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Reports\2024\"/>
    </mc:Choice>
  </mc:AlternateContent>
  <xr:revisionPtr revIDLastSave="0" documentId="13_ncr:1_{E06591A6-E986-4AFE-BD35-2698497DA747}" xr6:coauthVersionLast="47" xr6:coauthVersionMax="47" xr10:uidLastSave="{00000000-0000-0000-0000-000000000000}"/>
  <workbookProtection workbookAlgorithmName="SHA-512" workbookHashValue="rjf+wVcSm2jQGPS7C7YpqhscPkZZqqaQWtHPTlRAZQq40BO4ETktgKLUYMKf2Jgfif0ZZayh1XHnCnZ5qxlw2g==" workbookSaltValue="8CwY42smccFjFPy12pxaKA==" workbookSpinCount="100000" lockStructure="1"/>
  <bookViews>
    <workbookView xWindow="-110" yWindow="-110" windowWidth="19420" windowHeight="10420" activeTab="2" xr2:uid="{00000000-000D-0000-FFFF-FFFF00000000}"/>
  </bookViews>
  <sheets>
    <sheet name="Instructions" sheetId="1" r:id="rId1"/>
    <sheet name="Jan" sheetId="2" r:id="rId2"/>
    <sheet name="Feb" sheetId="3" r:id="rId3"/>
    <sheet name="Mar" sheetId="4" r:id="rId4"/>
    <sheet name="Apr" sheetId="5" r:id="rId5"/>
    <sheet name="May" sheetId="6" r:id="rId6"/>
    <sheet name="Jun" sheetId="7" r:id="rId7"/>
    <sheet name="July" sheetId="8" r:id="rId8"/>
    <sheet name="Aug" sheetId="9" r:id="rId9"/>
    <sheet name="Sept" sheetId="10" r:id="rId10"/>
    <sheet name="Oct" sheetId="11" r:id="rId11"/>
    <sheet name="Nov" sheetId="12" r:id="rId12"/>
    <sheet name="Dec" sheetId="13" r:id="rId13"/>
    <sheet name="Annual" sheetId="14" r:id="rId14"/>
  </sheets>
  <definedNames>
    <definedName name="_xlnm.Print_Area" localSheetId="13">Annual!$A$1:$F$45</definedName>
    <definedName name="_xlnm.Print_Area" localSheetId="4">Apr!$A$1:$F$45</definedName>
    <definedName name="_xlnm.Print_Area" localSheetId="8">Aug!$A$1:$F$45</definedName>
    <definedName name="_xlnm.Print_Area" localSheetId="12">Dec!$A$1:$F$45</definedName>
    <definedName name="_xlnm.Print_Area" localSheetId="2">Feb!$A$1:$F$45</definedName>
    <definedName name="_xlnm.Print_Area" localSheetId="1">Jan!$A$1:$F$45</definedName>
    <definedName name="_xlnm.Print_Area" localSheetId="7">July!$A$1:$F$45</definedName>
    <definedName name="_xlnm.Print_Area" localSheetId="6">Jun!$A$1:$F$45</definedName>
    <definedName name="_xlnm.Print_Area" localSheetId="3">Mar!$A$1:$F$45</definedName>
    <definedName name="_xlnm.Print_Area" localSheetId="5">May!$A$1:$F$45</definedName>
    <definedName name="_xlnm.Print_Area" localSheetId="11">Nov!$A$1:$F$45</definedName>
    <definedName name="_xlnm.Print_Area" localSheetId="10">Oct!$A$1:$F$45</definedName>
    <definedName name="_xlnm.Print_Area" localSheetId="9">Sept!$A$1:$F$45</definedName>
    <definedName name="Z_29732F16_11E8_42D9_941E_D56282971315_.wvu.PrintArea" localSheetId="13" hidden="1">Annual!$A$1:$F$45</definedName>
    <definedName name="Z_29732F16_11E8_42D9_941E_D56282971315_.wvu.PrintArea" localSheetId="4" hidden="1">Apr!$A$1:$F$45</definedName>
    <definedName name="Z_29732F16_11E8_42D9_941E_D56282971315_.wvu.PrintArea" localSheetId="8" hidden="1">Aug!$A$1:$F$45</definedName>
    <definedName name="Z_29732F16_11E8_42D9_941E_D56282971315_.wvu.PrintArea" localSheetId="12" hidden="1">Dec!$A$1:$F$45</definedName>
    <definedName name="Z_29732F16_11E8_42D9_941E_D56282971315_.wvu.PrintArea" localSheetId="2" hidden="1">Feb!$A$1:$F$45</definedName>
    <definedName name="Z_29732F16_11E8_42D9_941E_D56282971315_.wvu.PrintArea" localSheetId="1" hidden="1">Jan!$A$1:$F$45</definedName>
    <definedName name="Z_29732F16_11E8_42D9_941E_D56282971315_.wvu.PrintArea" localSheetId="7" hidden="1">July!$A$1:$F$45</definedName>
    <definedName name="Z_29732F16_11E8_42D9_941E_D56282971315_.wvu.PrintArea" localSheetId="6" hidden="1">Jun!$A$1:$F$45</definedName>
    <definedName name="Z_29732F16_11E8_42D9_941E_D56282971315_.wvu.PrintArea" localSheetId="3" hidden="1">Mar!$A$1:$F$45</definedName>
    <definedName name="Z_29732F16_11E8_42D9_941E_D56282971315_.wvu.PrintArea" localSheetId="5" hidden="1">May!$A$1:$F$45</definedName>
    <definedName name="Z_29732F16_11E8_42D9_941E_D56282971315_.wvu.PrintArea" localSheetId="11" hidden="1">Nov!$A$1:$F$45</definedName>
    <definedName name="Z_29732F16_11E8_42D9_941E_D56282971315_.wvu.PrintArea" localSheetId="10" hidden="1">Oct!$A$1:$F$45</definedName>
    <definedName name="Z_29732F16_11E8_42D9_941E_D56282971315_.wvu.PrintArea" localSheetId="9" hidden="1">Sept!$A$1:$F$45</definedName>
    <definedName name="Z_5E087F3E_FC44_448E_A42E_D43D6E603352_.wvu.PrintArea" localSheetId="13" hidden="1">Annual!$A$1:$F$45</definedName>
    <definedName name="Z_5E087F3E_FC44_448E_A42E_D43D6E603352_.wvu.PrintArea" localSheetId="4" hidden="1">Apr!$A$1:$F$45</definedName>
    <definedName name="Z_5E087F3E_FC44_448E_A42E_D43D6E603352_.wvu.PrintArea" localSheetId="8" hidden="1">Aug!$A$1:$F$45</definedName>
    <definedName name="Z_5E087F3E_FC44_448E_A42E_D43D6E603352_.wvu.PrintArea" localSheetId="12" hidden="1">Dec!$A$1:$F$45</definedName>
    <definedName name="Z_5E087F3E_FC44_448E_A42E_D43D6E603352_.wvu.PrintArea" localSheetId="2" hidden="1">Feb!$A$1:$F$45</definedName>
    <definedName name="Z_5E087F3E_FC44_448E_A42E_D43D6E603352_.wvu.PrintArea" localSheetId="1" hidden="1">Jan!$A$1:$F$45</definedName>
    <definedName name="Z_5E087F3E_FC44_448E_A42E_D43D6E603352_.wvu.PrintArea" localSheetId="7" hidden="1">July!$A$1:$F$45</definedName>
    <definedName name="Z_5E087F3E_FC44_448E_A42E_D43D6E603352_.wvu.PrintArea" localSheetId="6" hidden="1">Jun!$A$1:$F$45</definedName>
    <definedName name="Z_5E087F3E_FC44_448E_A42E_D43D6E603352_.wvu.PrintArea" localSheetId="3" hidden="1">Mar!$A$1:$F$45</definedName>
    <definedName name="Z_5E087F3E_FC44_448E_A42E_D43D6E603352_.wvu.PrintArea" localSheetId="5" hidden="1">May!$A$1:$F$45</definedName>
    <definedName name="Z_5E087F3E_FC44_448E_A42E_D43D6E603352_.wvu.PrintArea" localSheetId="11" hidden="1">Nov!$A$1:$F$45</definedName>
    <definedName name="Z_5E087F3E_FC44_448E_A42E_D43D6E603352_.wvu.PrintArea" localSheetId="10" hidden="1">Oct!$A$1:$F$45</definedName>
    <definedName name="Z_5E087F3E_FC44_448E_A42E_D43D6E603352_.wvu.PrintArea" localSheetId="9" hidden="1">Sept!$A$1:$F$45</definedName>
    <definedName name="Z_7D30D6EE_C7A4_479A_ADFA_D6A7B85196F5_.wvu.PrintArea" localSheetId="13" hidden="1">Annual!$A$1:$F$45</definedName>
    <definedName name="Z_7D30D6EE_C7A4_479A_ADFA_D6A7B85196F5_.wvu.PrintArea" localSheetId="4" hidden="1">Apr!$A$1:$F$45</definedName>
    <definedName name="Z_7D30D6EE_C7A4_479A_ADFA_D6A7B85196F5_.wvu.PrintArea" localSheetId="8" hidden="1">Aug!$A$1:$F$45</definedName>
    <definedName name="Z_7D30D6EE_C7A4_479A_ADFA_D6A7B85196F5_.wvu.PrintArea" localSheetId="12" hidden="1">Dec!$A$1:$F$45</definedName>
    <definedName name="Z_7D30D6EE_C7A4_479A_ADFA_D6A7B85196F5_.wvu.PrintArea" localSheetId="2" hidden="1">Feb!$A$1:$F$45</definedName>
    <definedName name="Z_7D30D6EE_C7A4_479A_ADFA_D6A7B85196F5_.wvu.PrintArea" localSheetId="1" hidden="1">Jan!$A$1:$F$45</definedName>
    <definedName name="Z_7D30D6EE_C7A4_479A_ADFA_D6A7B85196F5_.wvu.PrintArea" localSheetId="7" hidden="1">July!$A$1:$F$45</definedName>
    <definedName name="Z_7D30D6EE_C7A4_479A_ADFA_D6A7B85196F5_.wvu.PrintArea" localSheetId="6" hidden="1">Jun!$A$1:$F$45</definedName>
    <definedName name="Z_7D30D6EE_C7A4_479A_ADFA_D6A7B85196F5_.wvu.PrintArea" localSheetId="3" hidden="1">Mar!$A$1:$F$45</definedName>
    <definedName name="Z_7D30D6EE_C7A4_479A_ADFA_D6A7B85196F5_.wvu.PrintArea" localSheetId="5" hidden="1">May!$A$1:$F$45</definedName>
    <definedName name="Z_7D30D6EE_C7A4_479A_ADFA_D6A7B85196F5_.wvu.PrintArea" localSheetId="11" hidden="1">Nov!$A$1:$F$45</definedName>
    <definedName name="Z_7D30D6EE_C7A4_479A_ADFA_D6A7B85196F5_.wvu.PrintArea" localSheetId="10" hidden="1">Oct!$A$1:$F$45</definedName>
    <definedName name="Z_7D30D6EE_C7A4_479A_ADFA_D6A7B85196F5_.wvu.PrintArea" localSheetId="9" hidden="1">Sept!$A$1:$F$45</definedName>
    <definedName name="Z_A882C7F7_0D6D_4E4B_8EF1_7A466B035AD3_.wvu.PrintArea" localSheetId="13" hidden="1">Annual!$A$1:$F$45</definedName>
    <definedName name="Z_A882C7F7_0D6D_4E4B_8EF1_7A466B035AD3_.wvu.PrintArea" localSheetId="4" hidden="1">Apr!$A$1:$F$45</definedName>
    <definedName name="Z_A882C7F7_0D6D_4E4B_8EF1_7A466B035AD3_.wvu.PrintArea" localSheetId="8" hidden="1">Aug!$A$1:$F$45</definedName>
    <definedName name="Z_A882C7F7_0D6D_4E4B_8EF1_7A466B035AD3_.wvu.PrintArea" localSheetId="12" hidden="1">Dec!$A$1:$F$45</definedName>
    <definedName name="Z_A882C7F7_0D6D_4E4B_8EF1_7A466B035AD3_.wvu.PrintArea" localSheetId="2" hidden="1">Feb!$A$1:$F$45</definedName>
    <definedName name="Z_A882C7F7_0D6D_4E4B_8EF1_7A466B035AD3_.wvu.PrintArea" localSheetId="1" hidden="1">Jan!$A$1:$F$45</definedName>
    <definedName name="Z_A882C7F7_0D6D_4E4B_8EF1_7A466B035AD3_.wvu.PrintArea" localSheetId="7" hidden="1">July!$A$1:$F$45</definedName>
    <definedName name="Z_A882C7F7_0D6D_4E4B_8EF1_7A466B035AD3_.wvu.PrintArea" localSheetId="6" hidden="1">Jun!$A$1:$F$45</definedName>
    <definedName name="Z_A882C7F7_0D6D_4E4B_8EF1_7A466B035AD3_.wvu.PrintArea" localSheetId="3" hidden="1">Mar!$A$1:$F$45</definedName>
    <definedName name="Z_A882C7F7_0D6D_4E4B_8EF1_7A466B035AD3_.wvu.PrintArea" localSheetId="5" hidden="1">May!$A$1:$F$45</definedName>
    <definedName name="Z_A882C7F7_0D6D_4E4B_8EF1_7A466B035AD3_.wvu.PrintArea" localSheetId="11" hidden="1">Nov!$A$1:$F$45</definedName>
    <definedName name="Z_A882C7F7_0D6D_4E4B_8EF1_7A466B035AD3_.wvu.PrintArea" localSheetId="10" hidden="1">Oct!$A$1:$F$45</definedName>
    <definedName name="Z_A882C7F7_0D6D_4E4B_8EF1_7A466B035AD3_.wvu.PrintArea" localSheetId="9" hidden="1">Sept!$A$1:$F$45</definedName>
    <definedName name="Z_F86FB03E_1393_42C1_B137_526C03592366_.wvu.PrintArea" localSheetId="13" hidden="1">Annual!$A$1:$F$45</definedName>
    <definedName name="Z_F86FB03E_1393_42C1_B137_526C03592366_.wvu.PrintArea" localSheetId="4" hidden="1">Apr!$A$1:$F$45</definedName>
    <definedName name="Z_F86FB03E_1393_42C1_B137_526C03592366_.wvu.PrintArea" localSheetId="8" hidden="1">Aug!$A$1:$F$45</definedName>
    <definedName name="Z_F86FB03E_1393_42C1_B137_526C03592366_.wvu.PrintArea" localSheetId="12" hidden="1">Dec!$A$1:$F$45</definedName>
    <definedName name="Z_F86FB03E_1393_42C1_B137_526C03592366_.wvu.PrintArea" localSheetId="2" hidden="1">Feb!$A$1:$F$45</definedName>
    <definedName name="Z_F86FB03E_1393_42C1_B137_526C03592366_.wvu.PrintArea" localSheetId="1" hidden="1">Jan!$A$1:$F$45</definedName>
    <definedName name="Z_F86FB03E_1393_42C1_B137_526C03592366_.wvu.PrintArea" localSheetId="7" hidden="1">July!$A$1:$F$45</definedName>
    <definedName name="Z_F86FB03E_1393_42C1_B137_526C03592366_.wvu.PrintArea" localSheetId="6" hidden="1">Jun!$A$1:$F$45</definedName>
    <definedName name="Z_F86FB03E_1393_42C1_B137_526C03592366_.wvu.PrintArea" localSheetId="3" hidden="1">Mar!$A$1:$F$45</definedName>
    <definedName name="Z_F86FB03E_1393_42C1_B137_526C03592366_.wvu.PrintArea" localSheetId="5" hidden="1">May!$A$1:$F$45</definedName>
    <definedName name="Z_F86FB03E_1393_42C1_B137_526C03592366_.wvu.PrintArea" localSheetId="11" hidden="1">Nov!$A$1:$F$45</definedName>
    <definedName name="Z_F86FB03E_1393_42C1_B137_526C03592366_.wvu.PrintArea" localSheetId="10" hidden="1">Oct!$A$1:$F$45</definedName>
    <definedName name="Z_F86FB03E_1393_42C1_B137_526C03592366_.wvu.PrintArea" localSheetId="9" hidden="1">Sept!$A$1:$F$45</definedName>
  </definedNames>
  <calcPr calcId="181029" concurrentCalc="0"/>
  <customWorkbookViews>
    <customWorkbookView name="JeffD.Cline - Personal View" guid="{F86FB03E-1393-42C1-B137-526C03592366}" mergeInterval="0" personalView="1" maximized="1" xWindow="-8" yWindow="-8" windowWidth="1936" windowHeight="1056" activeSheetId="1" showComments="commIndAndComment"/>
    <customWorkbookView name="ariel.miller - Personal View" guid="{5E087F3E-FC44-448E-A42E-D43D6E603352}" mergeInterval="0" personalView="1" maximized="1" xWindow="1432" yWindow="-8" windowWidth="1456" windowHeight="876" activeSheetId="2"/>
    <customWorkbookView name="samh.reid - Personal View" guid="{29732F16-11E8-42D9-941E-D56282971315}" mergeInterval="0" personalView="1" maximized="1" xWindow="-9" yWindow="-9" windowWidth="1298" windowHeight="992" activeSheetId="2"/>
    <customWorkbookView name="agoad - Personal View" guid="{7D30D6EE-C7A4-479A-ADFA-D6A7B85196F5}" mergeInterval="0" personalView="1" maximized="1" xWindow="1432" yWindow="-8" windowWidth="1456" windowHeight="876" activeSheetId="3"/>
    <customWorkbookView name="lisa.mendez - Personal View" guid="{A882C7F7-0D6D-4E4B-8EF1-7A466B035AD3}" mergeInterval="0" personalView="1" xWindow="2074" yWindow="232" windowWidth="1440" windowHeight="759"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4" i="14" l="1"/>
  <c r="F35" i="14"/>
  <c r="F37" i="14"/>
  <c r="F38" i="14"/>
  <c r="F39" i="14"/>
  <c r="F40" i="2"/>
  <c r="F40" i="3"/>
  <c r="F40" i="14"/>
  <c r="G39" i="13"/>
  <c r="G39" i="12"/>
  <c r="G39" i="11"/>
  <c r="G39" i="10"/>
  <c r="G39" i="8"/>
  <c r="G39" i="7"/>
  <c r="G39" i="6"/>
  <c r="G39" i="5"/>
  <c r="G39" i="4"/>
  <c r="G39" i="3"/>
  <c r="G39" i="2"/>
  <c r="G39" i="9"/>
  <c r="F13" i="12"/>
  <c r="F7" i="4"/>
  <c r="F7" i="3"/>
  <c r="F13" i="13"/>
  <c r="D5" i="9"/>
  <c r="D5" i="8"/>
  <c r="F7" i="11"/>
  <c r="D5" i="3"/>
  <c r="D5" i="4"/>
  <c r="D5" i="5"/>
  <c r="G30" i="3"/>
  <c r="G30" i="4"/>
  <c r="G30" i="5"/>
  <c r="G30" i="6"/>
  <c r="G30" i="7"/>
  <c r="G30" i="8"/>
  <c r="G30" i="9"/>
  <c r="G30" i="10"/>
  <c r="G30" i="11"/>
  <c r="G30" i="12"/>
  <c r="G30" i="13"/>
  <c r="G30" i="2"/>
  <c r="G22" i="3"/>
  <c r="G22" i="4"/>
  <c r="G22" i="5"/>
  <c r="G22" i="6"/>
  <c r="G22" i="7"/>
  <c r="G22" i="8"/>
  <c r="G22" i="9"/>
  <c r="G22" i="10"/>
  <c r="G22" i="11"/>
  <c r="G22" i="12"/>
  <c r="G22" i="13"/>
  <c r="G22" i="2"/>
  <c r="D5" i="6"/>
  <c r="D5" i="7"/>
  <c r="D5" i="10"/>
  <c r="D5" i="11"/>
  <c r="D5" i="12"/>
  <c r="D5" i="13"/>
  <c r="D5" i="14"/>
  <c r="F28" i="14"/>
  <c r="F12" i="14"/>
  <c r="F36" i="14"/>
  <c r="F11" i="14"/>
  <c r="F27" i="14"/>
  <c r="F29" i="14"/>
  <c r="F30" i="14"/>
  <c r="F26" i="14"/>
  <c r="F17" i="14"/>
  <c r="F18" i="14"/>
  <c r="F19" i="14"/>
  <c r="F20" i="14"/>
  <c r="F21" i="14"/>
  <c r="F22" i="14"/>
  <c r="F16" i="14"/>
  <c r="F7" i="14"/>
  <c r="F23" i="3"/>
  <c r="F23" i="4"/>
  <c r="F23" i="5"/>
  <c r="F23" i="6"/>
  <c r="F23" i="7"/>
  <c r="F23" i="8"/>
  <c r="F23" i="9"/>
  <c r="F23" i="10"/>
  <c r="F23" i="11"/>
  <c r="F23" i="12"/>
  <c r="F23" i="13"/>
  <c r="F23" i="2"/>
  <c r="F40" i="4"/>
  <c r="F45" i="4"/>
  <c r="F40" i="5"/>
  <c r="F45" i="5"/>
  <c r="F40" i="6"/>
  <c r="F45" i="6"/>
  <c r="F40" i="7"/>
  <c r="F45" i="7"/>
  <c r="F40" i="8"/>
  <c r="F45" i="8"/>
  <c r="F40" i="9"/>
  <c r="F45" i="9"/>
  <c r="F40" i="10"/>
  <c r="F45" i="10"/>
  <c r="F40" i="11"/>
  <c r="F45" i="11"/>
  <c r="F40" i="12"/>
  <c r="F45" i="12"/>
  <c r="F40" i="13"/>
  <c r="F45" i="13"/>
  <c r="F31" i="3"/>
  <c r="F31" i="4"/>
  <c r="F31" i="5"/>
  <c r="F31" i="6"/>
  <c r="F31" i="7"/>
  <c r="F31" i="8"/>
  <c r="F31" i="9"/>
  <c r="F31" i="10"/>
  <c r="F31" i="11"/>
  <c r="F31" i="12"/>
  <c r="F31" i="13"/>
  <c r="F31" i="2"/>
  <c r="F7" i="5"/>
  <c r="F7" i="6"/>
  <c r="F7" i="7"/>
  <c r="F7" i="8"/>
  <c r="F7" i="9"/>
  <c r="F7" i="10"/>
  <c r="F7" i="12"/>
  <c r="F7" i="13"/>
  <c r="F13" i="3"/>
  <c r="F13" i="4"/>
  <c r="F13" i="5"/>
  <c r="F13" i="6"/>
  <c r="F13" i="7"/>
  <c r="F13" i="8"/>
  <c r="F13" i="9"/>
  <c r="F13" i="10"/>
  <c r="F13" i="11"/>
  <c r="F13" i="2"/>
  <c r="F45" i="3"/>
  <c r="F23" i="14"/>
  <c r="F45" i="2"/>
  <c r="F42" i="11"/>
  <c r="F42" i="7"/>
  <c r="F42" i="3"/>
  <c r="F31" i="14"/>
  <c r="F13" i="14"/>
  <c r="F42" i="12"/>
  <c r="F42" i="8"/>
  <c r="F42" i="4"/>
  <c r="F42" i="2"/>
  <c r="F42" i="10"/>
  <c r="F42" i="6"/>
  <c r="F42" i="13"/>
  <c r="F42" i="9"/>
  <c r="F42" i="5"/>
  <c r="F45" i="14"/>
  <c r="F42" i="14"/>
</calcChain>
</file>

<file path=xl/sharedStrings.xml><?xml version="1.0" encoding="utf-8"?>
<sst xmlns="http://schemas.openxmlformats.org/spreadsheetml/2006/main" count="556" uniqueCount="91">
  <si>
    <t>PUBLIC SERVICE COMMISSION</t>
  </si>
  <si>
    <t>Water Utility:</t>
  </si>
  <si>
    <t>For the Month of:</t>
  </si>
  <si>
    <t>Year:</t>
  </si>
  <si>
    <t>ITEM</t>
  </si>
  <si>
    <t>LINE #</t>
  </si>
  <si>
    <t>GALLONS (Omit 000's)</t>
  </si>
  <si>
    <t>Water Produced</t>
  </si>
  <si>
    <t>Water Purchased</t>
  </si>
  <si>
    <t>TOTAL PRODUCED AND PURCHASED</t>
  </si>
  <si>
    <t>WATER SALES</t>
  </si>
  <si>
    <t>Residential</t>
  </si>
  <si>
    <t>Commercial</t>
  </si>
  <si>
    <t>Industrial</t>
  </si>
  <si>
    <t>Bulk Loading Stations</t>
  </si>
  <si>
    <t>Wholesale</t>
  </si>
  <si>
    <t>Public Authorities</t>
  </si>
  <si>
    <t>TOTAL WATER SALES</t>
  </si>
  <si>
    <t>OTHER WATER USED</t>
  </si>
  <si>
    <t>Utility and/or Water Treatment Plant</t>
  </si>
  <si>
    <t>Wastewater Plant</t>
  </si>
  <si>
    <t>System Flushing</t>
  </si>
  <si>
    <t>TOTAL OTHER WATER USED</t>
  </si>
  <si>
    <t>WATER LOSS</t>
  </si>
  <si>
    <t>Tank Overflows</t>
  </si>
  <si>
    <t>Line Breaks</t>
  </si>
  <si>
    <t>Line Leaks</t>
  </si>
  <si>
    <t>Excavation Damages</t>
  </si>
  <si>
    <t>Theft</t>
  </si>
  <si>
    <t>January</t>
  </si>
  <si>
    <t>February</t>
  </si>
  <si>
    <t>March</t>
  </si>
  <si>
    <t>April</t>
  </si>
  <si>
    <t>May</t>
  </si>
  <si>
    <t>June</t>
  </si>
  <si>
    <t>July</t>
  </si>
  <si>
    <t>August</t>
  </si>
  <si>
    <t>September</t>
  </si>
  <si>
    <t>October</t>
  </si>
  <si>
    <t>November</t>
  </si>
  <si>
    <t>Fire Department</t>
  </si>
  <si>
    <t>(Line 31 divided by Line 4)</t>
  </si>
  <si>
    <t>Annual</t>
  </si>
  <si>
    <t>Other Sales (explain)</t>
  </si>
  <si>
    <t>Other Usage (explain)</t>
  </si>
  <si>
    <r>
      <rPr>
        <b/>
        <sz val="12"/>
        <color theme="1"/>
        <rFont val="Arial"/>
        <family val="2"/>
      </rP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</si>
  <si>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</si>
  <si>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</si>
  <si>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t>Monthly Water Loss Report</t>
  </si>
  <si>
    <t>Line #</t>
  </si>
  <si>
    <t>17-21</t>
  </si>
  <si>
    <t>25-30</t>
  </si>
  <si>
    <t>Provide the number of thousands of gallons of water purchased by the utility from third-parties for the corresponding month.</t>
  </si>
  <si>
    <t>The sum of Lines 7-13 should match the amount of "Total Water Sales" in this row.  This row will automatically calculate if the preceding lines are correctly filled out.</t>
  </si>
  <si>
    <t>Water Sales</t>
  </si>
  <si>
    <t>Other Water Used</t>
  </si>
  <si>
    <t>All Lines</t>
  </si>
  <si>
    <t>Omit the last three zeros into the cell.</t>
  </si>
  <si>
    <t>Provide the number of thousands of gallons of water produced by the utility for the corresponding month.</t>
  </si>
  <si>
    <t>Provide the thousands of gallons of water used for system flushing, which is typically water used to keep water fresh and chlorine residuals up, and water used to flush lines to protect from Total Trihalomethanes (known as TTHM) and Haleacetic acids (known as HAA).</t>
  </si>
  <si>
    <t>The sum of Lines 17-21 should match the amount of "Total Other Water Used" in this row.  This row will automatically calculate if the preceding lines are correctly filled out.</t>
  </si>
  <si>
    <t>Water Loss</t>
  </si>
  <si>
    <t>12</t>
  </si>
  <si>
    <t>Provide the number of thousands of gallons of water sold for each category listed.</t>
  </si>
  <si>
    <t>WATER LOSS PERCENTAGE</t>
  </si>
  <si>
    <t>TOTAL WATER LOSS</t>
  </si>
  <si>
    <t>29</t>
  </si>
  <si>
    <t>28</t>
  </si>
  <si>
    <t>WATER PRODUCED AND PURCHASED</t>
  </si>
  <si>
    <t>Provide the thousands of gallons of water used solely for the purpose of the utility and/or water treatment use.   This would include, for example, backwashing the filtration system of the water treatment plant.</t>
  </si>
  <si>
    <t>Water Produced and Purchased</t>
  </si>
  <si>
    <t>Commission Form Instructions:</t>
  </si>
  <si>
    <t>The total of Water Produced and Water Purchased.  This row will automatically calculate if the preceding lines are correctly filled out.</t>
  </si>
  <si>
    <t>7-13</t>
  </si>
  <si>
    <t>Sales to Public Authorities are typically sold under a special contract or tariff (e.g.fire department or other governmental entity.)</t>
  </si>
  <si>
    <t>If there are water sales for categories other than the ones listed in Lines 7-12 above, provide the thousands of gallons of water sold for "Other Sales" and an explanation that details the water sale.  If an explanation is not given, the form will not calculate Line 14, and instead, will give an error message.  The majority of the water sales should fall into the categories in Lines 7-12, such that most utilities will enter "0" into the "Other Sales" line.</t>
  </si>
  <si>
    <t>These categories include water that is properly used but not sold and, therefore, does not generate revenue for the utility.  All gallons of water that are reported in these categories should be supported by records to be kept at the utility's office, which will be subject to examination by the Division of Inspections.</t>
  </si>
  <si>
    <t>Provide the thousands of gallons of water used for wastewater use.  This would include, but would not be limited to, for example, water used to wash down/clean the wastewater plant.</t>
  </si>
  <si>
    <t>If there are categories of legitimate, cost-free water usage other than the ones listed in Lines 17-20 above, provide the thousands of gallons of water used for "Other Usage" and an explanation that details what was used.  If an explanation is not given, the form will not calculate Line 22, and instead, will give an error message.  The majority of legitimate usage should fall into the categories on Lines 17-20, such that most utilities will enter "0" into the "Other Usage" line.</t>
  </si>
  <si>
    <t>All gallons of water reported for these lines represent all other water that is not billed or used in the production and transmission of water to customers.  Any amounts included in these lines are part of the calculation of the Water Loss Percentage below.  The utility should be prepared to support any amounts that appear in Lines 25-29 with records kept at the utility's office, which will be subject to examination by the Division of Inspections.</t>
  </si>
  <si>
    <t>The sum of Lines 25-30 should match the amount of "Total Water Loss" in this row.  This row will automatically calculate if the preceding lines are correctly filled out.</t>
  </si>
  <si>
    <t xml:space="preserve">Water Loss Percentage </t>
  </si>
  <si>
    <t>The "Water Loss Percentage" in Line 36 will automatically calculate if all other lines on the form are filled out correctly.  If the sum of Lines 14, 22, and 31 do not equal Line 4, the form will return an error in red that the Lines do not equal.</t>
  </si>
  <si>
    <t>Other Loss</t>
  </si>
  <si>
    <t>Water reported in this category only includes water lost for theft that was neither billed, nor collected from the customer.  The water loss can be estimated by using the average monthly use for each class of customer.  If amounts for water theft are recovered from the customer, these amounts should be reported in water sales.</t>
  </si>
  <si>
    <t>December</t>
  </si>
  <si>
    <t xml:space="preserve">If there is water loss for categories other than those listed in Lines 25-29 above, provide the thousands of gallons of water loss for "Other Loss" and an explanation that details the specific water loss.  If an explanation is not given, the form will not calculate Line 31, and instead, will give an error message. This would include, but not be limited to, malfunctioning meters, unknown loss, etc.  The majority of the water loss should fall into the categories in Lines 25-29, such that most utilities will enter "0" into the "Other Loss" line.  </t>
  </si>
  <si>
    <t>Water reported in this category only includes water lost for excavation damages for which the water was neither billed, nor collected from the responsible party.  If the amounts for excavation damages are recovered from the responsible party, these amounts should be reported in water sales.</t>
  </si>
  <si>
    <t>Provide the thousands of gallons of water used by the Fire Department that are not provided in "Sales to Public Authorities" in Line 12.  Only enter gallons for "Fire Department" use if the water is provided at no cost pursuant to the utility's tariff.  All sales to fire departments should be entered in the sales category above.  Pursuant to the requirements of KRS 278.170(3) and 807 KAR 5:095, Section 9(1), a utility that permits a fire department to use water at no charge or at reduced rates shall require the fire department to submit quarterly reports demonstrating its water usage.  807 KAR 5:095, Section 9(2), further requires a utility to include a penalty in its tariff for any fire department's failure to submit the required reports.</t>
  </si>
  <si>
    <t>Other Loss (explain)</t>
  </si>
  <si>
    <t>Powell's Valley Water District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</si>
</sst>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3" x14ac:knownFonts="1">
    <font>
      <sz val="12"/>
      <color theme="1"/>
      <name val="Arial"/>
      <family val="2"/>
    </font>
    <font>
      <sz val="12"/>
      <color theme="1"/>
      <name val="Arial"/>
      <family val="2"/>
    </font>
    <font>
      <b/>
      <sz val="12"/>
      <color theme="0"/>
      <name val="Arial"/>
      <family val="2"/>
    </font>
    <font>
      <b/>
      <sz val="12"/>
      <color theme="1"/>
      <name val="Arial"/>
      <family val="2"/>
    </font>
    <font>
      <sz val="12"/>
      <color theme="0"/>
      <name val="Arial"/>
      <family val="2"/>
    </font>
    <font>
      <b/>
      <sz val="26"/>
      <color theme="1"/>
      <name val="Arial"/>
      <family val="2"/>
    </font>
    <font>
      <b/>
      <sz val="12"/>
      <color indexed="8"/>
      <name val="Arial"/>
      <family val="2"/>
    </font>
    <font>
      <sz val="14"/>
      <color theme="1"/>
      <name val="Arial"/>
      <family val="2"/>
    </font>
    <font>
      <sz val="14"/>
      <color indexed="8"/>
      <name val="Arial"/>
      <family val="2"/>
    </font>
    <font>
      <b/>
      <sz val="12"/>
      <color indexed="9"/>
      <name val="Arial"/>
      <family val="2"/>
    </font>
    <font>
      <sz val="12"/>
      <color rgb="FFFF0000"/>
      <name val="Arial"/>
      <family val="2"/>
    </font>
    <font>
      <b/>
      <sz val="12"/>
      <color rgb="FFFF0000"/>
      <name val="Arial"/>
      <family val="2"/>
    </font>
    <font>
      <b/>
      <sz val="18"/>
      <color theme="1"/>
      <name val="Arial"/>
      <family val="2"/>
    </font>
  </fonts>
  <fills count="6">
    <fill>
      <patternFill patternType="none"/>
    </fill>
    <fill>
      <patternFill patternType="gray125"/>
    </fill>
    <fill>
      <patternFill patternType="solid">
        <fgColor rgb="FF33CCCC"/>
        <bgColor indexed="64"/>
      </patternFill>
    </fill>
    <fill>
      <patternFill patternType="solid">
        <fgColor rgb="FFCCFFFF"/>
        <bgColor indexed="64"/>
      </patternFill>
    </fill>
    <fill>
      <patternFill patternType="solid">
        <fgColor rgb="FF66FFFF"/>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2">
    <xf numFmtId="0" fontId="0" fillId="0" borderId="0" xfId="0"/>
    <xf numFmtId="0" fontId="4" fillId="2" borderId="0" xfId="0" applyFont="1" applyFill="1"/>
    <xf numFmtId="0" fontId="9" fillId="2" borderId="0" xfId="0" applyFont="1" applyFill="1" applyAlignment="1">
      <alignment horizontal="center"/>
    </xf>
    <xf numFmtId="0" fontId="9" fillId="2" borderId="0" xfId="0" applyFont="1" applyFill="1"/>
    <xf numFmtId="164" fontId="0" fillId="4" borderId="10" xfId="1" applyNumberFormat="1" applyFont="1" applyFill="1" applyBorder="1"/>
    <xf numFmtId="10" fontId="0" fillId="4" borderId="4" xfId="2" applyNumberFormat="1" applyFont="1" applyFill="1" applyBorder="1" applyAlignment="1">
      <alignment horizontal="right"/>
    </xf>
    <xf numFmtId="0" fontId="2" fillId="2" borderId="0" xfId="0" applyFont="1" applyFill="1"/>
    <xf numFmtId="0" fontId="2" fillId="2" borderId="0" xfId="0" applyFont="1" applyFill="1" applyAlignment="1">
      <alignment horizontal="center"/>
    </xf>
    <xf numFmtId="164" fontId="0" fillId="4" borderId="10" xfId="1" applyNumberFormat="1" applyFont="1" applyFill="1" applyBorder="1" applyProtection="1"/>
    <xf numFmtId="10" fontId="0" fillId="4" borderId="4" xfId="2" applyNumberFormat="1" applyFont="1" applyFill="1" applyBorder="1" applyAlignment="1" applyProtection="1">
      <alignment horizontal="right"/>
    </xf>
    <xf numFmtId="0" fontId="0" fillId="5" borderId="0" xfId="0" applyFill="1"/>
    <xf numFmtId="0" fontId="5" fillId="5" borderId="0" xfId="0" applyFont="1" applyFill="1" applyAlignment="1">
      <alignment horizontal="center"/>
    </xf>
    <xf numFmtId="0" fontId="7" fillId="5" borderId="0" xfId="0" applyFont="1" applyFill="1"/>
    <xf numFmtId="0" fontId="0" fillId="5" borderId="1" xfId="0" applyFill="1" applyBorder="1" applyAlignment="1">
      <alignment horizontal="center"/>
    </xf>
    <xf numFmtId="0" fontId="7" fillId="5" borderId="0" xfId="0" applyFont="1" applyFill="1" applyAlignment="1">
      <alignment horizontal="right"/>
    </xf>
    <xf numFmtId="0" fontId="0" fillId="5" borderId="1" xfId="0" applyFill="1" applyBorder="1" applyAlignment="1" applyProtection="1">
      <alignment horizontal="center"/>
      <protection locked="0"/>
    </xf>
    <xf numFmtId="0" fontId="0" fillId="5" borderId="0" xfId="0" applyFill="1" applyAlignment="1">
      <alignment horizontal="center"/>
    </xf>
    <xf numFmtId="0" fontId="3" fillId="5" borderId="0" xfId="0" applyFont="1" applyFill="1"/>
    <xf numFmtId="0" fontId="0" fillId="5" borderId="5" xfId="0" applyFill="1" applyBorder="1"/>
    <xf numFmtId="0" fontId="0" fillId="5" borderId="6" xfId="0" applyFill="1" applyBorder="1"/>
    <xf numFmtId="0" fontId="0" fillId="5" borderId="7" xfId="0" applyFill="1" applyBorder="1"/>
    <xf numFmtId="164" fontId="0" fillId="5" borderId="0" xfId="1" applyNumberFormat="1" applyFont="1" applyFill="1" applyProtection="1"/>
    <xf numFmtId="0" fontId="0" fillId="5" borderId="9" xfId="0" applyFill="1" applyBorder="1" applyProtection="1">
      <protection locked="0"/>
    </xf>
    <xf numFmtId="0" fontId="0" fillId="5" borderId="9" xfId="0" applyFill="1" applyBorder="1"/>
    <xf numFmtId="0" fontId="10" fillId="5" borderId="0" xfId="0" applyFont="1" applyFill="1"/>
    <xf numFmtId="164" fontId="11" fillId="5" borderId="0" xfId="1" applyNumberFormat="1" applyFont="1" applyFill="1" applyAlignment="1" applyProtection="1">
      <alignment horizontal="center"/>
    </xf>
    <xf numFmtId="0" fontId="0" fillId="5" borderId="2" xfId="0" applyFill="1" applyBorder="1"/>
    <xf numFmtId="0" fontId="0" fillId="5" borderId="3" xfId="0" applyFill="1" applyBorder="1"/>
    <xf numFmtId="164" fontId="0" fillId="3" borderId="1" xfId="1" applyNumberFormat="1" applyFont="1" applyFill="1" applyBorder="1" applyProtection="1">
      <protection locked="0"/>
    </xf>
    <xf numFmtId="0" fontId="0" fillId="3" borderId="1" xfId="0" applyFill="1" applyBorder="1" applyProtection="1">
      <protection locked="0"/>
    </xf>
    <xf numFmtId="0" fontId="8" fillId="5" borderId="0" xfId="0" applyFont="1" applyFill="1"/>
    <xf numFmtId="0" fontId="6" fillId="5" borderId="0" xfId="0" applyFont="1" applyFill="1"/>
    <xf numFmtId="164" fontId="0" fillId="5" borderId="0" xfId="1" applyNumberFormat="1" applyFont="1" applyFill="1"/>
    <xf numFmtId="164" fontId="11" fillId="5" borderId="0" xfId="1" applyNumberFormat="1" applyFont="1" applyFill="1" applyAlignment="1">
      <alignment horizontal="center"/>
    </xf>
    <xf numFmtId="164" fontId="0" fillId="3" borderId="1" xfId="1" applyNumberFormat="1" applyFont="1" applyFill="1" applyBorder="1" applyProtection="1"/>
    <xf numFmtId="0" fontId="0" fillId="5" borderId="0" xfId="0" applyFill="1" applyAlignment="1">
      <alignment horizontal="center" vertical="top"/>
    </xf>
    <xf numFmtId="0" fontId="0" fillId="5" borderId="0" xfId="0" applyFill="1" applyAlignment="1">
      <alignment vertical="top" wrapText="1"/>
    </xf>
    <xf numFmtId="0" fontId="3" fillId="5" borderId="0" xfId="0" applyFont="1" applyFill="1" applyAlignment="1">
      <alignment vertical="top" wrapText="1"/>
    </xf>
    <xf numFmtId="49" fontId="0" fillId="5" borderId="0" xfId="0" applyNumberFormat="1" applyFill="1" applyAlignment="1">
      <alignment horizontal="center" vertical="top"/>
    </xf>
    <xf numFmtId="0" fontId="0" fillId="5" borderId="10" xfId="0" applyFill="1" applyBorder="1"/>
    <xf numFmtId="0" fontId="3" fillId="5" borderId="8" xfId="0" applyFont="1" applyFill="1" applyBorder="1" applyAlignment="1">
      <alignment horizontal="right"/>
    </xf>
    <xf numFmtId="0" fontId="3" fillId="5" borderId="9" xfId="0" applyFont="1" applyFill="1" applyBorder="1" applyAlignment="1">
      <alignment horizontal="right"/>
    </xf>
    <xf numFmtId="0" fontId="5" fillId="5" borderId="0" xfId="0" applyFont="1" applyFill="1" applyAlignment="1">
      <alignment horizontal="center"/>
    </xf>
    <xf numFmtId="0" fontId="0" fillId="5" borderId="2" xfId="0" applyFill="1" applyBorder="1" applyAlignment="1" applyProtection="1">
      <alignment horizontal="center"/>
      <protection locked="0"/>
    </xf>
    <xf numFmtId="0" fontId="0" fillId="5" borderId="3"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12" fillId="5" borderId="0" xfId="0" applyFont="1" applyFill="1" applyAlignment="1">
      <alignment horizontal="center"/>
    </xf>
    <xf numFmtId="0" fontId="6" fillId="5" borderId="8" xfId="0" applyFont="1" applyFill="1" applyBorder="1" applyAlignment="1">
      <alignment horizontal="right"/>
    </xf>
    <xf numFmtId="0" fontId="6" fillId="5" borderId="9" xfId="0" applyFont="1" applyFill="1" applyBorder="1" applyAlignment="1">
      <alignment horizontal="right"/>
    </xf>
    <xf numFmtId="0" fontId="0" fillId="5" borderId="2" xfId="0"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cellXfs>
  <cellStyles count="3">
    <cellStyle name="Comma" xfId="1" builtinId="3"/>
    <cellStyle name="Normal" xfId="0" builtinId="0"/>
    <cellStyle name="Percent" xfId="2" builtinId="5"/>
  </cellStyles>
  <dxfs count="4">
    <dxf>
      <font>
        <strike val="0"/>
        <color rgb="FFFF0000"/>
      </font>
      <fill>
        <patternFill patternType="none">
          <bgColor auto="1"/>
        </patternFill>
      </fill>
    </dxf>
    <dxf>
      <font>
        <strike val="0"/>
        <color rgb="FFFF0000"/>
      </font>
      <fill>
        <patternFill patternType="none">
          <bgColor auto="1"/>
        </patternFill>
      </fill>
    </dxf>
    <dxf>
      <font>
        <strike val="0"/>
        <color rgb="FFFF0000"/>
      </font>
      <fill>
        <patternFill patternType="none">
          <bgColor auto="1"/>
        </patternFill>
      </fill>
    </dxf>
    <dxf>
      <font>
        <color theme="0"/>
      </font>
      <fill>
        <patternFill>
          <bgColor rgb="FFFF0000"/>
        </patternFill>
      </fill>
    </dxf>
  </dxfs>
  <tableStyles count="0" defaultTableStyle="TableStyleMedium2" defaultPivotStyle="PivotStyleLight16"/>
  <colors>
    <mruColors>
      <color rgb="FFCCFFFF"/>
      <color rgb="FF66FF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5" Type="http://schemas.openxmlformats.org/officeDocument/2006/relationships/printerSettings" Target="../printerSettings/printerSettings83.bin"/><Relationship Id="rId4" Type="http://schemas.openxmlformats.org/officeDocument/2006/relationships/printerSettings" Target="../printerSettings/printerSettings8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5"/>
  <sheetViews>
    <sheetView workbookViewId="0">
      <selection activeCell="C4" sqref="C4"/>
    </sheetView>
  </sheetViews>
  <sheetFormatPr defaultColWidth="8.84375" defaultRowHeight="15.5" x14ac:dyDescent="0.35"/>
  <cols>
    <col min="1" max="1" width="5.765625" style="10" bestFit="1" customWidth="1"/>
    <col min="2" max="2" width="8.4609375" style="10" bestFit="1" customWidth="1"/>
    <col min="3" max="3" width="92.3046875" style="10" customWidth="1"/>
    <col min="4" max="16384" width="8.84375" style="10"/>
  </cols>
  <sheetData>
    <row r="1" spans="1:3" x14ac:dyDescent="0.35">
      <c r="A1" s="10" t="s">
        <v>71</v>
      </c>
    </row>
    <row r="4" spans="1:3" x14ac:dyDescent="0.35">
      <c r="C4" s="17" t="s">
        <v>70</v>
      </c>
    </row>
    <row r="5" spans="1:3" x14ac:dyDescent="0.35">
      <c r="A5" s="10" t="s">
        <v>49</v>
      </c>
      <c r="B5" s="10" t="s">
        <v>56</v>
      </c>
      <c r="C5" s="10" t="s">
        <v>57</v>
      </c>
    </row>
    <row r="6" spans="1:3" ht="30.75" customHeight="1" x14ac:dyDescent="0.35">
      <c r="B6" s="35">
        <v>2</v>
      </c>
      <c r="C6" s="36" t="s">
        <v>58</v>
      </c>
    </row>
    <row r="7" spans="1:3" ht="31" x14ac:dyDescent="0.35">
      <c r="B7" s="35">
        <v>3</v>
      </c>
      <c r="C7" s="36" t="s">
        <v>52</v>
      </c>
    </row>
    <row r="8" spans="1:3" ht="31" x14ac:dyDescent="0.35">
      <c r="B8" s="35">
        <v>4</v>
      </c>
      <c r="C8" s="36" t="s">
        <v>72</v>
      </c>
    </row>
    <row r="9" spans="1:3" x14ac:dyDescent="0.35">
      <c r="B9" s="35"/>
      <c r="C9" s="37" t="s">
        <v>54</v>
      </c>
    </row>
    <row r="10" spans="1:3" x14ac:dyDescent="0.35">
      <c r="B10" s="38" t="s">
        <v>73</v>
      </c>
      <c r="C10" s="36" t="s">
        <v>63</v>
      </c>
    </row>
    <row r="11" spans="1:3" ht="31" x14ac:dyDescent="0.35">
      <c r="B11" s="38" t="s">
        <v>62</v>
      </c>
      <c r="C11" s="36" t="s">
        <v>74</v>
      </c>
    </row>
    <row r="12" spans="1:3" ht="77.5" x14ac:dyDescent="0.35">
      <c r="B12" s="35">
        <v>13</v>
      </c>
      <c r="C12" s="36" t="s">
        <v>75</v>
      </c>
    </row>
    <row r="13" spans="1:3" ht="31" x14ac:dyDescent="0.35">
      <c r="B13" s="35">
        <v>14</v>
      </c>
      <c r="C13" s="36" t="s">
        <v>53</v>
      </c>
    </row>
    <row r="14" spans="1:3" x14ac:dyDescent="0.35">
      <c r="B14" s="35"/>
      <c r="C14" s="37" t="s">
        <v>55</v>
      </c>
    </row>
    <row r="15" spans="1:3" ht="46.5" x14ac:dyDescent="0.35">
      <c r="B15" s="38" t="s">
        <v>50</v>
      </c>
      <c r="C15" s="36" t="s">
        <v>76</v>
      </c>
    </row>
    <row r="16" spans="1:3" ht="32.25" customHeight="1" x14ac:dyDescent="0.35">
      <c r="B16" s="35">
        <v>17</v>
      </c>
      <c r="C16" s="36" t="s">
        <v>69</v>
      </c>
    </row>
    <row r="17" spans="2:3" ht="31" x14ac:dyDescent="0.35">
      <c r="B17" s="35">
        <v>18</v>
      </c>
      <c r="C17" s="36" t="s">
        <v>77</v>
      </c>
    </row>
    <row r="18" spans="2:3" ht="46.5" x14ac:dyDescent="0.35">
      <c r="B18" s="35">
        <v>19</v>
      </c>
      <c r="C18" s="36" t="s">
        <v>59</v>
      </c>
    </row>
    <row r="19" spans="2:3" ht="108.5" x14ac:dyDescent="0.35">
      <c r="B19" s="35">
        <v>20</v>
      </c>
      <c r="C19" s="36" t="s">
        <v>88</v>
      </c>
    </row>
    <row r="20" spans="2:3" ht="77.5" x14ac:dyDescent="0.35">
      <c r="B20" s="35">
        <v>21</v>
      </c>
      <c r="C20" s="36" t="s">
        <v>78</v>
      </c>
    </row>
    <row r="21" spans="2:3" ht="31" x14ac:dyDescent="0.35">
      <c r="B21" s="35">
        <v>22</v>
      </c>
      <c r="C21" s="36" t="s">
        <v>60</v>
      </c>
    </row>
    <row r="22" spans="2:3" x14ac:dyDescent="0.35">
      <c r="B22" s="35"/>
      <c r="C22" s="37" t="s">
        <v>61</v>
      </c>
    </row>
    <row r="23" spans="2:3" ht="77.5" x14ac:dyDescent="0.35">
      <c r="B23" s="38" t="s">
        <v>51</v>
      </c>
      <c r="C23" s="36" t="s">
        <v>79</v>
      </c>
    </row>
    <row r="24" spans="2:3" ht="46.5" x14ac:dyDescent="0.35">
      <c r="B24" s="38" t="s">
        <v>67</v>
      </c>
      <c r="C24" s="36" t="s">
        <v>87</v>
      </c>
    </row>
    <row r="25" spans="2:3" ht="62" x14ac:dyDescent="0.35">
      <c r="B25" s="38" t="s">
        <v>66</v>
      </c>
      <c r="C25" s="36" t="s">
        <v>84</v>
      </c>
    </row>
    <row r="26" spans="2:3" ht="93" x14ac:dyDescent="0.35">
      <c r="B26" s="35">
        <v>30</v>
      </c>
      <c r="C26" s="36" t="s">
        <v>86</v>
      </c>
    </row>
    <row r="27" spans="2:3" ht="31" x14ac:dyDescent="0.35">
      <c r="B27" s="35">
        <v>31</v>
      </c>
      <c r="C27" s="36" t="s">
        <v>80</v>
      </c>
    </row>
    <row r="28" spans="2:3" x14ac:dyDescent="0.35">
      <c r="B28" s="35"/>
      <c r="C28" s="37" t="s">
        <v>81</v>
      </c>
    </row>
    <row r="29" spans="2:3" ht="46.5" x14ac:dyDescent="0.35">
      <c r="B29" s="35">
        <v>36</v>
      </c>
      <c r="C29" s="36" t="s">
        <v>82</v>
      </c>
    </row>
    <row r="30" spans="2:3" x14ac:dyDescent="0.35">
      <c r="B30" s="16"/>
    </row>
    <row r="31" spans="2:3" x14ac:dyDescent="0.35">
      <c r="B31" s="16"/>
    </row>
    <row r="32" spans="2:3" x14ac:dyDescent="0.35">
      <c r="B32" s="16"/>
    </row>
    <row r="33" spans="2:2" x14ac:dyDescent="0.35">
      <c r="B33" s="16"/>
    </row>
    <row r="34" spans="2:2" x14ac:dyDescent="0.35">
      <c r="B34" s="16"/>
    </row>
    <row r="35" spans="2:2" x14ac:dyDescent="0.35">
      <c r="B35" s="16"/>
    </row>
  </sheetData>
  <sheetProtection algorithmName="SHA-512" hashValue="AjcWu5xheG8823fELb9o17wPAQnG9WxXv7zGQYhd4OhPGPnyOmEMMEG6azylfIMC7GqI4MAykyZ3uJbDh3DnAA==" saltValue="o3JaGOe7/Wd21q6uD80YQg==" spinCount="100000" sheet="1" objects="1" scenarios="1"/>
  <customSheetViews>
    <customSheetView guid="{F86FB03E-1393-42C1-B137-526C03592366}" fitToPage="1" topLeftCell="A22">
      <selection activeCell="C31" sqref="C31"/>
      <pageMargins left="0.45" right="0.45" top="0.75" bottom="0.5" header="0.3" footer="0.3"/>
      <printOptions gridLines="1"/>
      <pageSetup scale="69" orientation="portrait" r:id="rId1"/>
    </customSheetView>
    <customSheetView guid="{5E087F3E-FC44-448E-A42E-D43D6E603352}" fitToPage="1" topLeftCell="A22">
      <selection activeCell="C31" sqref="C31"/>
      <pageMargins left="0.45" right="0.45" top="0.75" bottom="0.5" header="0.3" footer="0.3"/>
      <printOptions gridLines="1"/>
      <pageSetup scale="69" orientation="portrait" r:id="rId2"/>
    </customSheetView>
    <customSheetView guid="{29732F16-11E8-42D9-941E-D56282971315}" showPageBreaks="1" fitToPage="1" topLeftCell="A16">
      <selection activeCell="A4" sqref="A4:C31"/>
      <pageMargins left="0.45" right="0.45" top="0.75" bottom="0.5" header="0.3" footer="0.3"/>
      <printOptions gridLines="1"/>
      <pageSetup scale="66" orientation="portrait" r:id="rId3"/>
    </customSheetView>
    <customSheetView guid="{7D30D6EE-C7A4-479A-ADFA-D6A7B85196F5}" fitToPage="1">
      <selection activeCell="C31" sqref="C31"/>
      <pageMargins left="0.45" right="0.45" top="0.75" bottom="0.5" header="0.3" footer="0.3"/>
      <printOptions gridLines="1"/>
      <pageSetup scale="66" orientation="portrait" r:id="rId4"/>
    </customSheetView>
    <customSheetView guid="{A882C7F7-0D6D-4E4B-8EF1-7A466B035AD3}" fitToPage="1" topLeftCell="A22">
      <selection activeCell="C31" sqref="C31"/>
      <pageMargins left="0.45" right="0.45" top="0.75" bottom="0.5" header="0.3" footer="0.3"/>
      <printOptions gridLines="1"/>
      <pageSetup scale="69" orientation="portrait" r:id="rId5"/>
    </customSheetView>
  </customSheetViews>
  <printOptions gridLines="1"/>
  <pageMargins left="0.45" right="0.45" top="0.75" bottom="0.5" header="0.3" footer="0.3"/>
  <pageSetup scale="69" orientation="portrait" r:id="rId6"/>
  <ignoredErrors>
    <ignoredError sqref="B24:B25 B1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8"/>
  <sheetViews>
    <sheetView topLeftCell="A4" zoomScaleNormal="100" workbookViewId="0">
      <selection activeCell="F11" sqref="F11"/>
    </sheetView>
  </sheetViews>
  <sheetFormatPr defaultColWidth="8.84375" defaultRowHeight="15.5" x14ac:dyDescent="0.35"/>
  <cols>
    <col min="1" max="1" width="8.23046875" style="10" customWidth="1"/>
    <col min="2" max="2" width="14.84375" style="10" customWidth="1"/>
    <col min="3" max="3" width="2.765625" style="10" customWidth="1"/>
    <col min="4" max="4" width="30.69140625" style="10" customWidth="1"/>
    <col min="5" max="5" width="6.84375" style="10" customWidth="1"/>
    <col min="6" max="6" width="20.4609375" style="10" customWidth="1"/>
    <col min="7" max="16384" width="8.84375" style="10"/>
  </cols>
  <sheetData>
    <row r="1" spans="1:6" ht="32.5" x14ac:dyDescent="0.65">
      <c r="A1" s="42" t="s">
        <v>0</v>
      </c>
      <c r="B1" s="42"/>
      <c r="C1" s="42"/>
      <c r="D1" s="42"/>
      <c r="E1" s="42"/>
      <c r="F1" s="42"/>
    </row>
    <row r="2" spans="1:6" ht="15" customHeight="1" x14ac:dyDescent="0.65">
      <c r="A2" s="11"/>
      <c r="B2" s="11"/>
      <c r="C2" s="11"/>
      <c r="D2" s="11"/>
      <c r="E2" s="11"/>
      <c r="F2" s="11"/>
    </row>
    <row r="3" spans="1:6" ht="23" x14ac:dyDescent="0.5">
      <c r="A3" s="46" t="s">
        <v>48</v>
      </c>
      <c r="B3" s="46"/>
      <c r="C3" s="46"/>
      <c r="D3" s="46"/>
      <c r="E3" s="46"/>
      <c r="F3" s="46"/>
    </row>
    <row r="5" spans="1:6" ht="17.5" x14ac:dyDescent="0.35">
      <c r="A5" s="30" t="s">
        <v>1</v>
      </c>
      <c r="D5" s="49" t="str">
        <f>IF(Jan!D5="","",Jan!D5)</f>
        <v>Powell's Valley Water District</v>
      </c>
      <c r="E5" s="50"/>
      <c r="F5" s="51"/>
    </row>
    <row r="6" spans="1:6" ht="17.5" x14ac:dyDescent="0.35">
      <c r="A6" s="30"/>
    </row>
    <row r="7" spans="1:6" ht="17.5" x14ac:dyDescent="0.35">
      <c r="A7" s="30" t="s">
        <v>2</v>
      </c>
      <c r="D7" s="13" t="s">
        <v>37</v>
      </c>
      <c r="E7" s="14" t="s">
        <v>3</v>
      </c>
      <c r="F7" s="13">
        <f>IF(Jan!F7="","",Jan!F7)</f>
        <v>2025</v>
      </c>
    </row>
    <row r="9" spans="1:6" x14ac:dyDescent="0.35">
      <c r="A9" s="3" t="s">
        <v>5</v>
      </c>
      <c r="B9" s="1"/>
      <c r="C9" s="1"/>
      <c r="D9" s="2" t="s">
        <v>4</v>
      </c>
      <c r="E9" s="1"/>
      <c r="F9" s="3" t="s">
        <v>6</v>
      </c>
    </row>
    <row r="10" spans="1:6" x14ac:dyDescent="0.35">
      <c r="A10" s="16">
        <v>1</v>
      </c>
      <c r="B10" s="31" t="s">
        <v>68</v>
      </c>
      <c r="C10" s="31"/>
    </row>
    <row r="11" spans="1:6" x14ac:dyDescent="0.35">
      <c r="A11" s="16">
        <v>2</v>
      </c>
      <c r="B11" s="18" t="s">
        <v>7</v>
      </c>
      <c r="C11" s="19"/>
      <c r="D11" s="19"/>
      <c r="E11" s="19"/>
      <c r="F11" s="28"/>
    </row>
    <row r="12" spans="1:6" x14ac:dyDescent="0.35">
      <c r="A12" s="16">
        <v>3</v>
      </c>
      <c r="B12" s="20" t="s">
        <v>8</v>
      </c>
      <c r="F12" s="28"/>
    </row>
    <row r="13" spans="1:6" x14ac:dyDescent="0.35">
      <c r="A13" s="16">
        <v>4</v>
      </c>
      <c r="B13" s="47" t="s">
        <v>9</v>
      </c>
      <c r="C13" s="48"/>
      <c r="D13" s="48"/>
      <c r="E13" s="48"/>
      <c r="F13" s="4">
        <f>SUM(F11:F12)</f>
        <v>0</v>
      </c>
    </row>
    <row r="14" spans="1:6" x14ac:dyDescent="0.35">
      <c r="A14" s="16">
        <v>5</v>
      </c>
      <c r="F14" s="32"/>
    </row>
    <row r="15" spans="1:6" x14ac:dyDescent="0.35">
      <c r="A15" s="16">
        <v>6</v>
      </c>
      <c r="B15" s="31" t="s">
        <v>10</v>
      </c>
      <c r="C15" s="31"/>
      <c r="F15" s="32"/>
    </row>
    <row r="16" spans="1:6" x14ac:dyDescent="0.35">
      <c r="A16" s="16">
        <v>7</v>
      </c>
      <c r="B16" s="18" t="s">
        <v>11</v>
      </c>
      <c r="C16" s="19"/>
      <c r="D16" s="19"/>
      <c r="E16" s="19"/>
      <c r="F16" s="28"/>
    </row>
    <row r="17" spans="1:7" x14ac:dyDescent="0.35">
      <c r="A17" s="16">
        <v>8</v>
      </c>
      <c r="B17" s="20" t="s">
        <v>12</v>
      </c>
      <c r="F17" s="28"/>
    </row>
    <row r="18" spans="1:7" x14ac:dyDescent="0.35">
      <c r="A18" s="16">
        <v>9</v>
      </c>
      <c r="B18" s="20" t="s">
        <v>13</v>
      </c>
      <c r="F18" s="28"/>
    </row>
    <row r="19" spans="1:7" x14ac:dyDescent="0.35">
      <c r="A19" s="16">
        <v>10</v>
      </c>
      <c r="B19" s="20" t="s">
        <v>14</v>
      </c>
      <c r="F19" s="28"/>
    </row>
    <row r="20" spans="1:7" x14ac:dyDescent="0.35">
      <c r="A20" s="16">
        <v>11</v>
      </c>
      <c r="B20" s="20" t="s">
        <v>15</v>
      </c>
      <c r="F20" s="28"/>
    </row>
    <row r="21" spans="1:7" x14ac:dyDescent="0.35">
      <c r="A21" s="16">
        <v>12</v>
      </c>
      <c r="B21" s="20" t="s">
        <v>16</v>
      </c>
      <c r="F21" s="28"/>
    </row>
    <row r="22" spans="1:7" x14ac:dyDescent="0.35">
      <c r="A22" s="16">
        <v>13</v>
      </c>
      <c r="B22" s="20" t="s">
        <v>43</v>
      </c>
      <c r="D22" s="22"/>
      <c r="E22" s="23"/>
      <c r="F22" s="28"/>
      <c r="G22" s="24" t="str">
        <f>IF(AND(F22&gt;0,D22=""),"Explanation for Other Sales Must be Filled In","")</f>
        <v/>
      </c>
    </row>
    <row r="23" spans="1:7" x14ac:dyDescent="0.35">
      <c r="A23" s="16">
        <v>14</v>
      </c>
      <c r="B23" s="47" t="s">
        <v>17</v>
      </c>
      <c r="C23" s="48"/>
      <c r="D23" s="48"/>
      <c r="E23" s="48"/>
      <c r="F23" s="4">
        <f>IF(AND(F22&gt;0,D22&lt;&gt;""),SUM(F16:F22),IF(F22=0,SUM(F16:F22),""))</f>
        <v>0</v>
      </c>
    </row>
    <row r="24" spans="1:7" x14ac:dyDescent="0.35">
      <c r="A24" s="16">
        <v>15</v>
      </c>
      <c r="F24" s="32"/>
    </row>
    <row r="25" spans="1:7" x14ac:dyDescent="0.35">
      <c r="A25" s="16">
        <v>16</v>
      </c>
      <c r="B25" s="31" t="s">
        <v>18</v>
      </c>
      <c r="C25" s="31"/>
      <c r="F25" s="32"/>
    </row>
    <row r="26" spans="1:7" x14ac:dyDescent="0.35">
      <c r="A26" s="16">
        <v>17</v>
      </c>
      <c r="B26" s="18" t="s">
        <v>19</v>
      </c>
      <c r="C26" s="19"/>
      <c r="D26" s="19"/>
      <c r="E26" s="19"/>
      <c r="F26" s="28"/>
    </row>
    <row r="27" spans="1:7" x14ac:dyDescent="0.35">
      <c r="A27" s="16">
        <v>18</v>
      </c>
      <c r="B27" s="20" t="s">
        <v>20</v>
      </c>
      <c r="F27" s="28"/>
    </row>
    <row r="28" spans="1:7" x14ac:dyDescent="0.35">
      <c r="A28" s="16">
        <v>19</v>
      </c>
      <c r="B28" s="20" t="s">
        <v>21</v>
      </c>
      <c r="F28" s="28"/>
    </row>
    <row r="29" spans="1:7" x14ac:dyDescent="0.35">
      <c r="A29" s="16">
        <v>20</v>
      </c>
      <c r="B29" s="20" t="s">
        <v>40</v>
      </c>
      <c r="F29" s="28"/>
    </row>
    <row r="30" spans="1:7" x14ac:dyDescent="0.35">
      <c r="A30" s="16">
        <v>21</v>
      </c>
      <c r="B30" s="20" t="s">
        <v>44</v>
      </c>
      <c r="D30" s="22"/>
      <c r="E30" s="23"/>
      <c r="F30" s="29"/>
      <c r="G30" s="24" t="str">
        <f>IF(AND(F30&gt;0,D30=""),"Explanation for Other Usage Must be Filled In","")</f>
        <v/>
      </c>
    </row>
    <row r="31" spans="1:7" x14ac:dyDescent="0.35">
      <c r="A31" s="16">
        <v>22</v>
      </c>
      <c r="B31" s="47" t="s">
        <v>22</v>
      </c>
      <c r="C31" s="48"/>
      <c r="D31" s="48"/>
      <c r="E31" s="48"/>
      <c r="F31" s="4">
        <f>IF(AND(F30&gt;0,D30&lt;&gt;""),SUM(F26:F30),IF(F30=0,SUM(F26:F30),""))</f>
        <v>0</v>
      </c>
    </row>
    <row r="32" spans="1:7" x14ac:dyDescent="0.35">
      <c r="A32" s="16">
        <v>23</v>
      </c>
      <c r="F32" s="32"/>
    </row>
    <row r="33" spans="1:7" x14ac:dyDescent="0.35">
      <c r="A33" s="16">
        <v>24</v>
      </c>
      <c r="B33" s="31" t="s">
        <v>23</v>
      </c>
      <c r="C33" s="31"/>
      <c r="F33" s="32"/>
    </row>
    <row r="34" spans="1:7" x14ac:dyDescent="0.35">
      <c r="A34" s="16">
        <v>25</v>
      </c>
      <c r="B34" s="18" t="s">
        <v>24</v>
      </c>
      <c r="C34" s="19"/>
      <c r="D34" s="19"/>
      <c r="E34" s="19"/>
      <c r="F34" s="28"/>
    </row>
    <row r="35" spans="1:7" x14ac:dyDescent="0.35">
      <c r="A35" s="16">
        <v>26</v>
      </c>
      <c r="B35" s="20" t="s">
        <v>25</v>
      </c>
      <c r="F35" s="28"/>
    </row>
    <row r="36" spans="1:7" x14ac:dyDescent="0.35">
      <c r="A36" s="16">
        <v>27</v>
      </c>
      <c r="B36" s="20" t="s">
        <v>26</v>
      </c>
      <c r="F36" s="28"/>
    </row>
    <row r="37" spans="1:7" x14ac:dyDescent="0.35">
      <c r="A37" s="16">
        <v>28</v>
      </c>
      <c r="B37" s="20" t="s">
        <v>27</v>
      </c>
      <c r="F37" s="28"/>
    </row>
    <row r="38" spans="1:7" x14ac:dyDescent="0.35">
      <c r="A38" s="16">
        <v>29</v>
      </c>
      <c r="B38" s="20" t="s">
        <v>28</v>
      </c>
      <c r="F38" s="28"/>
    </row>
    <row r="39" spans="1:7" x14ac:dyDescent="0.35">
      <c r="A39" s="16">
        <v>30</v>
      </c>
      <c r="B39" s="20" t="s">
        <v>89</v>
      </c>
      <c r="D39" s="22"/>
      <c r="E39" s="39"/>
      <c r="F39" s="28"/>
      <c r="G39" s="24" t="str">
        <f>IF(AND(F39&gt;0,D39=""),"Explanation for Other Loss Must be Filled In","")</f>
        <v/>
      </c>
    </row>
    <row r="40" spans="1:7" x14ac:dyDescent="0.35">
      <c r="A40" s="16">
        <v>31</v>
      </c>
      <c r="B40" s="47" t="s">
        <v>65</v>
      </c>
      <c r="C40" s="48"/>
      <c r="D40" s="48"/>
      <c r="E40" s="48"/>
      <c r="F40" s="4">
        <f>SUM(F34:F39)</f>
        <v>0</v>
      </c>
    </row>
    <row r="41" spans="1:7" x14ac:dyDescent="0.35">
      <c r="A41" s="16">
        <v>32</v>
      </c>
      <c r="F41" s="32"/>
    </row>
    <row r="42" spans="1:7" x14ac:dyDescent="0.35">
      <c r="A42" s="16">
        <v>33</v>
      </c>
      <c r="B42" s="17" t="s">
        <v>46</v>
      </c>
      <c r="C42" s="17"/>
      <c r="F42" s="33" t="str">
        <f>IF(F13=(F23+F31+F40),"","DOES NOT EQUAL")</f>
        <v/>
      </c>
    </row>
    <row r="43" spans="1:7" x14ac:dyDescent="0.35">
      <c r="A43" s="16">
        <v>34</v>
      </c>
      <c r="F43" s="32"/>
    </row>
    <row r="44" spans="1:7" x14ac:dyDescent="0.35">
      <c r="A44" s="16">
        <v>35</v>
      </c>
      <c r="B44" s="31" t="s">
        <v>64</v>
      </c>
      <c r="C44" s="31"/>
      <c r="F44" s="32"/>
    </row>
    <row r="45" spans="1:7" x14ac:dyDescent="0.35">
      <c r="A45" s="16">
        <v>36</v>
      </c>
      <c r="B45" s="26" t="s">
        <v>41</v>
      </c>
      <c r="C45" s="27"/>
      <c r="D45" s="27"/>
      <c r="E45" s="27"/>
      <c r="F45" s="5" t="str">
        <f>IF(F40&gt;0,F40/F13,"0.00%")</f>
        <v>0.00%</v>
      </c>
    </row>
    <row r="46" spans="1:7" x14ac:dyDescent="0.35">
      <c r="A46" s="16"/>
    </row>
    <row r="47" spans="1:7" x14ac:dyDescent="0.35">
      <c r="A47" s="16"/>
    </row>
    <row r="48" spans="1:7" x14ac:dyDescent="0.35">
      <c r="A48" s="16"/>
    </row>
    <row r="49" spans="1:1" x14ac:dyDescent="0.35">
      <c r="A49" s="16"/>
    </row>
    <row r="50" spans="1:1" x14ac:dyDescent="0.35">
      <c r="A50" s="16"/>
    </row>
    <row r="51" spans="1:1" x14ac:dyDescent="0.35">
      <c r="A51" s="16"/>
    </row>
    <row r="52" spans="1:1" x14ac:dyDescent="0.35">
      <c r="A52" s="16"/>
    </row>
    <row r="53" spans="1:1" x14ac:dyDescent="0.35">
      <c r="A53" s="16"/>
    </row>
    <row r="54" spans="1:1" x14ac:dyDescent="0.35">
      <c r="A54" s="16"/>
    </row>
    <row r="55" spans="1:1" x14ac:dyDescent="0.35">
      <c r="A55" s="16"/>
    </row>
    <row r="56" spans="1:1" x14ac:dyDescent="0.35">
      <c r="A56" s="16"/>
    </row>
    <row r="57" spans="1:1" x14ac:dyDescent="0.35">
      <c r="A57" s="16"/>
    </row>
    <row r="58" spans="1:1" x14ac:dyDescent="0.35">
      <c r="A58" s="16"/>
    </row>
  </sheetData>
  <sheetProtection algorithmName="SHA-512" hashValue="cfMh6JusqhCblcfhn8SxuL3kAnOymI8rV4+evi8pbXrCAV+LaEcg3AUuMtLnlauk+FAYsBHufnYT/aD1el5m8g==" saltValue="olXenQQfjs5IFiOWKM1pH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8"/>
  <sheetViews>
    <sheetView zoomScaleNormal="100" workbookViewId="0">
      <selection activeCell="F11" sqref="F11"/>
    </sheetView>
  </sheetViews>
  <sheetFormatPr defaultColWidth="8.84375" defaultRowHeight="15.5" x14ac:dyDescent="0.35"/>
  <cols>
    <col min="1" max="1" width="8.23046875" style="10" customWidth="1"/>
    <col min="2" max="2" width="14.84375" style="10" customWidth="1"/>
    <col min="3" max="3" width="2.765625" style="10" customWidth="1"/>
    <col min="4" max="4" width="30.69140625" style="10" customWidth="1"/>
    <col min="5" max="5" width="6.84375" style="10" customWidth="1"/>
    <col min="6" max="6" width="20.4609375" style="10" customWidth="1"/>
    <col min="7" max="16384" width="8.84375" style="10"/>
  </cols>
  <sheetData>
    <row r="1" spans="1:6" ht="32.5" x14ac:dyDescent="0.65">
      <c r="A1" s="42" t="s">
        <v>0</v>
      </c>
      <c r="B1" s="42"/>
      <c r="C1" s="42"/>
      <c r="D1" s="42"/>
      <c r="E1" s="42"/>
      <c r="F1" s="42"/>
    </row>
    <row r="2" spans="1:6" ht="15" customHeight="1" x14ac:dyDescent="0.65">
      <c r="A2" s="11"/>
      <c r="B2" s="11"/>
      <c r="C2" s="11"/>
      <c r="D2" s="11"/>
      <c r="E2" s="11"/>
      <c r="F2" s="11"/>
    </row>
    <row r="3" spans="1:6" ht="23" x14ac:dyDescent="0.5">
      <c r="A3" s="46" t="s">
        <v>48</v>
      </c>
      <c r="B3" s="46"/>
      <c r="C3" s="46"/>
      <c r="D3" s="46"/>
      <c r="E3" s="46"/>
      <c r="F3" s="46"/>
    </row>
    <row r="5" spans="1:6" ht="17.5" x14ac:dyDescent="0.35">
      <c r="A5" s="30" t="s">
        <v>1</v>
      </c>
      <c r="D5" s="49" t="str">
        <f>IF(Jan!D5="","",Jan!D5)</f>
        <v>Powell's Valley Water District</v>
      </c>
      <c r="E5" s="50"/>
      <c r="F5" s="51"/>
    </row>
    <row r="6" spans="1:6" ht="17.5" x14ac:dyDescent="0.35">
      <c r="A6" s="30"/>
    </row>
    <row r="7" spans="1:6" ht="17.5" x14ac:dyDescent="0.35">
      <c r="A7" s="30" t="s">
        <v>2</v>
      </c>
      <c r="D7" s="13" t="s">
        <v>38</v>
      </c>
      <c r="E7" s="14" t="s">
        <v>3</v>
      </c>
      <c r="F7" s="13">
        <f>IF(Jan!F7="","",Jan!F7)</f>
        <v>2025</v>
      </c>
    </row>
    <row r="9" spans="1:6" x14ac:dyDescent="0.35">
      <c r="A9" s="3" t="s">
        <v>5</v>
      </c>
      <c r="B9" s="1"/>
      <c r="C9" s="1"/>
      <c r="D9" s="2" t="s">
        <v>4</v>
      </c>
      <c r="E9" s="1"/>
      <c r="F9" s="3" t="s">
        <v>6</v>
      </c>
    </row>
    <row r="10" spans="1:6" x14ac:dyDescent="0.35">
      <c r="A10" s="16">
        <v>1</v>
      </c>
      <c r="B10" s="31" t="s">
        <v>68</v>
      </c>
      <c r="C10" s="31"/>
    </row>
    <row r="11" spans="1:6" x14ac:dyDescent="0.35">
      <c r="A11" s="16">
        <v>2</v>
      </c>
      <c r="B11" s="18" t="s">
        <v>7</v>
      </c>
      <c r="C11" s="19"/>
      <c r="D11" s="19"/>
      <c r="E11" s="19"/>
      <c r="F11" s="28"/>
    </row>
    <row r="12" spans="1:6" x14ac:dyDescent="0.35">
      <c r="A12" s="16">
        <v>3</v>
      </c>
      <c r="B12" s="20" t="s">
        <v>8</v>
      </c>
      <c r="F12" s="28"/>
    </row>
    <row r="13" spans="1:6" x14ac:dyDescent="0.35">
      <c r="A13" s="16">
        <v>4</v>
      </c>
      <c r="B13" s="47" t="s">
        <v>9</v>
      </c>
      <c r="C13" s="48"/>
      <c r="D13" s="48"/>
      <c r="E13" s="48"/>
      <c r="F13" s="4">
        <f>SUM(F11:F12)</f>
        <v>0</v>
      </c>
    </row>
    <row r="14" spans="1:6" x14ac:dyDescent="0.35">
      <c r="A14" s="16">
        <v>5</v>
      </c>
      <c r="F14" s="32"/>
    </row>
    <row r="15" spans="1:6" x14ac:dyDescent="0.35">
      <c r="A15" s="16">
        <v>6</v>
      </c>
      <c r="B15" s="31" t="s">
        <v>10</v>
      </c>
      <c r="C15" s="31"/>
      <c r="F15" s="32"/>
    </row>
    <row r="16" spans="1:6" x14ac:dyDescent="0.35">
      <c r="A16" s="16">
        <v>7</v>
      </c>
      <c r="B16" s="18" t="s">
        <v>11</v>
      </c>
      <c r="C16" s="19"/>
      <c r="D16" s="19"/>
      <c r="E16" s="19"/>
      <c r="F16" s="28"/>
    </row>
    <row r="17" spans="1:7" x14ac:dyDescent="0.35">
      <c r="A17" s="16">
        <v>8</v>
      </c>
      <c r="B17" s="20" t="s">
        <v>12</v>
      </c>
      <c r="F17" s="28"/>
    </row>
    <row r="18" spans="1:7" x14ac:dyDescent="0.35">
      <c r="A18" s="16">
        <v>9</v>
      </c>
      <c r="B18" s="20" t="s">
        <v>13</v>
      </c>
      <c r="F18" s="28"/>
    </row>
    <row r="19" spans="1:7" x14ac:dyDescent="0.35">
      <c r="A19" s="16">
        <v>10</v>
      </c>
      <c r="B19" s="20" t="s">
        <v>14</v>
      </c>
      <c r="F19" s="28"/>
    </row>
    <row r="20" spans="1:7" x14ac:dyDescent="0.35">
      <c r="A20" s="16">
        <v>11</v>
      </c>
      <c r="B20" s="20" t="s">
        <v>15</v>
      </c>
      <c r="F20" s="28"/>
    </row>
    <row r="21" spans="1:7" x14ac:dyDescent="0.35">
      <c r="A21" s="16">
        <v>12</v>
      </c>
      <c r="B21" s="20" t="s">
        <v>16</v>
      </c>
      <c r="F21" s="28"/>
    </row>
    <row r="22" spans="1:7" x14ac:dyDescent="0.35">
      <c r="A22" s="16">
        <v>13</v>
      </c>
      <c r="B22" s="20" t="s">
        <v>43</v>
      </c>
      <c r="D22" s="22"/>
      <c r="E22" s="23"/>
      <c r="F22" s="28"/>
      <c r="G22" s="24" t="str">
        <f>IF(AND(F22&gt;0,D22=""),"Explanation for Other Sales Must be Filled In","")</f>
        <v/>
      </c>
    </row>
    <row r="23" spans="1:7" x14ac:dyDescent="0.35">
      <c r="A23" s="16">
        <v>14</v>
      </c>
      <c r="B23" s="47" t="s">
        <v>17</v>
      </c>
      <c r="C23" s="48"/>
      <c r="D23" s="48"/>
      <c r="E23" s="48"/>
      <c r="F23" s="4">
        <f>IF(AND(F22&gt;0,D22&lt;&gt;""),SUM(F16:F22),IF(F22=0,SUM(F16:F22),""))</f>
        <v>0</v>
      </c>
    </row>
    <row r="24" spans="1:7" x14ac:dyDescent="0.35">
      <c r="A24" s="16">
        <v>15</v>
      </c>
      <c r="F24" s="32"/>
    </row>
    <row r="25" spans="1:7" x14ac:dyDescent="0.35">
      <c r="A25" s="16">
        <v>16</v>
      </c>
      <c r="B25" s="31" t="s">
        <v>18</v>
      </c>
      <c r="C25" s="31"/>
      <c r="F25" s="32"/>
    </row>
    <row r="26" spans="1:7" x14ac:dyDescent="0.35">
      <c r="A26" s="16">
        <v>17</v>
      </c>
      <c r="B26" s="18" t="s">
        <v>19</v>
      </c>
      <c r="C26" s="19"/>
      <c r="D26" s="19"/>
      <c r="E26" s="19"/>
      <c r="F26" s="28"/>
    </row>
    <row r="27" spans="1:7" x14ac:dyDescent="0.35">
      <c r="A27" s="16">
        <v>18</v>
      </c>
      <c r="B27" s="20" t="s">
        <v>20</v>
      </c>
      <c r="F27" s="28"/>
    </row>
    <row r="28" spans="1:7" x14ac:dyDescent="0.35">
      <c r="A28" s="16">
        <v>19</v>
      </c>
      <c r="B28" s="20" t="s">
        <v>21</v>
      </c>
      <c r="F28" s="28"/>
    </row>
    <row r="29" spans="1:7" x14ac:dyDescent="0.35">
      <c r="A29" s="16">
        <v>20</v>
      </c>
      <c r="B29" s="20" t="s">
        <v>40</v>
      </c>
      <c r="F29" s="28"/>
    </row>
    <row r="30" spans="1:7" x14ac:dyDescent="0.35">
      <c r="A30" s="16">
        <v>21</v>
      </c>
      <c r="B30" s="20" t="s">
        <v>44</v>
      </c>
      <c r="D30" s="22"/>
      <c r="E30" s="23"/>
      <c r="F30" s="29"/>
      <c r="G30" s="24" t="str">
        <f>IF(AND(F30&gt;0,D30=""),"Explanation for Other Usage Must be Filled In","")</f>
        <v/>
      </c>
    </row>
    <row r="31" spans="1:7" x14ac:dyDescent="0.35">
      <c r="A31" s="16">
        <v>22</v>
      </c>
      <c r="B31" s="47" t="s">
        <v>22</v>
      </c>
      <c r="C31" s="48"/>
      <c r="D31" s="48"/>
      <c r="E31" s="48"/>
      <c r="F31" s="4">
        <f>IF(AND(F30&gt;0,D30&lt;&gt;""),SUM(F26:F30),IF(F30=0,SUM(F26:F30),""))</f>
        <v>0</v>
      </c>
    </row>
    <row r="32" spans="1:7" x14ac:dyDescent="0.35">
      <c r="A32" s="16">
        <v>23</v>
      </c>
      <c r="F32" s="32"/>
    </row>
    <row r="33" spans="1:7" x14ac:dyDescent="0.35">
      <c r="A33" s="16">
        <v>24</v>
      </c>
      <c r="B33" s="31" t="s">
        <v>23</v>
      </c>
      <c r="C33" s="31"/>
      <c r="F33" s="32"/>
    </row>
    <row r="34" spans="1:7" x14ac:dyDescent="0.35">
      <c r="A34" s="16">
        <v>25</v>
      </c>
      <c r="B34" s="18" t="s">
        <v>24</v>
      </c>
      <c r="C34" s="19"/>
      <c r="D34" s="19"/>
      <c r="E34" s="19"/>
      <c r="F34" s="28"/>
    </row>
    <row r="35" spans="1:7" x14ac:dyDescent="0.35">
      <c r="A35" s="16">
        <v>26</v>
      </c>
      <c r="B35" s="20" t="s">
        <v>25</v>
      </c>
      <c r="F35" s="28"/>
    </row>
    <row r="36" spans="1:7" x14ac:dyDescent="0.35">
      <c r="A36" s="16">
        <v>27</v>
      </c>
      <c r="B36" s="20" t="s">
        <v>26</v>
      </c>
      <c r="F36" s="28"/>
    </row>
    <row r="37" spans="1:7" x14ac:dyDescent="0.35">
      <c r="A37" s="16">
        <v>28</v>
      </c>
      <c r="B37" s="20" t="s">
        <v>27</v>
      </c>
      <c r="F37" s="28"/>
    </row>
    <row r="38" spans="1:7" x14ac:dyDescent="0.35">
      <c r="A38" s="16">
        <v>29</v>
      </c>
      <c r="B38" s="20" t="s">
        <v>28</v>
      </c>
      <c r="F38" s="28"/>
    </row>
    <row r="39" spans="1:7" x14ac:dyDescent="0.35">
      <c r="A39" s="16">
        <v>30</v>
      </c>
      <c r="B39" s="20" t="s">
        <v>89</v>
      </c>
      <c r="D39" s="22"/>
      <c r="E39" s="39"/>
      <c r="F39" s="28"/>
      <c r="G39" s="24" t="str">
        <f>IF(AND(F39&gt;0,D39=""),"Explanation for Other Loss Must be Filled In","")</f>
        <v/>
      </c>
    </row>
    <row r="40" spans="1:7" x14ac:dyDescent="0.35">
      <c r="A40" s="16">
        <v>31</v>
      </c>
      <c r="B40" s="47" t="s">
        <v>65</v>
      </c>
      <c r="C40" s="48"/>
      <c r="D40" s="48"/>
      <c r="E40" s="48"/>
      <c r="F40" s="4">
        <f>SUM(F34:F39)</f>
        <v>0</v>
      </c>
    </row>
    <row r="41" spans="1:7" x14ac:dyDescent="0.35">
      <c r="A41" s="16">
        <v>32</v>
      </c>
      <c r="F41" s="32"/>
    </row>
    <row r="42" spans="1:7" x14ac:dyDescent="0.35">
      <c r="A42" s="16">
        <v>33</v>
      </c>
      <c r="B42" s="17" t="s">
        <v>46</v>
      </c>
      <c r="C42" s="17"/>
      <c r="F42" s="33" t="str">
        <f>IF(F13=(F23+F31+F40),"","DOES NOT EQUAL")</f>
        <v/>
      </c>
    </row>
    <row r="43" spans="1:7" x14ac:dyDescent="0.35">
      <c r="A43" s="16">
        <v>34</v>
      </c>
      <c r="F43" s="32"/>
    </row>
    <row r="44" spans="1:7" x14ac:dyDescent="0.35">
      <c r="A44" s="16">
        <v>35</v>
      </c>
      <c r="B44" s="31" t="s">
        <v>64</v>
      </c>
      <c r="C44" s="31"/>
      <c r="F44" s="32"/>
    </row>
    <row r="45" spans="1:7" x14ac:dyDescent="0.35">
      <c r="A45" s="16">
        <v>36</v>
      </c>
      <c r="B45" s="26" t="s">
        <v>41</v>
      </c>
      <c r="C45" s="27"/>
      <c r="D45" s="27"/>
      <c r="E45" s="27"/>
      <c r="F45" s="5" t="str">
        <f>IF(F40&gt;0,F40/F13,"0.00%")</f>
        <v>0.00%</v>
      </c>
    </row>
    <row r="46" spans="1:7" x14ac:dyDescent="0.35">
      <c r="A46" s="16"/>
    </row>
    <row r="47" spans="1:7" x14ac:dyDescent="0.35">
      <c r="A47" s="16"/>
    </row>
    <row r="48" spans="1:7" x14ac:dyDescent="0.35">
      <c r="A48" s="16"/>
    </row>
    <row r="49" spans="1:1" x14ac:dyDescent="0.35">
      <c r="A49" s="16"/>
    </row>
    <row r="50" spans="1:1" x14ac:dyDescent="0.35">
      <c r="A50" s="16"/>
    </row>
    <row r="51" spans="1:1" x14ac:dyDescent="0.35">
      <c r="A51" s="16"/>
    </row>
    <row r="52" spans="1:1" x14ac:dyDescent="0.35">
      <c r="A52" s="16"/>
    </row>
    <row r="53" spans="1:1" x14ac:dyDescent="0.35">
      <c r="A53" s="16"/>
    </row>
    <row r="54" spans="1:1" x14ac:dyDescent="0.35">
      <c r="A54" s="16"/>
    </row>
    <row r="55" spans="1:1" x14ac:dyDescent="0.35">
      <c r="A55" s="16"/>
    </row>
    <row r="56" spans="1:1" x14ac:dyDescent="0.35">
      <c r="A56" s="16"/>
    </row>
    <row r="57" spans="1:1" x14ac:dyDescent="0.35">
      <c r="A57" s="16"/>
    </row>
    <row r="58" spans="1:1" x14ac:dyDescent="0.35">
      <c r="A58" s="16"/>
    </row>
  </sheetData>
  <sheetProtection algorithmName="SHA-512" hashValue="w0J+K5VjlQODFHnqtdWHS4W+0woNOBCCWKyrnPIYSLI+QIlm3NkEouCbpaEtEpPnSSsmvmgIGCGeJsAjuhFQMA==" saltValue="s6Sf64iv1wxBPcd8AE9ZHg=="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58"/>
  <sheetViews>
    <sheetView topLeftCell="A16" zoomScaleNormal="100" workbookViewId="0">
      <selection activeCell="F38" sqref="F38"/>
    </sheetView>
  </sheetViews>
  <sheetFormatPr defaultColWidth="8.84375" defaultRowHeight="15.5" x14ac:dyDescent="0.35"/>
  <cols>
    <col min="1" max="1" width="8.23046875" style="10" customWidth="1"/>
    <col min="2" max="2" width="14.84375" style="10" customWidth="1"/>
    <col min="3" max="3" width="2.765625" style="10" customWidth="1"/>
    <col min="4" max="4" width="30.69140625" style="10" customWidth="1"/>
    <col min="5" max="5" width="6.84375" style="10" customWidth="1"/>
    <col min="6" max="6" width="20.4609375" style="10" customWidth="1"/>
    <col min="7" max="16384" width="8.84375" style="10"/>
  </cols>
  <sheetData>
    <row r="1" spans="1:6" ht="32.5" x14ac:dyDescent="0.65">
      <c r="A1" s="42" t="s">
        <v>0</v>
      </c>
      <c r="B1" s="42"/>
      <c r="C1" s="42"/>
      <c r="D1" s="42"/>
      <c r="E1" s="42"/>
      <c r="F1" s="42"/>
    </row>
    <row r="2" spans="1:6" ht="15" customHeight="1" x14ac:dyDescent="0.65">
      <c r="A2" s="11"/>
      <c r="B2" s="11"/>
      <c r="C2" s="11"/>
      <c r="D2" s="11"/>
      <c r="E2" s="11"/>
      <c r="F2" s="11"/>
    </row>
    <row r="3" spans="1:6" ht="23" x14ac:dyDescent="0.5">
      <c r="A3" s="46" t="s">
        <v>48</v>
      </c>
      <c r="B3" s="46"/>
      <c r="C3" s="46"/>
      <c r="D3" s="46"/>
      <c r="E3" s="46"/>
      <c r="F3" s="46"/>
    </row>
    <row r="5" spans="1:6" ht="17.5" x14ac:dyDescent="0.35">
      <c r="A5" s="30" t="s">
        <v>1</v>
      </c>
      <c r="D5" s="49" t="str">
        <f>IF(Jan!D5="","",Jan!D5)</f>
        <v>Powell's Valley Water District</v>
      </c>
      <c r="E5" s="50"/>
      <c r="F5" s="51"/>
    </row>
    <row r="6" spans="1:6" ht="17.5" x14ac:dyDescent="0.35">
      <c r="A6" s="30"/>
    </row>
    <row r="7" spans="1:6" ht="17.5" x14ac:dyDescent="0.35">
      <c r="A7" s="30" t="s">
        <v>2</v>
      </c>
      <c r="D7" s="13" t="s">
        <v>39</v>
      </c>
      <c r="E7" s="14" t="s">
        <v>3</v>
      </c>
      <c r="F7" s="13">
        <f>IF(Jan!F7="","",Jan!F7)</f>
        <v>2025</v>
      </c>
    </row>
    <row r="9" spans="1:6" x14ac:dyDescent="0.35">
      <c r="A9" s="3" t="s">
        <v>5</v>
      </c>
      <c r="B9" s="1"/>
      <c r="C9" s="1"/>
      <c r="D9" s="2" t="s">
        <v>4</v>
      </c>
      <c r="E9" s="1"/>
      <c r="F9" s="3" t="s">
        <v>6</v>
      </c>
    </row>
    <row r="10" spans="1:6" x14ac:dyDescent="0.35">
      <c r="A10" s="16">
        <v>1</v>
      </c>
      <c r="B10" s="31" t="s">
        <v>68</v>
      </c>
      <c r="C10" s="31"/>
    </row>
    <row r="11" spans="1:6" x14ac:dyDescent="0.35">
      <c r="A11" s="16">
        <v>2</v>
      </c>
      <c r="B11" s="18" t="s">
        <v>7</v>
      </c>
      <c r="C11" s="19"/>
      <c r="D11" s="19"/>
      <c r="E11" s="19"/>
      <c r="F11" s="28"/>
    </row>
    <row r="12" spans="1:6" x14ac:dyDescent="0.35">
      <c r="A12" s="16">
        <v>3</v>
      </c>
      <c r="B12" s="20" t="s">
        <v>8</v>
      </c>
      <c r="F12" s="28"/>
    </row>
    <row r="13" spans="1:6" x14ac:dyDescent="0.35">
      <c r="A13" s="16">
        <v>4</v>
      </c>
      <c r="B13" s="47" t="s">
        <v>9</v>
      </c>
      <c r="C13" s="48"/>
      <c r="D13" s="48"/>
      <c r="E13" s="48"/>
      <c r="F13" s="4">
        <f>SUM(F11:F12)</f>
        <v>0</v>
      </c>
    </row>
    <row r="14" spans="1:6" x14ac:dyDescent="0.35">
      <c r="A14" s="16">
        <v>5</v>
      </c>
      <c r="F14" s="32"/>
    </row>
    <row r="15" spans="1:6" x14ac:dyDescent="0.35">
      <c r="A15" s="16">
        <v>6</v>
      </c>
      <c r="B15" s="31" t="s">
        <v>10</v>
      </c>
      <c r="C15" s="31"/>
      <c r="F15" s="32"/>
    </row>
    <row r="16" spans="1:6" x14ac:dyDescent="0.35">
      <c r="A16" s="16">
        <v>7</v>
      </c>
      <c r="B16" s="18" t="s">
        <v>11</v>
      </c>
      <c r="C16" s="19"/>
      <c r="D16" s="19"/>
      <c r="E16" s="19"/>
      <c r="F16" s="28"/>
    </row>
    <row r="17" spans="1:7" x14ac:dyDescent="0.35">
      <c r="A17" s="16">
        <v>8</v>
      </c>
      <c r="B17" s="20" t="s">
        <v>12</v>
      </c>
      <c r="F17" s="28"/>
    </row>
    <row r="18" spans="1:7" x14ac:dyDescent="0.35">
      <c r="A18" s="16">
        <v>9</v>
      </c>
      <c r="B18" s="20" t="s">
        <v>13</v>
      </c>
      <c r="F18" s="28"/>
    </row>
    <row r="19" spans="1:7" x14ac:dyDescent="0.35">
      <c r="A19" s="16">
        <v>10</v>
      </c>
      <c r="B19" s="20" t="s">
        <v>14</v>
      </c>
      <c r="F19" s="28"/>
    </row>
    <row r="20" spans="1:7" x14ac:dyDescent="0.35">
      <c r="A20" s="16">
        <v>11</v>
      </c>
      <c r="B20" s="20" t="s">
        <v>15</v>
      </c>
      <c r="F20" s="28"/>
    </row>
    <row r="21" spans="1:7" x14ac:dyDescent="0.35">
      <c r="A21" s="16">
        <v>12</v>
      </c>
      <c r="B21" s="20" t="s">
        <v>16</v>
      </c>
      <c r="F21" s="28"/>
    </row>
    <row r="22" spans="1:7" x14ac:dyDescent="0.35">
      <c r="A22" s="16">
        <v>13</v>
      </c>
      <c r="B22" s="20" t="s">
        <v>43</v>
      </c>
      <c r="D22" s="22"/>
      <c r="E22" s="23"/>
      <c r="F22" s="28"/>
      <c r="G22" s="24" t="str">
        <f>IF(AND(F22&gt;0,D22=""),"Explanation for Other Sales Must be Filled In","")</f>
        <v/>
      </c>
    </row>
    <row r="23" spans="1:7" x14ac:dyDescent="0.35">
      <c r="A23" s="16">
        <v>14</v>
      </c>
      <c r="B23" s="47" t="s">
        <v>17</v>
      </c>
      <c r="C23" s="48"/>
      <c r="D23" s="48"/>
      <c r="E23" s="48"/>
      <c r="F23" s="4">
        <f>IF(AND(F22&gt;0,D22&lt;&gt;""),SUM(F16:F22),IF(F22=0,SUM(F16:F22),""))</f>
        <v>0</v>
      </c>
    </row>
    <row r="24" spans="1:7" x14ac:dyDescent="0.35">
      <c r="A24" s="16">
        <v>15</v>
      </c>
      <c r="F24" s="32"/>
    </row>
    <row r="25" spans="1:7" x14ac:dyDescent="0.35">
      <c r="A25" s="16">
        <v>16</v>
      </c>
      <c r="B25" s="31" t="s">
        <v>18</v>
      </c>
      <c r="C25" s="31"/>
      <c r="F25" s="32"/>
    </row>
    <row r="26" spans="1:7" x14ac:dyDescent="0.35">
      <c r="A26" s="16">
        <v>17</v>
      </c>
      <c r="B26" s="18" t="s">
        <v>19</v>
      </c>
      <c r="C26" s="19"/>
      <c r="D26" s="19"/>
      <c r="E26" s="19"/>
      <c r="F26" s="28"/>
    </row>
    <row r="27" spans="1:7" x14ac:dyDescent="0.35">
      <c r="A27" s="16">
        <v>18</v>
      </c>
      <c r="B27" s="20" t="s">
        <v>20</v>
      </c>
      <c r="F27" s="28"/>
    </row>
    <row r="28" spans="1:7" x14ac:dyDescent="0.35">
      <c r="A28" s="16">
        <v>19</v>
      </c>
      <c r="B28" s="20" t="s">
        <v>21</v>
      </c>
      <c r="F28" s="28"/>
    </row>
    <row r="29" spans="1:7" x14ac:dyDescent="0.35">
      <c r="A29" s="16">
        <v>20</v>
      </c>
      <c r="B29" s="20" t="s">
        <v>40</v>
      </c>
      <c r="F29" s="28"/>
    </row>
    <row r="30" spans="1:7" x14ac:dyDescent="0.35">
      <c r="A30" s="16">
        <v>21</v>
      </c>
      <c r="B30" s="20" t="s">
        <v>44</v>
      </c>
      <c r="D30" s="22"/>
      <c r="E30" s="23"/>
      <c r="F30" s="29"/>
      <c r="G30" s="24" t="str">
        <f>IF(AND(F30&gt;0,D30=""),"Explanation for Other Usage Must be Filled In","")</f>
        <v/>
      </c>
    </row>
    <row r="31" spans="1:7" x14ac:dyDescent="0.35">
      <c r="A31" s="16">
        <v>22</v>
      </c>
      <c r="B31" s="47" t="s">
        <v>22</v>
      </c>
      <c r="C31" s="48"/>
      <c r="D31" s="48"/>
      <c r="E31" s="48"/>
      <c r="F31" s="4">
        <f>IF(AND(F30&gt;0,D30&lt;&gt;""),SUM(F26:F30),IF(F30=0,SUM(F26:F30),""))</f>
        <v>0</v>
      </c>
    </row>
    <row r="32" spans="1:7" x14ac:dyDescent="0.35">
      <c r="A32" s="16">
        <v>23</v>
      </c>
      <c r="F32" s="32"/>
    </row>
    <row r="33" spans="1:7" x14ac:dyDescent="0.35">
      <c r="A33" s="16">
        <v>24</v>
      </c>
      <c r="B33" s="31" t="s">
        <v>23</v>
      </c>
      <c r="C33" s="31"/>
      <c r="F33" s="32"/>
    </row>
    <row r="34" spans="1:7" x14ac:dyDescent="0.35">
      <c r="A34" s="16">
        <v>25</v>
      </c>
      <c r="B34" s="18" t="s">
        <v>24</v>
      </c>
      <c r="C34" s="19"/>
      <c r="D34" s="19"/>
      <c r="E34" s="19"/>
      <c r="F34" s="28"/>
    </row>
    <row r="35" spans="1:7" x14ac:dyDescent="0.35">
      <c r="A35" s="16">
        <v>26</v>
      </c>
      <c r="B35" s="20" t="s">
        <v>25</v>
      </c>
      <c r="F35" s="28"/>
    </row>
    <row r="36" spans="1:7" x14ac:dyDescent="0.35">
      <c r="A36" s="16">
        <v>27</v>
      </c>
      <c r="B36" s="20" t="s">
        <v>26</v>
      </c>
      <c r="F36" s="28"/>
    </row>
    <row r="37" spans="1:7" x14ac:dyDescent="0.35">
      <c r="A37" s="16">
        <v>28</v>
      </c>
      <c r="B37" s="20" t="s">
        <v>27</v>
      </c>
      <c r="F37" s="28"/>
    </row>
    <row r="38" spans="1:7" x14ac:dyDescent="0.35">
      <c r="A38" s="16">
        <v>29</v>
      </c>
      <c r="B38" s="20" t="s">
        <v>28</v>
      </c>
      <c r="F38" s="28"/>
    </row>
    <row r="39" spans="1:7" x14ac:dyDescent="0.35">
      <c r="A39" s="16">
        <v>30</v>
      </c>
      <c r="B39" s="20" t="s">
        <v>89</v>
      </c>
      <c r="D39" s="22"/>
      <c r="E39" s="39"/>
      <c r="F39" s="28"/>
      <c r="G39" s="24" t="str">
        <f>IF(AND(F39&gt;0,D39=""),"Explanation for Other Loss Must be Filled In","")</f>
        <v/>
      </c>
    </row>
    <row r="40" spans="1:7" x14ac:dyDescent="0.35">
      <c r="A40" s="16">
        <v>31</v>
      </c>
      <c r="B40" s="47" t="s">
        <v>65</v>
      </c>
      <c r="C40" s="48"/>
      <c r="D40" s="48"/>
      <c r="E40" s="48"/>
      <c r="F40" s="4">
        <f>SUM(F34:F39)</f>
        <v>0</v>
      </c>
    </row>
    <row r="41" spans="1:7" x14ac:dyDescent="0.35">
      <c r="A41" s="16">
        <v>32</v>
      </c>
      <c r="F41" s="32"/>
    </row>
    <row r="42" spans="1:7" x14ac:dyDescent="0.35">
      <c r="A42" s="16">
        <v>33</v>
      </c>
      <c r="B42" s="17" t="s">
        <v>46</v>
      </c>
      <c r="C42" s="17"/>
      <c r="F42" s="33" t="str">
        <f>IF(F13=(F23+F31+F40),"","DOES NOT EQUAL")</f>
        <v/>
      </c>
    </row>
    <row r="43" spans="1:7" x14ac:dyDescent="0.35">
      <c r="A43" s="16">
        <v>34</v>
      </c>
      <c r="F43" s="32"/>
    </row>
    <row r="44" spans="1:7" x14ac:dyDescent="0.35">
      <c r="A44" s="16">
        <v>35</v>
      </c>
      <c r="B44" s="31" t="s">
        <v>64</v>
      </c>
      <c r="C44" s="31"/>
      <c r="F44" s="32"/>
    </row>
    <row r="45" spans="1:7" x14ac:dyDescent="0.35">
      <c r="A45" s="16">
        <v>36</v>
      </c>
      <c r="B45" s="26" t="s">
        <v>41</v>
      </c>
      <c r="C45" s="27"/>
      <c r="D45" s="27"/>
      <c r="E45" s="27"/>
      <c r="F45" s="5" t="str">
        <f>IF(F40&gt;0,F40/F13,"0.00%")</f>
        <v>0.00%</v>
      </c>
    </row>
    <row r="46" spans="1:7" x14ac:dyDescent="0.35">
      <c r="A46" s="16"/>
    </row>
    <row r="47" spans="1:7" x14ac:dyDescent="0.35">
      <c r="A47" s="16"/>
    </row>
    <row r="48" spans="1:7" x14ac:dyDescent="0.35">
      <c r="A48" s="16"/>
    </row>
    <row r="49" spans="1:1" x14ac:dyDescent="0.35">
      <c r="A49" s="16"/>
    </row>
    <row r="50" spans="1:1" x14ac:dyDescent="0.35">
      <c r="A50" s="16"/>
    </row>
    <row r="51" spans="1:1" x14ac:dyDescent="0.35">
      <c r="A51" s="16"/>
    </row>
    <row r="52" spans="1:1" x14ac:dyDescent="0.35">
      <c r="A52" s="16"/>
    </row>
    <row r="53" spans="1:1" x14ac:dyDescent="0.35">
      <c r="A53" s="16"/>
    </row>
    <row r="54" spans="1:1" x14ac:dyDescent="0.35">
      <c r="A54" s="16"/>
    </row>
    <row r="55" spans="1:1" x14ac:dyDescent="0.35">
      <c r="A55" s="16"/>
    </row>
    <row r="56" spans="1:1" x14ac:dyDescent="0.35">
      <c r="A56" s="16"/>
    </row>
    <row r="57" spans="1:1" x14ac:dyDescent="0.35">
      <c r="A57" s="16"/>
    </row>
    <row r="58" spans="1:1" x14ac:dyDescent="0.35">
      <c r="A58" s="16"/>
    </row>
  </sheetData>
  <sheetProtection algorithmName="SHA-512" hashValue="ghTKrCG/7eiS52YsQZyoY3cHynA96W3mn0AOAVK54x2Ms9hR4mv8hSiDg0fuPUOWPwAxd6HUsYapMSaGsqAXwQ==" saltValue="FKH2AM+yPMeWxpbCsErvoA=="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58"/>
  <sheetViews>
    <sheetView topLeftCell="A16" zoomScaleNormal="100" workbookViewId="0">
      <selection activeCell="F11" sqref="F11"/>
    </sheetView>
  </sheetViews>
  <sheetFormatPr defaultColWidth="8.84375" defaultRowHeight="15.5" x14ac:dyDescent="0.35"/>
  <cols>
    <col min="1" max="1" width="8.23046875" style="10" customWidth="1"/>
    <col min="2" max="2" width="14.84375" style="10" customWidth="1"/>
    <col min="3" max="3" width="2.765625" style="10" customWidth="1"/>
    <col min="4" max="4" width="30.69140625" style="10" customWidth="1"/>
    <col min="5" max="5" width="6.84375" style="10" customWidth="1"/>
    <col min="6" max="6" width="20.4609375" style="10" customWidth="1"/>
    <col min="7" max="16384" width="8.84375" style="10"/>
  </cols>
  <sheetData>
    <row r="1" spans="1:6" ht="32.5" x14ac:dyDescent="0.65">
      <c r="A1" s="42" t="s">
        <v>0</v>
      </c>
      <c r="B1" s="42"/>
      <c r="C1" s="42"/>
      <c r="D1" s="42"/>
      <c r="E1" s="42"/>
      <c r="F1" s="42"/>
    </row>
    <row r="2" spans="1:6" ht="15" customHeight="1" x14ac:dyDescent="0.65">
      <c r="A2" s="11"/>
      <c r="B2" s="11"/>
      <c r="C2" s="11"/>
      <c r="D2" s="11"/>
      <c r="E2" s="11"/>
      <c r="F2" s="11"/>
    </row>
    <row r="3" spans="1:6" ht="23" x14ac:dyDescent="0.5">
      <c r="A3" s="46" t="s">
        <v>48</v>
      </c>
      <c r="B3" s="46"/>
      <c r="C3" s="46"/>
      <c r="D3" s="46"/>
      <c r="E3" s="46"/>
      <c r="F3" s="46"/>
    </row>
    <row r="5" spans="1:6" ht="17.5" x14ac:dyDescent="0.35">
      <c r="A5" s="30" t="s">
        <v>1</v>
      </c>
      <c r="D5" s="49" t="str">
        <f>IF(Jan!D5="","",Jan!D5)</f>
        <v>Powell's Valley Water District</v>
      </c>
      <c r="E5" s="50"/>
      <c r="F5" s="51"/>
    </row>
    <row r="6" spans="1:6" ht="17.5" x14ac:dyDescent="0.35">
      <c r="A6" s="30"/>
    </row>
    <row r="7" spans="1:6" ht="17.5" x14ac:dyDescent="0.35">
      <c r="A7" s="30" t="s">
        <v>2</v>
      </c>
      <c r="D7" s="13" t="s">
        <v>85</v>
      </c>
      <c r="E7" s="14" t="s">
        <v>3</v>
      </c>
      <c r="F7" s="13">
        <f>IF(Jan!F7="","",Jan!F7)</f>
        <v>2025</v>
      </c>
    </row>
    <row r="9" spans="1:6" x14ac:dyDescent="0.35">
      <c r="A9" s="3" t="s">
        <v>5</v>
      </c>
      <c r="B9" s="1"/>
      <c r="C9" s="1"/>
      <c r="D9" s="2" t="s">
        <v>4</v>
      </c>
      <c r="E9" s="1"/>
      <c r="F9" s="3" t="s">
        <v>6</v>
      </c>
    </row>
    <row r="10" spans="1:6" x14ac:dyDescent="0.35">
      <c r="A10" s="16">
        <v>1</v>
      </c>
      <c r="B10" s="31" t="s">
        <v>68</v>
      </c>
      <c r="C10" s="31"/>
    </row>
    <row r="11" spans="1:6" x14ac:dyDescent="0.35">
      <c r="A11" s="16">
        <v>2</v>
      </c>
      <c r="B11" s="18" t="s">
        <v>7</v>
      </c>
      <c r="C11" s="19"/>
      <c r="D11" s="19"/>
      <c r="E11" s="19"/>
      <c r="F11" s="28"/>
    </row>
    <row r="12" spans="1:6" x14ac:dyDescent="0.35">
      <c r="A12" s="16">
        <v>3</v>
      </c>
      <c r="B12" s="20" t="s">
        <v>8</v>
      </c>
      <c r="F12" s="28"/>
    </row>
    <row r="13" spans="1:6" x14ac:dyDescent="0.35">
      <c r="A13" s="16">
        <v>4</v>
      </c>
      <c r="B13" s="47" t="s">
        <v>9</v>
      </c>
      <c r="C13" s="48"/>
      <c r="D13" s="48"/>
      <c r="E13" s="48"/>
      <c r="F13" s="4">
        <f>SUM(F11:F12)</f>
        <v>0</v>
      </c>
    </row>
    <row r="14" spans="1:6" x14ac:dyDescent="0.35">
      <c r="A14" s="16">
        <v>5</v>
      </c>
      <c r="F14" s="32"/>
    </row>
    <row r="15" spans="1:6" x14ac:dyDescent="0.35">
      <c r="A15" s="16">
        <v>6</v>
      </c>
      <c r="B15" s="31" t="s">
        <v>10</v>
      </c>
      <c r="C15" s="31"/>
      <c r="F15" s="32"/>
    </row>
    <row r="16" spans="1:6" x14ac:dyDescent="0.35">
      <c r="A16" s="16">
        <v>7</v>
      </c>
      <c r="B16" s="18" t="s">
        <v>11</v>
      </c>
      <c r="C16" s="19"/>
      <c r="D16" s="19"/>
      <c r="E16" s="19"/>
      <c r="F16" s="28"/>
    </row>
    <row r="17" spans="1:7" x14ac:dyDescent="0.35">
      <c r="A17" s="16">
        <v>8</v>
      </c>
      <c r="B17" s="20" t="s">
        <v>12</v>
      </c>
      <c r="F17" s="28"/>
    </row>
    <row r="18" spans="1:7" x14ac:dyDescent="0.35">
      <c r="A18" s="16">
        <v>9</v>
      </c>
      <c r="B18" s="20" t="s">
        <v>13</v>
      </c>
      <c r="F18" s="28"/>
    </row>
    <row r="19" spans="1:7" x14ac:dyDescent="0.35">
      <c r="A19" s="16">
        <v>10</v>
      </c>
      <c r="B19" s="20" t="s">
        <v>14</v>
      </c>
      <c r="F19" s="28"/>
    </row>
    <row r="20" spans="1:7" x14ac:dyDescent="0.35">
      <c r="A20" s="16">
        <v>11</v>
      </c>
      <c r="B20" s="20" t="s">
        <v>15</v>
      </c>
      <c r="F20" s="28"/>
    </row>
    <row r="21" spans="1:7" x14ac:dyDescent="0.35">
      <c r="A21" s="16">
        <v>12</v>
      </c>
      <c r="B21" s="20" t="s">
        <v>16</v>
      </c>
      <c r="F21" s="28"/>
    </row>
    <row r="22" spans="1:7" x14ac:dyDescent="0.35">
      <c r="A22" s="16">
        <v>13</v>
      </c>
      <c r="B22" s="20" t="s">
        <v>43</v>
      </c>
      <c r="D22" s="22"/>
      <c r="E22" s="23"/>
      <c r="F22" s="28"/>
      <c r="G22" s="24" t="str">
        <f>IF(AND(F22&gt;0,D22=""),"Explanation for Other Sales Must be Filled In","")</f>
        <v/>
      </c>
    </row>
    <row r="23" spans="1:7" x14ac:dyDescent="0.35">
      <c r="A23" s="16">
        <v>14</v>
      </c>
      <c r="B23" s="47" t="s">
        <v>17</v>
      </c>
      <c r="C23" s="48"/>
      <c r="D23" s="48"/>
      <c r="E23" s="48"/>
      <c r="F23" s="4">
        <f>IF(AND(F22&gt;0,D22&lt;&gt;""),SUM(F16:F22),IF(F22=0,SUM(F16:F22),""))</f>
        <v>0</v>
      </c>
    </row>
    <row r="24" spans="1:7" x14ac:dyDescent="0.35">
      <c r="A24" s="16">
        <v>15</v>
      </c>
      <c r="F24" s="32"/>
    </row>
    <row r="25" spans="1:7" x14ac:dyDescent="0.35">
      <c r="A25" s="16">
        <v>16</v>
      </c>
      <c r="B25" s="31" t="s">
        <v>18</v>
      </c>
      <c r="C25" s="31"/>
      <c r="F25" s="32"/>
    </row>
    <row r="26" spans="1:7" x14ac:dyDescent="0.35">
      <c r="A26" s="16">
        <v>17</v>
      </c>
      <c r="B26" s="18" t="s">
        <v>19</v>
      </c>
      <c r="C26" s="19"/>
      <c r="D26" s="19"/>
      <c r="E26" s="19"/>
      <c r="F26" s="28"/>
    </row>
    <row r="27" spans="1:7" x14ac:dyDescent="0.35">
      <c r="A27" s="16">
        <v>18</v>
      </c>
      <c r="B27" s="20" t="s">
        <v>20</v>
      </c>
      <c r="F27" s="28"/>
    </row>
    <row r="28" spans="1:7" x14ac:dyDescent="0.35">
      <c r="A28" s="16">
        <v>19</v>
      </c>
      <c r="B28" s="20" t="s">
        <v>21</v>
      </c>
      <c r="F28" s="28"/>
    </row>
    <row r="29" spans="1:7" x14ac:dyDescent="0.35">
      <c r="A29" s="16">
        <v>20</v>
      </c>
      <c r="B29" s="20" t="s">
        <v>40</v>
      </c>
      <c r="F29" s="28"/>
    </row>
    <row r="30" spans="1:7" x14ac:dyDescent="0.35">
      <c r="A30" s="16">
        <v>21</v>
      </c>
      <c r="B30" s="20" t="s">
        <v>44</v>
      </c>
      <c r="D30" s="22"/>
      <c r="E30" s="23"/>
      <c r="F30" s="29"/>
      <c r="G30" s="24" t="str">
        <f>IF(AND(F30&gt;0,D30=""),"Explanation for Other Usage Must be Filled In","")</f>
        <v/>
      </c>
    </row>
    <row r="31" spans="1:7" x14ac:dyDescent="0.35">
      <c r="A31" s="16">
        <v>22</v>
      </c>
      <c r="B31" s="47" t="s">
        <v>22</v>
      </c>
      <c r="C31" s="48"/>
      <c r="D31" s="48"/>
      <c r="E31" s="48"/>
      <c r="F31" s="4">
        <f>IF(AND(F30&gt;0,D30&lt;&gt;""),SUM(F26:F30),IF(F30=0,SUM(F26:F30),""))</f>
        <v>0</v>
      </c>
    </row>
    <row r="32" spans="1:7" x14ac:dyDescent="0.35">
      <c r="A32" s="16">
        <v>23</v>
      </c>
      <c r="F32" s="32"/>
    </row>
    <row r="33" spans="1:7" x14ac:dyDescent="0.35">
      <c r="A33" s="16">
        <v>24</v>
      </c>
      <c r="B33" s="31" t="s">
        <v>23</v>
      </c>
      <c r="C33" s="31"/>
      <c r="F33" s="32"/>
    </row>
    <row r="34" spans="1:7" x14ac:dyDescent="0.35">
      <c r="A34" s="16">
        <v>25</v>
      </c>
      <c r="B34" s="18" t="s">
        <v>24</v>
      </c>
      <c r="C34" s="19"/>
      <c r="D34" s="19"/>
      <c r="E34" s="19"/>
      <c r="F34" s="28"/>
    </row>
    <row r="35" spans="1:7" x14ac:dyDescent="0.35">
      <c r="A35" s="16">
        <v>26</v>
      </c>
      <c r="B35" s="20" t="s">
        <v>25</v>
      </c>
      <c r="F35" s="28"/>
    </row>
    <row r="36" spans="1:7" x14ac:dyDescent="0.35">
      <c r="A36" s="16">
        <v>27</v>
      </c>
      <c r="B36" s="20" t="s">
        <v>26</v>
      </c>
      <c r="F36" s="28"/>
    </row>
    <row r="37" spans="1:7" x14ac:dyDescent="0.35">
      <c r="A37" s="16">
        <v>28</v>
      </c>
      <c r="B37" s="20" t="s">
        <v>27</v>
      </c>
      <c r="F37" s="28"/>
    </row>
    <row r="38" spans="1:7" x14ac:dyDescent="0.35">
      <c r="A38" s="16">
        <v>29</v>
      </c>
      <c r="B38" s="20" t="s">
        <v>28</v>
      </c>
      <c r="F38" s="28"/>
    </row>
    <row r="39" spans="1:7" x14ac:dyDescent="0.35">
      <c r="A39" s="16">
        <v>30</v>
      </c>
      <c r="B39" s="20" t="s">
        <v>89</v>
      </c>
      <c r="D39" s="22"/>
      <c r="E39" s="39"/>
      <c r="F39" s="28"/>
      <c r="G39" s="24" t="str">
        <f>IF(AND(F39&gt;0,D39=""),"Explanation for Other Loss Must be Filled In","")</f>
        <v/>
      </c>
    </row>
    <row r="40" spans="1:7" x14ac:dyDescent="0.35">
      <c r="A40" s="16">
        <v>31</v>
      </c>
      <c r="B40" s="47" t="s">
        <v>65</v>
      </c>
      <c r="C40" s="48"/>
      <c r="D40" s="48"/>
      <c r="E40" s="48"/>
      <c r="F40" s="4">
        <f>SUM(F34:F39)</f>
        <v>0</v>
      </c>
    </row>
    <row r="41" spans="1:7" x14ac:dyDescent="0.35">
      <c r="A41" s="16">
        <v>32</v>
      </c>
      <c r="F41" s="32"/>
    </row>
    <row r="42" spans="1:7" x14ac:dyDescent="0.35">
      <c r="A42" s="16">
        <v>33</v>
      </c>
      <c r="B42" s="17" t="s">
        <v>46</v>
      </c>
      <c r="C42" s="17"/>
      <c r="F42" s="33" t="str">
        <f>IF(F13=(F23+F31+F40),"","DOES NOT EQUAL")</f>
        <v/>
      </c>
    </row>
    <row r="43" spans="1:7" x14ac:dyDescent="0.35">
      <c r="A43" s="16">
        <v>34</v>
      </c>
      <c r="F43" s="32"/>
    </row>
    <row r="44" spans="1:7" x14ac:dyDescent="0.35">
      <c r="A44" s="16">
        <v>35</v>
      </c>
      <c r="B44" s="31" t="s">
        <v>64</v>
      </c>
      <c r="C44" s="31"/>
      <c r="F44" s="32"/>
    </row>
    <row r="45" spans="1:7" x14ac:dyDescent="0.35">
      <c r="A45" s="16">
        <v>36</v>
      </c>
      <c r="B45" s="26" t="s">
        <v>41</v>
      </c>
      <c r="C45" s="27"/>
      <c r="D45" s="27"/>
      <c r="E45" s="27"/>
      <c r="F45" s="5" t="str">
        <f>IF(F40&gt;0,F40/F13,"0.00%")</f>
        <v>0.00%</v>
      </c>
    </row>
    <row r="46" spans="1:7" x14ac:dyDescent="0.35">
      <c r="A46" s="16"/>
    </row>
    <row r="47" spans="1:7" x14ac:dyDescent="0.35">
      <c r="A47" s="16"/>
    </row>
    <row r="48" spans="1:7" x14ac:dyDescent="0.35">
      <c r="A48" s="16"/>
    </row>
    <row r="49" spans="1:1" x14ac:dyDescent="0.35">
      <c r="A49" s="16"/>
    </row>
    <row r="50" spans="1:1" x14ac:dyDescent="0.35">
      <c r="A50" s="16"/>
    </row>
    <row r="51" spans="1:1" x14ac:dyDescent="0.35">
      <c r="A51" s="16"/>
    </row>
    <row r="52" spans="1:1" x14ac:dyDescent="0.35">
      <c r="A52" s="16"/>
    </row>
    <row r="53" spans="1:1" x14ac:dyDescent="0.35">
      <c r="A53" s="16"/>
    </row>
    <row r="54" spans="1:1" x14ac:dyDescent="0.35">
      <c r="A54" s="16"/>
    </row>
    <row r="55" spans="1:1" x14ac:dyDescent="0.35">
      <c r="A55" s="16"/>
    </row>
    <row r="56" spans="1:1" x14ac:dyDescent="0.35">
      <c r="A56" s="16"/>
    </row>
    <row r="57" spans="1:1" x14ac:dyDescent="0.35">
      <c r="A57" s="16"/>
    </row>
    <row r="58" spans="1:1" x14ac:dyDescent="0.35">
      <c r="A58" s="16"/>
    </row>
  </sheetData>
  <sheetProtection algorithmName="SHA-512" hashValue="G+RcKTCbUUOhMPUhuOXe2onoNObT35XWOg21fcG9On1BxHBxGsSKu08s8tr/JsFhtsAG+VjPdw0wnOrs8Xedhw==" saltValue="zpT4vR5F2GXidVnK8h+PNg=="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58"/>
  <sheetViews>
    <sheetView topLeftCell="A13" zoomScaleNormal="100" workbookViewId="0">
      <selection activeCell="F40" sqref="F40"/>
    </sheetView>
  </sheetViews>
  <sheetFormatPr defaultColWidth="8.84375" defaultRowHeight="15.5" x14ac:dyDescent="0.35"/>
  <cols>
    <col min="1" max="1" width="8.23046875" style="10" customWidth="1"/>
    <col min="2" max="2" width="14.84375" style="10" customWidth="1"/>
    <col min="3" max="3" width="2.765625" style="10" customWidth="1"/>
    <col min="4" max="4" width="30.69140625" style="10" customWidth="1"/>
    <col min="5" max="5" width="6.84375" style="10" customWidth="1"/>
    <col min="6" max="6" width="20.4609375" style="10" customWidth="1"/>
    <col min="7" max="16384" width="8.84375" style="10"/>
  </cols>
  <sheetData>
    <row r="1" spans="1:6" ht="32.5" x14ac:dyDescent="0.65">
      <c r="A1" s="42" t="s">
        <v>0</v>
      </c>
      <c r="B1" s="42"/>
      <c r="C1" s="42"/>
      <c r="D1" s="42"/>
      <c r="E1" s="42"/>
      <c r="F1" s="42"/>
    </row>
    <row r="2" spans="1:6" ht="15" customHeight="1" x14ac:dyDescent="0.65">
      <c r="A2" s="11"/>
      <c r="B2" s="11"/>
      <c r="C2" s="11"/>
      <c r="D2" s="11"/>
      <c r="E2" s="11"/>
      <c r="F2" s="11"/>
    </row>
    <row r="3" spans="1:6" ht="23" x14ac:dyDescent="0.5">
      <c r="A3" s="46" t="s">
        <v>48</v>
      </c>
      <c r="B3" s="46"/>
      <c r="C3" s="46"/>
      <c r="D3" s="46"/>
      <c r="E3" s="46"/>
      <c r="F3" s="46"/>
    </row>
    <row r="5" spans="1:6" ht="17.5" x14ac:dyDescent="0.35">
      <c r="A5" s="30" t="s">
        <v>1</v>
      </c>
      <c r="D5" s="49" t="str">
        <f>IF(Jan!D5="","",Jan!D5)</f>
        <v>Powell's Valley Water District</v>
      </c>
      <c r="E5" s="50"/>
      <c r="F5" s="51"/>
    </row>
    <row r="6" spans="1:6" ht="17.5" x14ac:dyDescent="0.35">
      <c r="A6" s="30"/>
    </row>
    <row r="7" spans="1:6" ht="17.5" x14ac:dyDescent="0.35">
      <c r="A7" s="30" t="s">
        <v>2</v>
      </c>
      <c r="D7" s="13" t="s">
        <v>42</v>
      </c>
      <c r="E7" s="14" t="s">
        <v>3</v>
      </c>
      <c r="F7" s="13">
        <f>IF(Jan!F7="","",Jan!F7)</f>
        <v>2025</v>
      </c>
    </row>
    <row r="9" spans="1:6" x14ac:dyDescent="0.35">
      <c r="A9" s="3" t="s">
        <v>5</v>
      </c>
      <c r="B9" s="1"/>
      <c r="C9" s="1"/>
      <c r="D9" s="2" t="s">
        <v>4</v>
      </c>
      <c r="E9" s="1"/>
      <c r="F9" s="3" t="s">
        <v>6</v>
      </c>
    </row>
    <row r="10" spans="1:6" x14ac:dyDescent="0.35">
      <c r="A10" s="16">
        <v>1</v>
      </c>
      <c r="B10" s="31" t="s">
        <v>68</v>
      </c>
      <c r="C10" s="31"/>
    </row>
    <row r="11" spans="1:6" x14ac:dyDescent="0.35">
      <c r="A11" s="16">
        <v>2</v>
      </c>
      <c r="B11" s="18" t="s">
        <v>7</v>
      </c>
      <c r="C11" s="19"/>
      <c r="D11" s="19"/>
      <c r="E11" s="19"/>
      <c r="F11" s="34">
        <f>Jan!F11+Feb!F11+Mar!F11+Apr!F11+May!F11+Jun!F11+July!F11+Aug!F11+Sept!F11+Oct!F11+Nov!F11+Dec!F11</f>
        <v>27482000</v>
      </c>
    </row>
    <row r="12" spans="1:6" x14ac:dyDescent="0.35">
      <c r="A12" s="16">
        <v>3</v>
      </c>
      <c r="B12" s="20" t="s">
        <v>8</v>
      </c>
      <c r="F12" s="34">
        <f>Jan!F12+Feb!F12+Mar!F12+Apr!F12+May!F12+Jun!F12+July!F12+Aug!F12+Sept!F12+Oct!F12+Nov!F12+Dec!F12</f>
        <v>0</v>
      </c>
    </row>
    <row r="13" spans="1:6" x14ac:dyDescent="0.35">
      <c r="A13" s="16">
        <v>4</v>
      </c>
      <c r="B13" s="47" t="s">
        <v>9</v>
      </c>
      <c r="C13" s="48"/>
      <c r="D13" s="48"/>
      <c r="E13" s="48"/>
      <c r="F13" s="8">
        <f>Jan!F13+Feb!F13+Mar!F13+Apr!F13+May!F13+Jun!F13+July!F13+Aug!F13+Sept!F13+Oct!F13+Nov!F13+Dec!F13</f>
        <v>27482000</v>
      </c>
    </row>
    <row r="14" spans="1:6" x14ac:dyDescent="0.35">
      <c r="A14" s="16">
        <v>5</v>
      </c>
      <c r="F14" s="21"/>
    </row>
    <row r="15" spans="1:6" x14ac:dyDescent="0.35">
      <c r="A15" s="16">
        <v>6</v>
      </c>
      <c r="B15" s="31" t="s">
        <v>10</v>
      </c>
      <c r="C15" s="31"/>
      <c r="F15" s="21"/>
    </row>
    <row r="16" spans="1:6" x14ac:dyDescent="0.35">
      <c r="A16" s="16">
        <v>7</v>
      </c>
      <c r="B16" s="18" t="s">
        <v>11</v>
      </c>
      <c r="C16" s="19"/>
      <c r="D16" s="19"/>
      <c r="E16" s="19"/>
      <c r="F16" s="34">
        <f>Jan!F16+Feb!F16+Mar!F16+Apr!F16+May!F16+Jun!F16+July!F16+Aug!F16+Sept!F16+Oct!F16+Nov!F16+Dec!F16</f>
        <v>20409847</v>
      </c>
    </row>
    <row r="17" spans="1:7" x14ac:dyDescent="0.35">
      <c r="A17" s="16">
        <v>8</v>
      </c>
      <c r="B17" s="20" t="s">
        <v>12</v>
      </c>
      <c r="F17" s="34">
        <f>Jan!F17+Feb!F17+Mar!F17+Apr!F17+May!F17+Jun!F17+July!F17+Aug!F17+Sept!F17+Oct!F17+Nov!F17+Dec!F17</f>
        <v>0</v>
      </c>
    </row>
    <row r="18" spans="1:7" x14ac:dyDescent="0.35">
      <c r="A18" s="16">
        <v>9</v>
      </c>
      <c r="B18" s="20" t="s">
        <v>13</v>
      </c>
      <c r="F18" s="34">
        <f>Jan!F18+Feb!F18+Mar!F18+Apr!F18+May!F18+Jun!F18+July!F18+Aug!F18+Sept!F18+Oct!F18+Nov!F18+Dec!F18</f>
        <v>0</v>
      </c>
    </row>
    <row r="19" spans="1:7" x14ac:dyDescent="0.35">
      <c r="A19" s="16">
        <v>10</v>
      </c>
      <c r="B19" s="20" t="s">
        <v>14</v>
      </c>
      <c r="F19" s="34">
        <f>Jan!F19+Feb!F19+Mar!F19+Apr!F19+May!F19+Jun!F19+July!F19+Aug!F19+Sept!F19+Oct!F19+Nov!F19+Dec!F19</f>
        <v>0</v>
      </c>
    </row>
    <row r="20" spans="1:7" x14ac:dyDescent="0.35">
      <c r="A20" s="16">
        <v>11</v>
      </c>
      <c r="B20" s="20" t="s">
        <v>15</v>
      </c>
      <c r="F20" s="34">
        <f>Jan!F20+Feb!F20+Mar!F20+Apr!F20+May!F20+Jun!F20+July!F20+Aug!F20+Sept!F20+Oct!F20+Nov!F20+Dec!F20</f>
        <v>0</v>
      </c>
    </row>
    <row r="21" spans="1:7" x14ac:dyDescent="0.35">
      <c r="A21" s="16">
        <v>12</v>
      </c>
      <c r="B21" s="20" t="s">
        <v>16</v>
      </c>
      <c r="F21" s="34">
        <f>Jan!F21+Feb!F21+Mar!F21+Apr!F21+May!F21+Jun!F21+July!F21+Aug!F21+Sept!F21+Oct!F21+Nov!F21+Dec!F21</f>
        <v>0</v>
      </c>
    </row>
    <row r="22" spans="1:7" x14ac:dyDescent="0.35">
      <c r="A22" s="16">
        <v>13</v>
      </c>
      <c r="B22" s="20" t="s">
        <v>43</v>
      </c>
      <c r="D22" s="23"/>
      <c r="E22" s="23"/>
      <c r="F22" s="34">
        <f>Jan!F22+Feb!F22+Mar!F22+Apr!F22+May!F22+Jun!F22+July!F22+Aug!F22+Sept!F22+Oct!F22+Nov!F22+Dec!F22</f>
        <v>0</v>
      </c>
      <c r="G22" s="24"/>
    </row>
    <row r="23" spans="1:7" x14ac:dyDescent="0.35">
      <c r="A23" s="16">
        <v>14</v>
      </c>
      <c r="B23" s="47" t="s">
        <v>17</v>
      </c>
      <c r="C23" s="48"/>
      <c r="D23" s="48"/>
      <c r="E23" s="48"/>
      <c r="F23" s="8">
        <f>Jan!F23+Feb!F23+Mar!F23+Apr!F23+May!F23+Jun!F23+July!F23+Aug!F23+Sept!F23+Oct!F23+Nov!F23+Dec!F23</f>
        <v>20409847</v>
      </c>
    </row>
    <row r="24" spans="1:7" x14ac:dyDescent="0.35">
      <c r="A24" s="16">
        <v>15</v>
      </c>
      <c r="F24" s="21"/>
    </row>
    <row r="25" spans="1:7" x14ac:dyDescent="0.35">
      <c r="A25" s="16">
        <v>16</v>
      </c>
      <c r="B25" s="31" t="s">
        <v>18</v>
      </c>
      <c r="C25" s="31"/>
      <c r="F25" s="21"/>
    </row>
    <row r="26" spans="1:7" x14ac:dyDescent="0.35">
      <c r="A26" s="16">
        <v>17</v>
      </c>
      <c r="B26" s="18" t="s">
        <v>19</v>
      </c>
      <c r="C26" s="19"/>
      <c r="D26" s="19"/>
      <c r="E26" s="19"/>
      <c r="F26" s="34">
        <f>Jan!F26+Feb!F26+Mar!F26+Apr!F26+May!F26+Jun!F26+July!F26+Aug!F26+Sept!F26+Oct!F26+Nov!F26+Dec!F26</f>
        <v>20000</v>
      </c>
    </row>
    <row r="27" spans="1:7" x14ac:dyDescent="0.35">
      <c r="A27" s="16">
        <v>18</v>
      </c>
      <c r="B27" s="20" t="s">
        <v>20</v>
      </c>
      <c r="F27" s="34">
        <f>Jan!F27+Feb!F27+Mar!F27+Apr!F27+May!F27+Jun!F27+July!F27+Aug!F27+Sept!F27+Oct!F27+Nov!F27+Dec!F27</f>
        <v>20000</v>
      </c>
    </row>
    <row r="28" spans="1:7" x14ac:dyDescent="0.35">
      <c r="A28" s="16">
        <v>19</v>
      </c>
      <c r="B28" s="20" t="s">
        <v>21</v>
      </c>
      <c r="F28" s="34">
        <f>Jan!F28+Feb!F28+Mar!F28+Apr!F28+May!F28+Jun!F28+July!F28+Aug!F28+Sept!F28+Oct!F28+Nov!F28+Dec!F28</f>
        <v>0</v>
      </c>
    </row>
    <row r="29" spans="1:7" x14ac:dyDescent="0.35">
      <c r="A29" s="16">
        <v>20</v>
      </c>
      <c r="B29" s="20" t="s">
        <v>40</v>
      </c>
      <c r="F29" s="34">
        <f>Jan!F29+Feb!F29+Mar!F29+Apr!F29+May!F29+Jun!F29+July!F29+Aug!F29+Sept!F29+Oct!F29+Nov!F29+Dec!F29</f>
        <v>10000</v>
      </c>
    </row>
    <row r="30" spans="1:7" x14ac:dyDescent="0.35">
      <c r="A30" s="16">
        <v>21</v>
      </c>
      <c r="B30" s="20" t="s">
        <v>44</v>
      </c>
      <c r="D30" s="23"/>
      <c r="E30" s="23"/>
      <c r="F30" s="34">
        <f>Jan!F30+Feb!F30+Mar!F30+Apr!F30+May!F30+Jun!F30+July!F30+Aug!F30+Sept!F30+Oct!F30+Nov!F30+Dec!F30</f>
        <v>0</v>
      </c>
      <c r="G30" s="24"/>
    </row>
    <row r="31" spans="1:7" x14ac:dyDescent="0.35">
      <c r="A31" s="16">
        <v>22</v>
      </c>
      <c r="B31" s="47" t="s">
        <v>22</v>
      </c>
      <c r="C31" s="48"/>
      <c r="D31" s="48"/>
      <c r="E31" s="48"/>
      <c r="F31" s="8">
        <f>Jan!F31+Feb!F31+Mar!F31+Apr!F31+May!F31+Jun!F31+July!F31+Aug!F31+Sept!F31+Oct!F31+Nov!F31+Dec!F31</f>
        <v>50000</v>
      </c>
    </row>
    <row r="32" spans="1:7" x14ac:dyDescent="0.35">
      <c r="A32" s="16">
        <v>23</v>
      </c>
      <c r="F32" s="21"/>
    </row>
    <row r="33" spans="1:6" x14ac:dyDescent="0.35">
      <c r="A33" s="16">
        <v>24</v>
      </c>
      <c r="B33" s="31" t="s">
        <v>23</v>
      </c>
      <c r="C33" s="31"/>
      <c r="F33" s="21"/>
    </row>
    <row r="34" spans="1:6" x14ac:dyDescent="0.35">
      <c r="A34" s="16">
        <v>25</v>
      </c>
      <c r="B34" s="18" t="s">
        <v>24</v>
      </c>
      <c r="C34" s="19"/>
      <c r="D34" s="19"/>
      <c r="E34" s="19"/>
      <c r="F34" s="34">
        <f>Jan!F34+Feb!F34+Mar!F34+Apr!F34+May!F34+Jun!F34+July!F34+Aug!F34+Sept!F34+Oct!F34+Nov!F34+Dec!F34</f>
        <v>7022153</v>
      </c>
    </row>
    <row r="35" spans="1:6" x14ac:dyDescent="0.35">
      <c r="A35" s="16">
        <v>26</v>
      </c>
      <c r="B35" s="20" t="s">
        <v>25</v>
      </c>
      <c r="F35" s="34">
        <f>Jan!F35+Feb!F35+Mar!F35+Apr!F35+May!F35+Jun!F35+July!F35+Aug!F35+Sept!F35+Oct!F35+Nov!F35+Dec!F35</f>
        <v>0</v>
      </c>
    </row>
    <row r="36" spans="1:6" x14ac:dyDescent="0.35">
      <c r="A36" s="16">
        <v>27</v>
      </c>
      <c r="B36" s="20" t="s">
        <v>26</v>
      </c>
      <c r="F36" s="34">
        <f>Jan!F36+Feb!F36+Mar!F36+Apr!F36+May!F36+Jun!F36+July!F36+Aug!F36+Sept!F36+Oct!F36+Nov!F36+Dec!F36</f>
        <v>0</v>
      </c>
    </row>
    <row r="37" spans="1:6" x14ac:dyDescent="0.35">
      <c r="A37" s="16">
        <v>28</v>
      </c>
      <c r="B37" s="20" t="s">
        <v>27</v>
      </c>
      <c r="F37" s="34">
        <f>Jan!F37+Feb!F37+Mar!F37+Apr!F37+May!F37+Jun!F37+July!F37+Aug!F37+Sept!F37+Oct!F37+Nov!F37+Dec!F37</f>
        <v>0</v>
      </c>
    </row>
    <row r="38" spans="1:6" x14ac:dyDescent="0.35">
      <c r="A38" s="16">
        <v>29</v>
      </c>
      <c r="B38" s="20" t="s">
        <v>28</v>
      </c>
      <c r="F38" s="34">
        <f>Jan!F38+Feb!F38+Mar!F38+Apr!F38+May!F38+Jun!F38+July!F38+Aug!F38+Sept!F38+Oct!F38+Nov!F38+Dec!F38</f>
        <v>0</v>
      </c>
    </row>
    <row r="39" spans="1:6" x14ac:dyDescent="0.35">
      <c r="A39" s="16">
        <v>30</v>
      </c>
      <c r="B39" s="20" t="s">
        <v>83</v>
      </c>
      <c r="F39" s="34">
        <f>Jan!F39+Feb!F39+Mar!F39+Apr!F39+May!F39+Jun!F39+July!F39+Aug!F39+Sept!F39+Oct!F39+Nov!F39+Dec!F39</f>
        <v>0</v>
      </c>
    </row>
    <row r="40" spans="1:6" x14ac:dyDescent="0.35">
      <c r="A40" s="16">
        <v>31</v>
      </c>
      <c r="B40" s="47" t="s">
        <v>65</v>
      </c>
      <c r="C40" s="48"/>
      <c r="D40" s="48"/>
      <c r="E40" s="48"/>
      <c r="F40" s="8">
        <f>Jan!F40+Feb!F40+Mar!F40+Apr!F40+May!F40+Jun!F40+July!F40+Aug!F40+Sept!F40+Oct!F40+Nov!F40+Dec!F40</f>
        <v>7022153</v>
      </c>
    </row>
    <row r="41" spans="1:6" x14ac:dyDescent="0.35">
      <c r="A41" s="16">
        <v>32</v>
      </c>
      <c r="F41" s="21"/>
    </row>
    <row r="42" spans="1:6" x14ac:dyDescent="0.35">
      <c r="A42" s="16">
        <v>33</v>
      </c>
      <c r="B42" s="17" t="s">
        <v>47</v>
      </c>
      <c r="C42" s="17"/>
      <c r="F42" s="25" t="str">
        <f>IF(F13=(F23+F31+F40),"","DOES NOT EQUAL")</f>
        <v/>
      </c>
    </row>
    <row r="43" spans="1:6" x14ac:dyDescent="0.35">
      <c r="A43" s="16">
        <v>34</v>
      </c>
      <c r="F43" s="21"/>
    </row>
    <row r="44" spans="1:6" x14ac:dyDescent="0.35">
      <c r="A44" s="16">
        <v>35</v>
      </c>
      <c r="B44" s="31" t="s">
        <v>64</v>
      </c>
      <c r="C44" s="31"/>
      <c r="F44" s="21"/>
    </row>
    <row r="45" spans="1:6" x14ac:dyDescent="0.35">
      <c r="A45" s="16">
        <v>36</v>
      </c>
      <c r="B45" s="26" t="s">
        <v>41</v>
      </c>
      <c r="C45" s="27"/>
      <c r="D45" s="27"/>
      <c r="E45" s="27"/>
      <c r="F45" s="9">
        <f>F40/F13</f>
        <v>0.25551826650171022</v>
      </c>
    </row>
    <row r="46" spans="1:6" x14ac:dyDescent="0.35">
      <c r="A46" s="16"/>
    </row>
    <row r="47" spans="1:6" x14ac:dyDescent="0.35">
      <c r="A47" s="16"/>
    </row>
    <row r="48" spans="1:6" x14ac:dyDescent="0.35">
      <c r="A48" s="16"/>
    </row>
    <row r="49" spans="1:1" x14ac:dyDescent="0.35">
      <c r="A49" s="16"/>
    </row>
    <row r="50" spans="1:1" x14ac:dyDescent="0.35">
      <c r="A50" s="16"/>
    </row>
    <row r="51" spans="1:1" x14ac:dyDescent="0.35">
      <c r="A51" s="16"/>
    </row>
    <row r="52" spans="1:1" x14ac:dyDescent="0.35">
      <c r="A52" s="16"/>
    </row>
    <row r="53" spans="1:1" x14ac:dyDescent="0.35">
      <c r="A53" s="16"/>
    </row>
    <row r="54" spans="1:1" x14ac:dyDescent="0.35">
      <c r="A54" s="16"/>
    </row>
    <row r="55" spans="1:1" x14ac:dyDescent="0.35">
      <c r="A55" s="16"/>
    </row>
    <row r="56" spans="1:1" x14ac:dyDescent="0.35">
      <c r="A56" s="16"/>
    </row>
    <row r="57" spans="1:1" x14ac:dyDescent="0.35">
      <c r="A57" s="16"/>
    </row>
    <row r="58" spans="1:1" x14ac:dyDescent="0.35">
      <c r="A58" s="16"/>
    </row>
  </sheetData>
  <sheetProtection algorithmName="SHA-512" hashValue="EAyc6RUkTJur1h1FGvMbxdBJ6iY8qSeh8Z8x1mX18jKMMpKv6cRX26h/06NkKuWv0xQOSCV2LwNyDOPAKby0IQ==" saltValue="pMIe3KTXbBkOZwc+4NFveQ==" spinCount="100000" sheet="1" selectLockedCells="1" selectUnlockedCells="1"/>
  <customSheetViews>
    <customSheetView guid="{F86FB03E-1393-42C1-B137-526C03592366}" topLeftCell="A22">
      <selection activeCell="B11" sqref="B11"/>
      <pageMargins left="0.7" right="0.7" top="0.75" bottom="0.75" header="0.3" footer="0.3"/>
      <pageSetup scale="90" orientation="portrait" r:id="rId1"/>
    </customSheetView>
    <customSheetView guid="{5E087F3E-FC44-448E-A42E-D43D6E603352}"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topLeftCell="A22">
      <selection activeCell="B11" sqref="B11"/>
      <pageMargins left="0.7" right="0.7" top="0.75" bottom="0.75" header="0.3" footer="0.3"/>
      <pageSetup scale="90" orientation="portrait" r:id="rId4"/>
    </customSheetView>
    <customSheetView guid="{A882C7F7-0D6D-4E4B-8EF1-7A466B035AD3}"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ignoredErrors>
    <ignoredError sqref="F45"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8"/>
  <sheetViews>
    <sheetView topLeftCell="A30" zoomScaleNormal="100" workbookViewId="0">
      <selection activeCell="F35" sqref="F35"/>
    </sheetView>
  </sheetViews>
  <sheetFormatPr defaultColWidth="8.84375" defaultRowHeight="15.5" x14ac:dyDescent="0.35"/>
  <cols>
    <col min="1" max="1" width="8.23046875" style="10" customWidth="1"/>
    <col min="2" max="2" width="14.84375" style="10" customWidth="1"/>
    <col min="3" max="3" width="2.765625" style="10" customWidth="1"/>
    <col min="4" max="4" width="30.69140625" style="10" customWidth="1"/>
    <col min="5" max="5" width="6.84375" style="10" customWidth="1"/>
    <col min="6" max="6" width="20.4609375" style="10" customWidth="1"/>
    <col min="7" max="16384" width="8.84375" style="10"/>
  </cols>
  <sheetData>
    <row r="1" spans="1:6" ht="32.5" x14ac:dyDescent="0.65">
      <c r="A1" s="42" t="s">
        <v>0</v>
      </c>
      <c r="B1" s="42"/>
      <c r="C1" s="42"/>
      <c r="D1" s="42"/>
      <c r="E1" s="42"/>
      <c r="F1" s="42"/>
    </row>
    <row r="2" spans="1:6" ht="15" customHeight="1" x14ac:dyDescent="0.65">
      <c r="A2" s="11"/>
      <c r="B2" s="11"/>
      <c r="C2" s="11"/>
      <c r="D2" s="11"/>
      <c r="E2" s="11"/>
      <c r="F2" s="11"/>
    </row>
    <row r="3" spans="1:6" ht="23" x14ac:dyDescent="0.5">
      <c r="A3" s="46" t="s">
        <v>48</v>
      </c>
      <c r="B3" s="46"/>
      <c r="C3" s="46"/>
      <c r="D3" s="46"/>
      <c r="E3" s="46"/>
      <c r="F3" s="46"/>
    </row>
    <row r="5" spans="1:6" ht="17.5" x14ac:dyDescent="0.35">
      <c r="A5" s="12" t="s">
        <v>1</v>
      </c>
      <c r="D5" s="43" t="s">
        <v>90</v>
      </c>
      <c r="E5" s="44"/>
      <c r="F5" s="45"/>
    </row>
    <row r="6" spans="1:6" ht="17.5" x14ac:dyDescent="0.35">
      <c r="A6" s="12"/>
    </row>
    <row r="7" spans="1:6" ht="17.5" x14ac:dyDescent="0.35">
      <c r="A7" s="12" t="s">
        <v>2</v>
      </c>
      <c r="D7" s="13" t="s">
        <v>29</v>
      </c>
      <c r="E7" s="14" t="s">
        <v>3</v>
      </c>
      <c r="F7" s="15">
        <v>2025</v>
      </c>
    </row>
    <row r="9" spans="1:6" x14ac:dyDescent="0.35">
      <c r="A9" s="6" t="s">
        <v>5</v>
      </c>
      <c r="B9" s="1"/>
      <c r="C9" s="1"/>
      <c r="D9" s="7" t="s">
        <v>4</v>
      </c>
      <c r="E9" s="1"/>
      <c r="F9" s="6" t="s">
        <v>6</v>
      </c>
    </row>
    <row r="10" spans="1:6" x14ac:dyDescent="0.35">
      <c r="A10" s="16">
        <v>1</v>
      </c>
      <c r="B10" s="17" t="s">
        <v>68</v>
      </c>
      <c r="C10" s="17"/>
    </row>
    <row r="11" spans="1:6" x14ac:dyDescent="0.35">
      <c r="A11" s="16">
        <v>2</v>
      </c>
      <c r="B11" s="18" t="s">
        <v>7</v>
      </c>
      <c r="C11" s="19"/>
      <c r="D11" s="19"/>
      <c r="E11" s="19"/>
      <c r="F11" s="28">
        <v>14952000</v>
      </c>
    </row>
    <row r="12" spans="1:6" x14ac:dyDescent="0.35">
      <c r="A12" s="16">
        <v>3</v>
      </c>
      <c r="B12" s="20" t="s">
        <v>8</v>
      </c>
      <c r="F12" s="28"/>
    </row>
    <row r="13" spans="1:6" x14ac:dyDescent="0.35">
      <c r="A13" s="16">
        <v>4</v>
      </c>
      <c r="B13" s="40" t="s">
        <v>9</v>
      </c>
      <c r="C13" s="41"/>
      <c r="D13" s="41"/>
      <c r="E13" s="41"/>
      <c r="F13" s="8">
        <f>SUM(F11:F12)</f>
        <v>14952000</v>
      </c>
    </row>
    <row r="14" spans="1:6" x14ac:dyDescent="0.35">
      <c r="A14" s="16">
        <v>5</v>
      </c>
      <c r="F14" s="21"/>
    </row>
    <row r="15" spans="1:6" x14ac:dyDescent="0.35">
      <c r="A15" s="16">
        <v>6</v>
      </c>
      <c r="B15" s="17" t="s">
        <v>10</v>
      </c>
      <c r="C15" s="17"/>
      <c r="F15" s="21"/>
    </row>
    <row r="16" spans="1:6" x14ac:dyDescent="0.35">
      <c r="A16" s="16">
        <v>7</v>
      </c>
      <c r="B16" s="18" t="s">
        <v>11</v>
      </c>
      <c r="C16" s="19"/>
      <c r="D16" s="19"/>
      <c r="E16" s="19"/>
      <c r="F16" s="28">
        <v>9090699</v>
      </c>
    </row>
    <row r="17" spans="1:7" x14ac:dyDescent="0.35">
      <c r="A17" s="16">
        <v>8</v>
      </c>
      <c r="B17" s="20" t="s">
        <v>12</v>
      </c>
      <c r="F17" s="28"/>
    </row>
    <row r="18" spans="1:7" x14ac:dyDescent="0.35">
      <c r="A18" s="16">
        <v>9</v>
      </c>
      <c r="B18" s="20" t="s">
        <v>13</v>
      </c>
      <c r="F18" s="28"/>
    </row>
    <row r="19" spans="1:7" x14ac:dyDescent="0.35">
      <c r="A19" s="16">
        <v>10</v>
      </c>
      <c r="B19" s="20" t="s">
        <v>14</v>
      </c>
      <c r="F19" s="28"/>
    </row>
    <row r="20" spans="1:7" x14ac:dyDescent="0.35">
      <c r="A20" s="16">
        <v>11</v>
      </c>
      <c r="B20" s="20" t="s">
        <v>15</v>
      </c>
      <c r="F20" s="28"/>
    </row>
    <row r="21" spans="1:7" x14ac:dyDescent="0.35">
      <c r="A21" s="16">
        <v>12</v>
      </c>
      <c r="B21" s="20" t="s">
        <v>16</v>
      </c>
      <c r="F21" s="28"/>
    </row>
    <row r="22" spans="1:7" x14ac:dyDescent="0.35">
      <c r="A22" s="16">
        <v>13</v>
      </c>
      <c r="B22" s="20" t="s">
        <v>43</v>
      </c>
      <c r="D22" s="22"/>
      <c r="E22" s="23"/>
      <c r="F22" s="28"/>
      <c r="G22" s="24" t="str">
        <f>IF(AND(F22&gt;0,D22=""),"Explanation for Other Sales Must be Filled In","")</f>
        <v/>
      </c>
    </row>
    <row r="23" spans="1:7" x14ac:dyDescent="0.35">
      <c r="A23" s="16">
        <v>14</v>
      </c>
      <c r="B23" s="40" t="s">
        <v>17</v>
      </c>
      <c r="C23" s="41"/>
      <c r="D23" s="41"/>
      <c r="E23" s="41"/>
      <c r="F23" s="8">
        <f>IF(AND(F22&gt;0,D22&lt;&gt;""),SUM(F16:F22),IF(F22=0,SUM(F16:F22),""))</f>
        <v>9090699</v>
      </c>
    </row>
    <row r="24" spans="1:7" x14ac:dyDescent="0.35">
      <c r="A24" s="16">
        <v>15</v>
      </c>
      <c r="F24" s="21"/>
    </row>
    <row r="25" spans="1:7" x14ac:dyDescent="0.35">
      <c r="A25" s="16">
        <v>16</v>
      </c>
      <c r="B25" s="17" t="s">
        <v>18</v>
      </c>
      <c r="C25" s="17"/>
      <c r="F25" s="21"/>
    </row>
    <row r="26" spans="1:7" x14ac:dyDescent="0.35">
      <c r="A26" s="16">
        <v>17</v>
      </c>
      <c r="B26" s="18" t="s">
        <v>19</v>
      </c>
      <c r="C26" s="19"/>
      <c r="D26" s="19"/>
      <c r="E26" s="19"/>
      <c r="F26" s="28">
        <v>10000</v>
      </c>
    </row>
    <row r="27" spans="1:7" x14ac:dyDescent="0.35">
      <c r="A27" s="16">
        <v>18</v>
      </c>
      <c r="B27" s="20" t="s">
        <v>20</v>
      </c>
      <c r="F27" s="28">
        <v>10000</v>
      </c>
    </row>
    <row r="28" spans="1:7" x14ac:dyDescent="0.35">
      <c r="A28" s="16">
        <v>19</v>
      </c>
      <c r="B28" s="20" t="s">
        <v>21</v>
      </c>
      <c r="F28" s="28"/>
    </row>
    <row r="29" spans="1:7" x14ac:dyDescent="0.35">
      <c r="A29" s="16">
        <v>20</v>
      </c>
      <c r="B29" s="20" t="s">
        <v>40</v>
      </c>
      <c r="F29" s="28">
        <v>5000</v>
      </c>
    </row>
    <row r="30" spans="1:7" x14ac:dyDescent="0.35">
      <c r="A30" s="16">
        <v>21</v>
      </c>
      <c r="B30" s="20" t="s">
        <v>44</v>
      </c>
      <c r="D30" s="22"/>
      <c r="E30" s="23"/>
      <c r="F30" s="29"/>
      <c r="G30" s="24" t="str">
        <f>IF(AND(F30&gt;0,D30=""),"Explanation for Other Usage Must be Filled In","")</f>
        <v/>
      </c>
    </row>
    <row r="31" spans="1:7" x14ac:dyDescent="0.35">
      <c r="A31" s="16">
        <v>22</v>
      </c>
      <c r="B31" s="40" t="s">
        <v>22</v>
      </c>
      <c r="C31" s="41"/>
      <c r="D31" s="41"/>
      <c r="E31" s="41"/>
      <c r="F31" s="8">
        <f>IF(AND(F30&gt;0,D30&lt;&gt;""),SUM(F26:F30),IF(F30=0,SUM(F26:F30),""))</f>
        <v>25000</v>
      </c>
    </row>
    <row r="32" spans="1:7" x14ac:dyDescent="0.35">
      <c r="A32" s="16">
        <v>23</v>
      </c>
      <c r="F32" s="21"/>
    </row>
    <row r="33" spans="1:7" x14ac:dyDescent="0.35">
      <c r="A33" s="16">
        <v>24</v>
      </c>
      <c r="B33" s="17" t="s">
        <v>23</v>
      </c>
      <c r="C33" s="17"/>
      <c r="F33" s="21"/>
    </row>
    <row r="34" spans="1:7" x14ac:dyDescent="0.35">
      <c r="A34" s="16">
        <v>25</v>
      </c>
      <c r="B34" s="18" t="s">
        <v>24</v>
      </c>
      <c r="C34" s="19"/>
      <c r="D34" s="19"/>
      <c r="E34" s="19"/>
      <c r="F34" s="28">
        <v>5836301</v>
      </c>
    </row>
    <row r="35" spans="1:7" x14ac:dyDescent="0.35">
      <c r="A35" s="16">
        <v>26</v>
      </c>
      <c r="B35" s="20" t="s">
        <v>25</v>
      </c>
      <c r="F35" s="28"/>
    </row>
    <row r="36" spans="1:7" x14ac:dyDescent="0.35">
      <c r="A36" s="16">
        <v>27</v>
      </c>
      <c r="B36" s="20" t="s">
        <v>26</v>
      </c>
      <c r="F36" s="28"/>
    </row>
    <row r="37" spans="1:7" x14ac:dyDescent="0.35">
      <c r="A37" s="16">
        <v>28</v>
      </c>
      <c r="B37" s="20" t="s">
        <v>27</v>
      </c>
      <c r="F37" s="28"/>
    </row>
    <row r="38" spans="1:7" x14ac:dyDescent="0.35">
      <c r="A38" s="16">
        <v>29</v>
      </c>
      <c r="B38" s="20" t="s">
        <v>28</v>
      </c>
      <c r="F38" s="28"/>
    </row>
    <row r="39" spans="1:7" x14ac:dyDescent="0.35">
      <c r="A39" s="16">
        <v>30</v>
      </c>
      <c r="B39" s="20" t="s">
        <v>89</v>
      </c>
      <c r="D39" s="22"/>
      <c r="E39" s="39"/>
      <c r="F39" s="28"/>
      <c r="G39" s="24" t="str">
        <f>IF(AND(F39&gt;0,D39=""),"Explanation for Other Loss Must be Filled In","")</f>
        <v/>
      </c>
    </row>
    <row r="40" spans="1:7" x14ac:dyDescent="0.35">
      <c r="A40" s="16">
        <v>31</v>
      </c>
      <c r="B40" s="40" t="s">
        <v>65</v>
      </c>
      <c r="C40" s="41"/>
      <c r="D40" s="41"/>
      <c r="E40" s="41"/>
      <c r="F40" s="8">
        <f>SUM(F34:F39)</f>
        <v>5836301</v>
      </c>
    </row>
    <row r="41" spans="1:7" x14ac:dyDescent="0.35">
      <c r="A41" s="16">
        <v>32</v>
      </c>
      <c r="F41" s="21"/>
    </row>
    <row r="42" spans="1:7" x14ac:dyDescent="0.35">
      <c r="A42" s="16">
        <v>33</v>
      </c>
      <c r="B42" s="10" t="s">
        <v>45</v>
      </c>
      <c r="F42" s="25" t="str">
        <f>IF(F13=(F23+F31+F40),"","DOES NOT EQUAL")</f>
        <v/>
      </c>
    </row>
    <row r="43" spans="1:7" x14ac:dyDescent="0.35">
      <c r="A43" s="16">
        <v>34</v>
      </c>
      <c r="F43" s="21"/>
    </row>
    <row r="44" spans="1:7" x14ac:dyDescent="0.35">
      <c r="A44" s="16">
        <v>35</v>
      </c>
      <c r="B44" s="17" t="s">
        <v>64</v>
      </c>
      <c r="C44" s="17"/>
      <c r="F44" s="21"/>
    </row>
    <row r="45" spans="1:7" x14ac:dyDescent="0.35">
      <c r="A45" s="16">
        <v>36</v>
      </c>
      <c r="B45" s="26" t="s">
        <v>41</v>
      </c>
      <c r="C45" s="27"/>
      <c r="D45" s="27"/>
      <c r="E45" s="27"/>
      <c r="F45" s="9">
        <f>IF(F40&gt;0,F40/F13,"0.00%")</f>
        <v>0.39033580791867306</v>
      </c>
    </row>
    <row r="46" spans="1:7" x14ac:dyDescent="0.35">
      <c r="A46" s="16"/>
    </row>
    <row r="47" spans="1:7" x14ac:dyDescent="0.35">
      <c r="A47" s="16"/>
    </row>
    <row r="48" spans="1:7" x14ac:dyDescent="0.35">
      <c r="A48" s="16"/>
    </row>
    <row r="49" spans="1:1" x14ac:dyDescent="0.35">
      <c r="A49" s="16"/>
    </row>
    <row r="50" spans="1:1" x14ac:dyDescent="0.35">
      <c r="A50" s="16"/>
    </row>
    <row r="51" spans="1:1" x14ac:dyDescent="0.35">
      <c r="A51" s="16"/>
    </row>
    <row r="52" spans="1:1" x14ac:dyDescent="0.35">
      <c r="A52" s="16"/>
    </row>
    <row r="53" spans="1:1" x14ac:dyDescent="0.35">
      <c r="A53" s="16"/>
    </row>
    <row r="54" spans="1:1" x14ac:dyDescent="0.35">
      <c r="A54" s="16"/>
    </row>
    <row r="55" spans="1:1" x14ac:dyDescent="0.35">
      <c r="A55" s="16"/>
    </row>
    <row r="56" spans="1:1" x14ac:dyDescent="0.35">
      <c r="A56" s="16"/>
    </row>
    <row r="57" spans="1:1" x14ac:dyDescent="0.35">
      <c r="A57" s="16"/>
    </row>
    <row r="58" spans="1:1" x14ac:dyDescent="0.35">
      <c r="A58" s="16"/>
    </row>
  </sheetData>
  <sheetProtection algorithmName="SHA-512" hashValue="NrBopKQks8CiswxRyHN3trMy+9mBHivGNlPXtUZ8gFgiuQm2I2cgf9UrisLt0/1MLdbUUdulaP625/IM3+wBdQ==" saltValue="+qYR9RklTj9w3OB0foV49Q==" spinCount="100000" sheet="1"/>
  <customSheetViews>
    <customSheetView guid="{F86FB03E-1393-42C1-B137-526C03592366}" fitToPage="1" topLeftCell="A4">
      <selection activeCell="G10" sqref="G10"/>
      <colBreaks count="1" manualBreakCount="1">
        <brk id="6" max="1048575" man="1"/>
      </colBreaks>
      <pageMargins left="0.7" right="0.7" top="0.75" bottom="0.75" header="0.3" footer="0.3"/>
      <printOptions gridLines="1"/>
      <pageSetup scale="90" orientation="portrait" r:id="rId1"/>
    </customSheetView>
    <customSheetView guid="{5E087F3E-FC44-448E-A42E-D43D6E603352}" fitToPage="1">
      <selection activeCell="G10" sqref="G10"/>
      <colBreaks count="1" manualBreakCount="1">
        <brk id="6" max="1048575" man="1"/>
      </colBreaks>
      <pageMargins left="0.7" right="0.7" top="0.75" bottom="0.75" header="0.3" footer="0.3"/>
      <printOptions gridLines="1"/>
      <pageSetup scale="90" orientation="portrait" r:id="rId2"/>
    </customSheetView>
    <customSheetView guid="{29732F16-11E8-42D9-941E-D56282971315}" showPageBreaks="1" fitToPage="1" printArea="1">
      <selection activeCell="A47" sqref="A47"/>
      <colBreaks count="1" manualBreakCount="1">
        <brk id="6" max="1048575" man="1"/>
      </colBreaks>
      <pageMargins left="0.7" right="0.7" top="0.75" bottom="0.75" header="0.3" footer="0.3"/>
      <printOptions gridLines="1"/>
      <pageSetup scale="90" orientation="portrait" r:id="rId3"/>
    </customSheetView>
    <customSheetView guid="{7D30D6EE-C7A4-479A-ADFA-D6A7B85196F5}" showPageBreaks="1" fitToPage="1" printArea="1" topLeftCell="A22">
      <selection activeCell="H6" sqref="H6"/>
      <colBreaks count="1" manualBreakCount="1">
        <brk id="6" max="1048575" man="1"/>
      </colBreaks>
      <pageMargins left="0.7" right="0.7" top="0.75" bottom="0.75" header="0.3" footer="0.3"/>
      <printOptions gridLines="1"/>
      <pageSetup scale="90" orientation="portrait" r:id="rId4"/>
    </customSheetView>
    <customSheetView guid="{A882C7F7-0D6D-4E4B-8EF1-7A466B035AD3}" fitToPage="1" topLeftCell="A4">
      <selection activeCell="G10" sqref="G10"/>
      <colBreaks count="1" manualBreakCount="1">
        <brk id="6" max="1048575" man="1"/>
      </colBreaks>
      <pageMargins left="0.7" right="0.7" top="0.75" bottom="0.75" header="0.3" footer="0.3"/>
      <printOptions gridLines="1"/>
      <pageSetup scale="90" orientation="portrait" r:id="rId5"/>
    </customSheetView>
  </customSheetViews>
  <mergeCells count="7">
    <mergeCell ref="B40:E40"/>
    <mergeCell ref="A1:F1"/>
    <mergeCell ref="D5:F5"/>
    <mergeCell ref="B13:E13"/>
    <mergeCell ref="B23:E23"/>
    <mergeCell ref="B31:E31"/>
    <mergeCell ref="A3:F3"/>
  </mergeCells>
  <conditionalFormatting sqref="F42">
    <cfRule type="containsText" dxfId="3" priority="5" operator="containsText" text="DOES NOT EQUAL">
      <formula>NOT(ISERROR(SEARCH("DOES NOT EQUAL",F42)))</formula>
    </cfRule>
  </conditionalFormatting>
  <conditionalFormatting sqref="G22">
    <cfRule type="expression" dxfId="2" priority="2">
      <formula>AND(F22&gt;0,D22="")</formula>
    </cfRule>
  </conditionalFormatting>
  <conditionalFormatting sqref="G30">
    <cfRule type="expression" dxfId="1" priority="4">
      <formula>AND(F30&gt;0,D30="")</formula>
    </cfRule>
  </conditionalFormatting>
  <conditionalFormatting sqref="G39">
    <cfRule type="expression" dxfId="0" priority="1">
      <formula>AND(F39&gt;0,D39="")</formula>
    </cfRule>
  </conditionalFormatting>
  <printOptions gridLines="1"/>
  <pageMargins left="0.7" right="0.7" top="0.75" bottom="0.75" header="0.3" footer="0.3"/>
  <pageSetup scale="90" orientation="portrait" r:id="rId6"/>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8"/>
  <sheetViews>
    <sheetView tabSelected="1" topLeftCell="A36" zoomScaleNormal="100" workbookViewId="0">
      <selection activeCell="F44" sqref="F44"/>
    </sheetView>
  </sheetViews>
  <sheetFormatPr defaultColWidth="8.84375" defaultRowHeight="15.5" x14ac:dyDescent="0.35"/>
  <cols>
    <col min="1" max="1" width="8.23046875" style="10" customWidth="1"/>
    <col min="2" max="2" width="14.84375" style="10" customWidth="1"/>
    <col min="3" max="3" width="2.765625" style="10" customWidth="1"/>
    <col min="4" max="4" width="30.69140625" style="10" customWidth="1"/>
    <col min="5" max="5" width="6.84375" style="10" customWidth="1"/>
    <col min="6" max="6" width="20.4609375" style="10" customWidth="1"/>
    <col min="7" max="16384" width="8.84375" style="10"/>
  </cols>
  <sheetData>
    <row r="1" spans="1:6" ht="32.5" x14ac:dyDescent="0.65">
      <c r="A1" s="42" t="s">
        <v>0</v>
      </c>
      <c r="B1" s="42"/>
      <c r="C1" s="42"/>
      <c r="D1" s="42"/>
      <c r="E1" s="42"/>
      <c r="F1" s="42"/>
    </row>
    <row r="2" spans="1:6" ht="15" customHeight="1" x14ac:dyDescent="0.65">
      <c r="A2" s="11"/>
      <c r="B2" s="11"/>
      <c r="C2" s="11"/>
      <c r="D2" s="11"/>
      <c r="E2" s="11"/>
      <c r="F2" s="11"/>
    </row>
    <row r="3" spans="1:6" ht="23" x14ac:dyDescent="0.5">
      <c r="A3" s="46" t="s">
        <v>48</v>
      </c>
      <c r="B3" s="46"/>
      <c r="C3" s="46"/>
      <c r="D3" s="46"/>
      <c r="E3" s="46"/>
      <c r="F3" s="46"/>
    </row>
    <row r="5" spans="1:6" ht="17.5" x14ac:dyDescent="0.35">
      <c r="A5" s="30" t="s">
        <v>1</v>
      </c>
      <c r="D5" s="49" t="str">
        <f>IF(Jan!D5="","",Jan!D5)</f>
        <v>Powell's Valley Water District</v>
      </c>
      <c r="E5" s="50"/>
      <c r="F5" s="51"/>
    </row>
    <row r="6" spans="1:6" ht="17.5" x14ac:dyDescent="0.35">
      <c r="A6" s="30"/>
    </row>
    <row r="7" spans="1:6" ht="17.5" x14ac:dyDescent="0.35">
      <c r="A7" s="30" t="s">
        <v>2</v>
      </c>
      <c r="D7" s="13" t="s">
        <v>30</v>
      </c>
      <c r="E7" s="14" t="s">
        <v>3</v>
      </c>
      <c r="F7" s="13">
        <f>IF(Jan!F7="","",Jan!F7)</f>
        <v>2025</v>
      </c>
    </row>
    <row r="9" spans="1:6" x14ac:dyDescent="0.35">
      <c r="A9" s="3" t="s">
        <v>5</v>
      </c>
      <c r="B9" s="1"/>
      <c r="C9" s="1"/>
      <c r="D9" s="2" t="s">
        <v>4</v>
      </c>
      <c r="E9" s="1"/>
      <c r="F9" s="3" t="s">
        <v>6</v>
      </c>
    </row>
    <row r="10" spans="1:6" x14ac:dyDescent="0.35">
      <c r="A10" s="16">
        <v>1</v>
      </c>
      <c r="B10" s="31" t="s">
        <v>68</v>
      </c>
      <c r="C10" s="31"/>
    </row>
    <row r="11" spans="1:6" x14ac:dyDescent="0.35">
      <c r="A11" s="16">
        <v>2</v>
      </c>
      <c r="B11" s="18" t="s">
        <v>7</v>
      </c>
      <c r="C11" s="19"/>
      <c r="D11" s="19"/>
      <c r="E11" s="19"/>
      <c r="F11" s="28">
        <v>12530000</v>
      </c>
    </row>
    <row r="12" spans="1:6" x14ac:dyDescent="0.35">
      <c r="A12" s="16">
        <v>3</v>
      </c>
      <c r="B12" s="20" t="s">
        <v>8</v>
      </c>
      <c r="F12" s="28"/>
    </row>
    <row r="13" spans="1:6" x14ac:dyDescent="0.35">
      <c r="A13" s="16">
        <v>4</v>
      </c>
      <c r="B13" s="47" t="s">
        <v>9</v>
      </c>
      <c r="C13" s="48"/>
      <c r="D13" s="48"/>
      <c r="E13" s="48"/>
      <c r="F13" s="4">
        <f>SUM(F11:F12)</f>
        <v>12530000</v>
      </c>
    </row>
    <row r="14" spans="1:6" x14ac:dyDescent="0.35">
      <c r="A14" s="16">
        <v>5</v>
      </c>
      <c r="F14" s="32"/>
    </row>
    <row r="15" spans="1:6" x14ac:dyDescent="0.35">
      <c r="A15" s="16">
        <v>6</v>
      </c>
      <c r="B15" s="31" t="s">
        <v>10</v>
      </c>
      <c r="C15" s="31"/>
      <c r="F15" s="32"/>
    </row>
    <row r="16" spans="1:6" x14ac:dyDescent="0.35">
      <c r="A16" s="16">
        <v>7</v>
      </c>
      <c r="B16" s="18" t="s">
        <v>11</v>
      </c>
      <c r="C16" s="19"/>
      <c r="D16" s="19"/>
      <c r="E16" s="19"/>
      <c r="F16" s="28">
        <v>11319148</v>
      </c>
    </row>
    <row r="17" spans="1:7" x14ac:dyDescent="0.35">
      <c r="A17" s="16">
        <v>8</v>
      </c>
      <c r="B17" s="20" t="s">
        <v>12</v>
      </c>
      <c r="F17" s="28"/>
    </row>
    <row r="18" spans="1:7" x14ac:dyDescent="0.35">
      <c r="A18" s="16">
        <v>9</v>
      </c>
      <c r="B18" s="20" t="s">
        <v>13</v>
      </c>
      <c r="F18" s="28"/>
    </row>
    <row r="19" spans="1:7" x14ac:dyDescent="0.35">
      <c r="A19" s="16">
        <v>10</v>
      </c>
      <c r="B19" s="20" t="s">
        <v>14</v>
      </c>
      <c r="F19" s="28"/>
    </row>
    <row r="20" spans="1:7" x14ac:dyDescent="0.35">
      <c r="A20" s="16">
        <v>11</v>
      </c>
      <c r="B20" s="20" t="s">
        <v>15</v>
      </c>
      <c r="F20" s="28"/>
    </row>
    <row r="21" spans="1:7" x14ac:dyDescent="0.35">
      <c r="A21" s="16">
        <v>12</v>
      </c>
      <c r="B21" s="20" t="s">
        <v>16</v>
      </c>
      <c r="F21" s="28"/>
    </row>
    <row r="22" spans="1:7" x14ac:dyDescent="0.35">
      <c r="A22" s="16">
        <v>13</v>
      </c>
      <c r="B22" s="20" t="s">
        <v>43</v>
      </c>
      <c r="D22" s="22"/>
      <c r="E22" s="23"/>
      <c r="F22" s="28"/>
      <c r="G22" s="24" t="str">
        <f>IF(AND(F22&gt;0,D22=""),"Explanation for Other Sales Must be Filled In","")</f>
        <v/>
      </c>
    </row>
    <row r="23" spans="1:7" x14ac:dyDescent="0.35">
      <c r="A23" s="16">
        <v>14</v>
      </c>
      <c r="B23" s="47" t="s">
        <v>17</v>
      </c>
      <c r="C23" s="48"/>
      <c r="D23" s="48"/>
      <c r="E23" s="48"/>
      <c r="F23" s="4">
        <f>IF(AND(F22&gt;0,D22&lt;&gt;""),SUM(F16:F22),IF(F22=0,SUM(F16:F22),""))</f>
        <v>11319148</v>
      </c>
    </row>
    <row r="24" spans="1:7" x14ac:dyDescent="0.35">
      <c r="A24" s="16">
        <v>15</v>
      </c>
      <c r="F24" s="32"/>
    </row>
    <row r="25" spans="1:7" x14ac:dyDescent="0.35">
      <c r="A25" s="16">
        <v>16</v>
      </c>
      <c r="B25" s="31" t="s">
        <v>18</v>
      </c>
      <c r="C25" s="31"/>
      <c r="F25" s="32"/>
    </row>
    <row r="26" spans="1:7" x14ac:dyDescent="0.35">
      <c r="A26" s="16">
        <v>17</v>
      </c>
      <c r="B26" s="18" t="s">
        <v>19</v>
      </c>
      <c r="C26" s="19"/>
      <c r="D26" s="19"/>
      <c r="E26" s="19"/>
      <c r="F26" s="28">
        <v>10000</v>
      </c>
    </row>
    <row r="27" spans="1:7" x14ac:dyDescent="0.35">
      <c r="A27" s="16">
        <v>18</v>
      </c>
      <c r="B27" s="20" t="s">
        <v>20</v>
      </c>
      <c r="F27" s="28">
        <v>10000</v>
      </c>
    </row>
    <row r="28" spans="1:7" x14ac:dyDescent="0.35">
      <c r="A28" s="16">
        <v>19</v>
      </c>
      <c r="B28" s="20" t="s">
        <v>21</v>
      </c>
      <c r="F28" s="28"/>
    </row>
    <row r="29" spans="1:7" x14ac:dyDescent="0.35">
      <c r="A29" s="16">
        <v>20</v>
      </c>
      <c r="B29" s="20" t="s">
        <v>40</v>
      </c>
      <c r="F29" s="28">
        <v>5000</v>
      </c>
    </row>
    <row r="30" spans="1:7" x14ac:dyDescent="0.35">
      <c r="A30" s="16">
        <v>21</v>
      </c>
      <c r="B30" s="20" t="s">
        <v>44</v>
      </c>
      <c r="D30" s="22"/>
      <c r="E30" s="23"/>
      <c r="F30" s="29"/>
      <c r="G30" s="24" t="str">
        <f>IF(AND(F30&gt;0,D30=""),"Explanation for Other Usage Must be Filled In","")</f>
        <v/>
      </c>
    </row>
    <row r="31" spans="1:7" x14ac:dyDescent="0.35">
      <c r="A31" s="16">
        <v>22</v>
      </c>
      <c r="B31" s="47" t="s">
        <v>22</v>
      </c>
      <c r="C31" s="48"/>
      <c r="D31" s="48"/>
      <c r="E31" s="48"/>
      <c r="F31" s="4">
        <f>IF(AND(F30&gt;0,D30&lt;&gt;""),SUM(F26:F30),IF(F30=0,SUM(F26:F30),""))</f>
        <v>25000</v>
      </c>
    </row>
    <row r="32" spans="1:7" x14ac:dyDescent="0.35">
      <c r="A32" s="16">
        <v>23</v>
      </c>
      <c r="F32" s="32"/>
    </row>
    <row r="33" spans="1:7" x14ac:dyDescent="0.35">
      <c r="A33" s="16">
        <v>24</v>
      </c>
      <c r="B33" s="31" t="s">
        <v>23</v>
      </c>
      <c r="C33" s="31"/>
      <c r="F33" s="32"/>
    </row>
    <row r="34" spans="1:7" x14ac:dyDescent="0.35">
      <c r="A34" s="16">
        <v>25</v>
      </c>
      <c r="B34" s="18" t="s">
        <v>24</v>
      </c>
      <c r="C34" s="19"/>
      <c r="D34" s="19"/>
      <c r="E34" s="19"/>
      <c r="F34" s="28">
        <v>1185852</v>
      </c>
    </row>
    <row r="35" spans="1:7" x14ac:dyDescent="0.35">
      <c r="A35" s="16">
        <v>26</v>
      </c>
      <c r="B35" s="20" t="s">
        <v>25</v>
      </c>
      <c r="F35" s="28"/>
    </row>
    <row r="36" spans="1:7" x14ac:dyDescent="0.35">
      <c r="A36" s="16">
        <v>27</v>
      </c>
      <c r="B36" s="20" t="s">
        <v>26</v>
      </c>
      <c r="F36" s="28"/>
    </row>
    <row r="37" spans="1:7" x14ac:dyDescent="0.35">
      <c r="A37" s="16">
        <v>28</v>
      </c>
      <c r="B37" s="20" t="s">
        <v>27</v>
      </c>
      <c r="F37" s="28"/>
    </row>
    <row r="38" spans="1:7" x14ac:dyDescent="0.35">
      <c r="A38" s="16">
        <v>29</v>
      </c>
      <c r="B38" s="20" t="s">
        <v>28</v>
      </c>
      <c r="F38" s="28"/>
    </row>
    <row r="39" spans="1:7" x14ac:dyDescent="0.35">
      <c r="A39" s="16">
        <v>30</v>
      </c>
      <c r="B39" s="20" t="s">
        <v>89</v>
      </c>
      <c r="D39" s="22"/>
      <c r="E39" s="39"/>
      <c r="F39" s="28"/>
      <c r="G39" s="24" t="str">
        <f>IF(AND(F39&gt;0,D39=""),"Explanation for Other Loss Must be Filled In","")</f>
        <v/>
      </c>
    </row>
    <row r="40" spans="1:7" x14ac:dyDescent="0.35">
      <c r="A40" s="16">
        <v>31</v>
      </c>
      <c r="B40" s="47" t="s">
        <v>65</v>
      </c>
      <c r="C40" s="48"/>
      <c r="D40" s="48"/>
      <c r="E40" s="48"/>
      <c r="F40" s="4">
        <f>SUM(F34:F39)</f>
        <v>1185852</v>
      </c>
    </row>
    <row r="41" spans="1:7" x14ac:dyDescent="0.35">
      <c r="A41" s="16">
        <v>32</v>
      </c>
      <c r="F41" s="32"/>
    </row>
    <row r="42" spans="1:7" x14ac:dyDescent="0.35">
      <c r="A42" s="16">
        <v>33</v>
      </c>
      <c r="B42" s="17" t="s">
        <v>46</v>
      </c>
      <c r="C42" s="17"/>
      <c r="F42" s="33" t="str">
        <f>IF(F13=(F23+F31+F40),"","DOES NOT EQUAL")</f>
        <v/>
      </c>
    </row>
    <row r="43" spans="1:7" x14ac:dyDescent="0.35">
      <c r="A43" s="16">
        <v>34</v>
      </c>
      <c r="F43" s="32"/>
    </row>
    <row r="44" spans="1:7" x14ac:dyDescent="0.35">
      <c r="A44" s="16">
        <v>35</v>
      </c>
      <c r="B44" s="31" t="s">
        <v>64</v>
      </c>
      <c r="C44" s="31"/>
      <c r="F44" s="32"/>
    </row>
    <row r="45" spans="1:7" x14ac:dyDescent="0.35">
      <c r="A45" s="16">
        <v>36</v>
      </c>
      <c r="B45" s="26" t="s">
        <v>41</v>
      </c>
      <c r="C45" s="27"/>
      <c r="D45" s="27"/>
      <c r="E45" s="27"/>
      <c r="F45" s="5">
        <f>IF(F40&gt;0,F40/F13,"0.00%")</f>
        <v>9.4641021548284118E-2</v>
      </c>
    </row>
    <row r="46" spans="1:7" x14ac:dyDescent="0.35">
      <c r="A46" s="16"/>
    </row>
    <row r="47" spans="1:7" x14ac:dyDescent="0.35">
      <c r="A47" s="16"/>
    </row>
    <row r="48" spans="1:7" x14ac:dyDescent="0.35">
      <c r="A48" s="16"/>
    </row>
    <row r="49" spans="1:1" x14ac:dyDescent="0.35">
      <c r="A49" s="16"/>
    </row>
    <row r="50" spans="1:1" x14ac:dyDescent="0.35">
      <c r="A50" s="16"/>
    </row>
    <row r="51" spans="1:1" x14ac:dyDescent="0.35">
      <c r="A51" s="16"/>
    </row>
    <row r="52" spans="1:1" x14ac:dyDescent="0.35">
      <c r="A52" s="16"/>
    </row>
    <row r="53" spans="1:1" x14ac:dyDescent="0.35">
      <c r="A53" s="16"/>
    </row>
    <row r="54" spans="1:1" x14ac:dyDescent="0.35">
      <c r="A54" s="16"/>
    </row>
    <row r="55" spans="1:1" x14ac:dyDescent="0.35">
      <c r="A55" s="16"/>
    </row>
    <row r="56" spans="1:1" x14ac:dyDescent="0.35">
      <c r="A56" s="16"/>
    </row>
    <row r="57" spans="1:1" x14ac:dyDescent="0.35">
      <c r="A57" s="16"/>
    </row>
    <row r="58" spans="1:1" x14ac:dyDescent="0.35">
      <c r="A58" s="16"/>
    </row>
  </sheetData>
  <sheetProtection algorithmName="SHA-512" hashValue="b5zo+rrHwUYi9JvcvUAjiHAf1X8dr8L9VtXE0M35SXv3RQGHeTjRLqv5aljIdZ7bsda+7mEaZXxdFFr2hZO9lg==" saltValue="OWOOE3DeF7T4R1Diqu2mfA=="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topLeftCell="A19">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8"/>
  <sheetViews>
    <sheetView zoomScaleNormal="100" workbookViewId="0">
      <selection activeCell="F11" sqref="F11"/>
    </sheetView>
  </sheetViews>
  <sheetFormatPr defaultColWidth="8.84375" defaultRowHeight="15.5" x14ac:dyDescent="0.35"/>
  <cols>
    <col min="1" max="1" width="8.23046875" style="10" customWidth="1"/>
    <col min="2" max="2" width="14.84375" style="10" customWidth="1"/>
    <col min="3" max="3" width="2.765625" style="10" customWidth="1"/>
    <col min="4" max="4" width="30.69140625" style="10" customWidth="1"/>
    <col min="5" max="5" width="6.84375" style="10" customWidth="1"/>
    <col min="6" max="6" width="20.4609375" style="10" customWidth="1"/>
    <col min="7" max="16384" width="8.84375" style="10"/>
  </cols>
  <sheetData>
    <row r="1" spans="1:6" ht="32.5" x14ac:dyDescent="0.65">
      <c r="A1" s="42" t="s">
        <v>0</v>
      </c>
      <c r="B1" s="42"/>
      <c r="C1" s="42"/>
      <c r="D1" s="42"/>
      <c r="E1" s="42"/>
      <c r="F1" s="42"/>
    </row>
    <row r="2" spans="1:6" ht="15" customHeight="1" x14ac:dyDescent="0.65">
      <c r="A2" s="11"/>
      <c r="B2" s="11"/>
      <c r="C2" s="11"/>
      <c r="D2" s="11"/>
      <c r="E2" s="11"/>
      <c r="F2" s="11"/>
    </row>
    <row r="3" spans="1:6" ht="23" x14ac:dyDescent="0.5">
      <c r="A3" s="46" t="s">
        <v>48</v>
      </c>
      <c r="B3" s="46"/>
      <c r="C3" s="46"/>
      <c r="D3" s="46"/>
      <c r="E3" s="46"/>
      <c r="F3" s="46"/>
    </row>
    <row r="5" spans="1:6" ht="17.5" x14ac:dyDescent="0.35">
      <c r="A5" s="30" t="s">
        <v>1</v>
      </c>
      <c r="D5" s="49" t="str">
        <f>IF(Jan!D5="","",Jan!D5)</f>
        <v>Powell's Valley Water District</v>
      </c>
      <c r="E5" s="50"/>
      <c r="F5" s="51"/>
    </row>
    <row r="6" spans="1:6" ht="17.5" x14ac:dyDescent="0.35">
      <c r="A6" s="30"/>
    </row>
    <row r="7" spans="1:6" ht="17.5" x14ac:dyDescent="0.35">
      <c r="A7" s="30" t="s">
        <v>2</v>
      </c>
      <c r="D7" s="13" t="s">
        <v>31</v>
      </c>
      <c r="E7" s="14" t="s">
        <v>3</v>
      </c>
      <c r="F7" s="13">
        <f>IF(Jan!F7="","",Jan!F7)</f>
        <v>2025</v>
      </c>
    </row>
    <row r="9" spans="1:6" x14ac:dyDescent="0.35">
      <c r="A9" s="3" t="s">
        <v>5</v>
      </c>
      <c r="B9" s="1"/>
      <c r="C9" s="1"/>
      <c r="D9" s="2" t="s">
        <v>4</v>
      </c>
      <c r="E9" s="1"/>
      <c r="F9" s="3" t="s">
        <v>6</v>
      </c>
    </row>
    <row r="10" spans="1:6" x14ac:dyDescent="0.35">
      <c r="A10" s="16">
        <v>1</v>
      </c>
      <c r="B10" s="31" t="s">
        <v>68</v>
      </c>
      <c r="C10" s="31"/>
    </row>
    <row r="11" spans="1:6" x14ac:dyDescent="0.35">
      <c r="A11" s="16">
        <v>2</v>
      </c>
      <c r="B11" s="18" t="s">
        <v>7</v>
      </c>
      <c r="C11" s="19"/>
      <c r="D11" s="19"/>
      <c r="E11" s="19"/>
      <c r="F11" s="28"/>
    </row>
    <row r="12" spans="1:6" x14ac:dyDescent="0.35">
      <c r="A12" s="16">
        <v>3</v>
      </c>
      <c r="B12" s="20" t="s">
        <v>8</v>
      </c>
      <c r="F12" s="28"/>
    </row>
    <row r="13" spans="1:6" x14ac:dyDescent="0.35">
      <c r="A13" s="16">
        <v>4</v>
      </c>
      <c r="B13" s="47" t="s">
        <v>9</v>
      </c>
      <c r="C13" s="48"/>
      <c r="D13" s="48"/>
      <c r="E13" s="48"/>
      <c r="F13" s="4">
        <f>SUM(F11:F12)</f>
        <v>0</v>
      </c>
    </row>
    <row r="14" spans="1:6" x14ac:dyDescent="0.35">
      <c r="A14" s="16">
        <v>5</v>
      </c>
      <c r="F14" s="32"/>
    </row>
    <row r="15" spans="1:6" x14ac:dyDescent="0.35">
      <c r="A15" s="16">
        <v>6</v>
      </c>
      <c r="B15" s="31" t="s">
        <v>10</v>
      </c>
      <c r="C15" s="31"/>
      <c r="F15" s="32"/>
    </row>
    <row r="16" spans="1:6" x14ac:dyDescent="0.35">
      <c r="A16" s="16">
        <v>7</v>
      </c>
      <c r="B16" s="18" t="s">
        <v>11</v>
      </c>
      <c r="C16" s="19"/>
      <c r="D16" s="19"/>
      <c r="E16" s="19"/>
      <c r="F16" s="28"/>
    </row>
    <row r="17" spans="1:7" x14ac:dyDescent="0.35">
      <c r="A17" s="16">
        <v>8</v>
      </c>
      <c r="B17" s="20" t="s">
        <v>12</v>
      </c>
      <c r="F17" s="28"/>
    </row>
    <row r="18" spans="1:7" x14ac:dyDescent="0.35">
      <c r="A18" s="16">
        <v>9</v>
      </c>
      <c r="B18" s="20" t="s">
        <v>13</v>
      </c>
      <c r="F18" s="28"/>
    </row>
    <row r="19" spans="1:7" x14ac:dyDescent="0.35">
      <c r="A19" s="16">
        <v>10</v>
      </c>
      <c r="B19" s="20" t="s">
        <v>14</v>
      </c>
      <c r="F19" s="28"/>
    </row>
    <row r="20" spans="1:7" x14ac:dyDescent="0.35">
      <c r="A20" s="16">
        <v>11</v>
      </c>
      <c r="B20" s="20" t="s">
        <v>15</v>
      </c>
      <c r="F20" s="28"/>
    </row>
    <row r="21" spans="1:7" x14ac:dyDescent="0.35">
      <c r="A21" s="16">
        <v>12</v>
      </c>
      <c r="B21" s="20" t="s">
        <v>16</v>
      </c>
      <c r="F21" s="28"/>
    </row>
    <row r="22" spans="1:7" x14ac:dyDescent="0.35">
      <c r="A22" s="16">
        <v>13</v>
      </c>
      <c r="B22" s="20" t="s">
        <v>43</v>
      </c>
      <c r="D22" s="22"/>
      <c r="E22" s="23"/>
      <c r="F22" s="28"/>
      <c r="G22" s="24" t="str">
        <f>IF(AND(F22&gt;0,D22=""),"Explanation for Other Sales Must be Filled In","")</f>
        <v/>
      </c>
    </row>
    <row r="23" spans="1:7" x14ac:dyDescent="0.35">
      <c r="A23" s="16">
        <v>14</v>
      </c>
      <c r="B23" s="47" t="s">
        <v>17</v>
      </c>
      <c r="C23" s="48"/>
      <c r="D23" s="48"/>
      <c r="E23" s="48"/>
      <c r="F23" s="4">
        <f>IF(AND(F22&gt;0,D22&lt;&gt;""),SUM(F16:F22),IF(F22=0,SUM(F16:F22),""))</f>
        <v>0</v>
      </c>
    </row>
    <row r="24" spans="1:7" x14ac:dyDescent="0.35">
      <c r="A24" s="16">
        <v>15</v>
      </c>
      <c r="F24" s="32"/>
    </row>
    <row r="25" spans="1:7" x14ac:dyDescent="0.35">
      <c r="A25" s="16">
        <v>16</v>
      </c>
      <c r="B25" s="31" t="s">
        <v>18</v>
      </c>
      <c r="C25" s="31"/>
      <c r="F25" s="32"/>
    </row>
    <row r="26" spans="1:7" x14ac:dyDescent="0.35">
      <c r="A26" s="16">
        <v>17</v>
      </c>
      <c r="B26" s="18" t="s">
        <v>19</v>
      </c>
      <c r="C26" s="19"/>
      <c r="D26" s="19"/>
      <c r="E26" s="19"/>
      <c r="F26" s="28"/>
    </row>
    <row r="27" spans="1:7" x14ac:dyDescent="0.35">
      <c r="A27" s="16">
        <v>18</v>
      </c>
      <c r="B27" s="20" t="s">
        <v>20</v>
      </c>
      <c r="F27" s="28"/>
    </row>
    <row r="28" spans="1:7" x14ac:dyDescent="0.35">
      <c r="A28" s="16">
        <v>19</v>
      </c>
      <c r="B28" s="20" t="s">
        <v>21</v>
      </c>
      <c r="F28" s="28"/>
    </row>
    <row r="29" spans="1:7" x14ac:dyDescent="0.35">
      <c r="A29" s="16">
        <v>20</v>
      </c>
      <c r="B29" s="20" t="s">
        <v>40</v>
      </c>
      <c r="F29" s="28"/>
    </row>
    <row r="30" spans="1:7" x14ac:dyDescent="0.35">
      <c r="A30" s="16">
        <v>21</v>
      </c>
      <c r="B30" s="20" t="s">
        <v>44</v>
      </c>
      <c r="D30" s="22"/>
      <c r="E30" s="23"/>
      <c r="F30" s="29"/>
      <c r="G30" s="24" t="str">
        <f>IF(AND(F30&gt;0,D30=""),"Explanation for Other Usage Must be Filled In","")</f>
        <v/>
      </c>
    </row>
    <row r="31" spans="1:7" x14ac:dyDescent="0.35">
      <c r="A31" s="16">
        <v>22</v>
      </c>
      <c r="B31" s="47" t="s">
        <v>22</v>
      </c>
      <c r="C31" s="48"/>
      <c r="D31" s="48"/>
      <c r="E31" s="48"/>
      <c r="F31" s="4">
        <f>IF(AND(F30&gt;0,D30&lt;&gt;""),SUM(F26:F30),IF(F30=0,SUM(F26:F30),""))</f>
        <v>0</v>
      </c>
    </row>
    <row r="32" spans="1:7" x14ac:dyDescent="0.35">
      <c r="A32" s="16">
        <v>23</v>
      </c>
      <c r="F32" s="32"/>
    </row>
    <row r="33" spans="1:7" x14ac:dyDescent="0.35">
      <c r="A33" s="16">
        <v>24</v>
      </c>
      <c r="B33" s="31" t="s">
        <v>23</v>
      </c>
      <c r="C33" s="31"/>
      <c r="F33" s="32"/>
    </row>
    <row r="34" spans="1:7" x14ac:dyDescent="0.35">
      <c r="A34" s="16">
        <v>25</v>
      </c>
      <c r="B34" s="18" t="s">
        <v>24</v>
      </c>
      <c r="C34" s="19"/>
      <c r="D34" s="19"/>
      <c r="E34" s="19"/>
      <c r="F34" s="28"/>
    </row>
    <row r="35" spans="1:7" x14ac:dyDescent="0.35">
      <c r="A35" s="16">
        <v>26</v>
      </c>
      <c r="B35" s="20" t="s">
        <v>25</v>
      </c>
      <c r="F35" s="28"/>
    </row>
    <row r="36" spans="1:7" x14ac:dyDescent="0.35">
      <c r="A36" s="16">
        <v>27</v>
      </c>
      <c r="B36" s="20" t="s">
        <v>26</v>
      </c>
      <c r="F36" s="28"/>
    </row>
    <row r="37" spans="1:7" x14ac:dyDescent="0.35">
      <c r="A37" s="16">
        <v>28</v>
      </c>
      <c r="B37" s="20" t="s">
        <v>27</v>
      </c>
      <c r="F37" s="28"/>
    </row>
    <row r="38" spans="1:7" x14ac:dyDescent="0.35">
      <c r="A38" s="16">
        <v>29</v>
      </c>
      <c r="B38" s="20" t="s">
        <v>28</v>
      </c>
      <c r="F38" s="28"/>
    </row>
    <row r="39" spans="1:7" x14ac:dyDescent="0.35">
      <c r="A39" s="16">
        <v>30</v>
      </c>
      <c r="B39" s="20" t="s">
        <v>89</v>
      </c>
      <c r="D39" s="22"/>
      <c r="E39" s="39"/>
      <c r="F39" s="28"/>
      <c r="G39" s="24" t="str">
        <f>IF(AND(F39&gt;0,D39=""),"Explanation for Other Loss Must be Filled In","")</f>
        <v/>
      </c>
    </row>
    <row r="40" spans="1:7" x14ac:dyDescent="0.35">
      <c r="A40" s="16">
        <v>31</v>
      </c>
      <c r="B40" s="47" t="s">
        <v>65</v>
      </c>
      <c r="C40" s="48"/>
      <c r="D40" s="48"/>
      <c r="E40" s="48"/>
      <c r="F40" s="4">
        <f>SUM(F34:F39)</f>
        <v>0</v>
      </c>
    </row>
    <row r="41" spans="1:7" x14ac:dyDescent="0.35">
      <c r="A41" s="16">
        <v>32</v>
      </c>
      <c r="F41" s="32"/>
    </row>
    <row r="42" spans="1:7" x14ac:dyDescent="0.35">
      <c r="A42" s="16">
        <v>33</v>
      </c>
      <c r="B42" s="17" t="s">
        <v>46</v>
      </c>
      <c r="C42" s="17"/>
      <c r="F42" s="33" t="str">
        <f>IF(F13=(F23+F31+F40),"","DOES NOT EQUAL")</f>
        <v/>
      </c>
    </row>
    <row r="43" spans="1:7" x14ac:dyDescent="0.35">
      <c r="A43" s="16">
        <v>34</v>
      </c>
      <c r="F43" s="32"/>
    </row>
    <row r="44" spans="1:7" x14ac:dyDescent="0.35">
      <c r="A44" s="16">
        <v>35</v>
      </c>
      <c r="B44" s="31" t="s">
        <v>64</v>
      </c>
      <c r="C44" s="31"/>
      <c r="F44" s="32"/>
    </row>
    <row r="45" spans="1:7" x14ac:dyDescent="0.35">
      <c r="A45" s="16">
        <v>36</v>
      </c>
      <c r="B45" s="26" t="s">
        <v>41</v>
      </c>
      <c r="C45" s="27"/>
      <c r="D45" s="27"/>
      <c r="E45" s="27"/>
      <c r="F45" s="5" t="str">
        <f>IF(F40&gt;0,F40/F13,"0.00%")</f>
        <v>0.00%</v>
      </c>
    </row>
    <row r="46" spans="1:7" x14ac:dyDescent="0.35">
      <c r="A46" s="16"/>
    </row>
    <row r="47" spans="1:7" x14ac:dyDescent="0.35">
      <c r="A47" s="16"/>
    </row>
    <row r="48" spans="1:7" x14ac:dyDescent="0.35">
      <c r="A48" s="16"/>
    </row>
    <row r="49" spans="1:1" x14ac:dyDescent="0.35">
      <c r="A49" s="16"/>
    </row>
    <row r="50" spans="1:1" x14ac:dyDescent="0.35">
      <c r="A50" s="16"/>
    </row>
    <row r="51" spans="1:1" x14ac:dyDescent="0.35">
      <c r="A51" s="16"/>
    </row>
    <row r="52" spans="1:1" x14ac:dyDescent="0.35">
      <c r="A52" s="16"/>
    </row>
    <row r="53" spans="1:1" x14ac:dyDescent="0.35">
      <c r="A53" s="16"/>
    </row>
    <row r="54" spans="1:1" x14ac:dyDescent="0.35">
      <c r="A54" s="16"/>
    </row>
    <row r="55" spans="1:1" x14ac:dyDescent="0.35">
      <c r="A55" s="16"/>
    </row>
    <row r="56" spans="1:1" x14ac:dyDescent="0.35">
      <c r="A56" s="16"/>
    </row>
    <row r="57" spans="1:1" x14ac:dyDescent="0.35">
      <c r="A57" s="16"/>
    </row>
    <row r="58" spans="1:1" x14ac:dyDescent="0.35">
      <c r="A58" s="16"/>
    </row>
  </sheetData>
  <sheetProtection algorithmName="SHA-512" hashValue="f1wPmgVWJS/T7JKLG2hK5wVHvbd7cE14qtU+QOWqUqOrLToWpCkQQix7/wqzHWu+vP5/HLvXIlMYzNIcJr4n3g==" saltValue="roTtkwOZIoNM+v87YYRqWA==" spinCount="100000" sheet="1" objects="1" scenarios="1"/>
  <customSheetViews>
    <customSheetView guid="{F86FB03E-1393-42C1-B137-526C03592366}" topLeftCell="A22">
      <selection activeCell="B11" sqref="B11"/>
      <pageMargins left="0.7" right="0.7" top="0.75" bottom="0.75" header="0.3" footer="0.3"/>
      <pageSetup scale="90" orientation="portrait" r:id="rId1"/>
    </customSheetView>
    <customSheetView guid="{5E087F3E-FC44-448E-A42E-D43D6E603352}"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topLeftCell="A22">
      <selection activeCell="B11" sqref="B11"/>
      <pageMargins left="0.7" right="0.7" top="0.75" bottom="0.75" header="0.3" footer="0.3"/>
      <pageSetup scale="90" orientation="portrait" r:id="rId4"/>
    </customSheetView>
    <customSheetView guid="{A882C7F7-0D6D-4E4B-8EF1-7A466B035AD3}"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
  <sheetViews>
    <sheetView zoomScaleNormal="100" workbookViewId="0">
      <selection activeCell="F11" sqref="F11"/>
    </sheetView>
  </sheetViews>
  <sheetFormatPr defaultColWidth="8.84375" defaultRowHeight="15.5" x14ac:dyDescent="0.35"/>
  <cols>
    <col min="1" max="1" width="8.23046875" style="10" customWidth="1"/>
    <col min="2" max="2" width="14.84375" style="10" customWidth="1"/>
    <col min="3" max="3" width="2.765625" style="10" customWidth="1"/>
    <col min="4" max="4" width="30.69140625" style="10" customWidth="1"/>
    <col min="5" max="5" width="6.84375" style="10" customWidth="1"/>
    <col min="6" max="6" width="20.4609375" style="10" customWidth="1"/>
    <col min="7" max="16384" width="8.84375" style="10"/>
  </cols>
  <sheetData>
    <row r="1" spans="1:6" ht="32.5" x14ac:dyDescent="0.65">
      <c r="A1" s="42" t="s">
        <v>0</v>
      </c>
      <c r="B1" s="42"/>
      <c r="C1" s="42"/>
      <c r="D1" s="42"/>
      <c r="E1" s="42"/>
      <c r="F1" s="42"/>
    </row>
    <row r="2" spans="1:6" ht="15" customHeight="1" x14ac:dyDescent="0.65">
      <c r="A2" s="11"/>
      <c r="B2" s="11"/>
      <c r="C2" s="11"/>
      <c r="D2" s="11"/>
      <c r="E2" s="11"/>
      <c r="F2" s="11"/>
    </row>
    <row r="3" spans="1:6" ht="23" x14ac:dyDescent="0.5">
      <c r="A3" s="46" t="s">
        <v>48</v>
      </c>
      <c r="B3" s="46"/>
      <c r="C3" s="46"/>
      <c r="D3" s="46"/>
      <c r="E3" s="46"/>
      <c r="F3" s="46"/>
    </row>
    <row r="5" spans="1:6" ht="17.5" x14ac:dyDescent="0.35">
      <c r="A5" s="30" t="s">
        <v>1</v>
      </c>
      <c r="D5" s="49" t="str">
        <f>IF(Jan!D5="","",Jan!D5)</f>
        <v>Powell's Valley Water District</v>
      </c>
      <c r="E5" s="50"/>
      <c r="F5" s="51"/>
    </row>
    <row r="6" spans="1:6" ht="17.5" x14ac:dyDescent="0.35">
      <c r="A6" s="30"/>
    </row>
    <row r="7" spans="1:6" ht="17.5" x14ac:dyDescent="0.35">
      <c r="A7" s="30" t="s">
        <v>2</v>
      </c>
      <c r="D7" s="13" t="s">
        <v>32</v>
      </c>
      <c r="E7" s="14" t="s">
        <v>3</v>
      </c>
      <c r="F7" s="13">
        <f>IF(Jan!F7="","",Jan!F7)</f>
        <v>2025</v>
      </c>
    </row>
    <row r="9" spans="1:6" x14ac:dyDescent="0.35">
      <c r="A9" s="3" t="s">
        <v>5</v>
      </c>
      <c r="B9" s="1"/>
      <c r="C9" s="1"/>
      <c r="D9" s="2" t="s">
        <v>4</v>
      </c>
      <c r="E9" s="1"/>
      <c r="F9" s="3" t="s">
        <v>6</v>
      </c>
    </row>
    <row r="10" spans="1:6" x14ac:dyDescent="0.35">
      <c r="A10" s="16">
        <v>1</v>
      </c>
      <c r="B10" s="31" t="s">
        <v>68</v>
      </c>
      <c r="C10" s="31"/>
    </row>
    <row r="11" spans="1:6" x14ac:dyDescent="0.35">
      <c r="A11" s="16">
        <v>2</v>
      </c>
      <c r="B11" s="18" t="s">
        <v>7</v>
      </c>
      <c r="C11" s="19"/>
      <c r="D11" s="19"/>
      <c r="E11" s="19"/>
      <c r="F11" s="28"/>
    </row>
    <row r="12" spans="1:6" x14ac:dyDescent="0.35">
      <c r="A12" s="16">
        <v>3</v>
      </c>
      <c r="B12" s="20" t="s">
        <v>8</v>
      </c>
      <c r="F12" s="28"/>
    </row>
    <row r="13" spans="1:6" x14ac:dyDescent="0.35">
      <c r="A13" s="16">
        <v>4</v>
      </c>
      <c r="B13" s="47" t="s">
        <v>9</v>
      </c>
      <c r="C13" s="48"/>
      <c r="D13" s="48"/>
      <c r="E13" s="48"/>
      <c r="F13" s="4">
        <f>SUM(F11:F12)</f>
        <v>0</v>
      </c>
    </row>
    <row r="14" spans="1:6" x14ac:dyDescent="0.35">
      <c r="A14" s="16">
        <v>5</v>
      </c>
      <c r="F14" s="32"/>
    </row>
    <row r="15" spans="1:6" x14ac:dyDescent="0.35">
      <c r="A15" s="16">
        <v>6</v>
      </c>
      <c r="B15" s="31" t="s">
        <v>10</v>
      </c>
      <c r="C15" s="31"/>
      <c r="F15" s="32"/>
    </row>
    <row r="16" spans="1:6" x14ac:dyDescent="0.35">
      <c r="A16" s="16">
        <v>7</v>
      </c>
      <c r="B16" s="18" t="s">
        <v>11</v>
      </c>
      <c r="C16" s="19"/>
      <c r="D16" s="19"/>
      <c r="E16" s="19"/>
      <c r="F16" s="28"/>
    </row>
    <row r="17" spans="1:7" x14ac:dyDescent="0.35">
      <c r="A17" s="16">
        <v>8</v>
      </c>
      <c r="B17" s="20" t="s">
        <v>12</v>
      </c>
      <c r="F17" s="28"/>
    </row>
    <row r="18" spans="1:7" x14ac:dyDescent="0.35">
      <c r="A18" s="16">
        <v>9</v>
      </c>
      <c r="B18" s="20" t="s">
        <v>13</v>
      </c>
      <c r="F18" s="28"/>
    </row>
    <row r="19" spans="1:7" x14ac:dyDescent="0.35">
      <c r="A19" s="16">
        <v>10</v>
      </c>
      <c r="B19" s="20" t="s">
        <v>14</v>
      </c>
      <c r="F19" s="28"/>
    </row>
    <row r="20" spans="1:7" x14ac:dyDescent="0.35">
      <c r="A20" s="16">
        <v>11</v>
      </c>
      <c r="B20" s="20" t="s">
        <v>15</v>
      </c>
      <c r="F20" s="28"/>
    </row>
    <row r="21" spans="1:7" x14ac:dyDescent="0.35">
      <c r="A21" s="16">
        <v>12</v>
      </c>
      <c r="B21" s="20" t="s">
        <v>16</v>
      </c>
      <c r="F21" s="28"/>
    </row>
    <row r="22" spans="1:7" x14ac:dyDescent="0.35">
      <c r="A22" s="16">
        <v>13</v>
      </c>
      <c r="B22" s="20" t="s">
        <v>43</v>
      </c>
      <c r="D22" s="22"/>
      <c r="E22" s="23"/>
      <c r="F22" s="28"/>
      <c r="G22" s="24" t="str">
        <f>IF(AND(F22&gt;0,D22=""),"Explanation for Other Sales Must be Filled In","")</f>
        <v/>
      </c>
    </row>
    <row r="23" spans="1:7" x14ac:dyDescent="0.35">
      <c r="A23" s="16">
        <v>14</v>
      </c>
      <c r="B23" s="47" t="s">
        <v>17</v>
      </c>
      <c r="C23" s="48"/>
      <c r="D23" s="48"/>
      <c r="E23" s="48"/>
      <c r="F23" s="4">
        <f>IF(AND(F22&gt;0,D22&lt;&gt;""),SUM(F16:F22),IF(F22=0,SUM(F16:F22),""))</f>
        <v>0</v>
      </c>
    </row>
    <row r="24" spans="1:7" x14ac:dyDescent="0.35">
      <c r="A24" s="16">
        <v>15</v>
      </c>
      <c r="F24" s="32"/>
    </row>
    <row r="25" spans="1:7" x14ac:dyDescent="0.35">
      <c r="A25" s="16">
        <v>16</v>
      </c>
      <c r="B25" s="31" t="s">
        <v>18</v>
      </c>
      <c r="C25" s="31"/>
      <c r="F25" s="32"/>
    </row>
    <row r="26" spans="1:7" x14ac:dyDescent="0.35">
      <c r="A26" s="16">
        <v>17</v>
      </c>
      <c r="B26" s="18" t="s">
        <v>19</v>
      </c>
      <c r="C26" s="19"/>
      <c r="D26" s="19"/>
      <c r="E26" s="19"/>
      <c r="F26" s="28"/>
    </row>
    <row r="27" spans="1:7" x14ac:dyDescent="0.35">
      <c r="A27" s="16">
        <v>18</v>
      </c>
      <c r="B27" s="20" t="s">
        <v>20</v>
      </c>
      <c r="F27" s="28"/>
    </row>
    <row r="28" spans="1:7" x14ac:dyDescent="0.35">
      <c r="A28" s="16">
        <v>19</v>
      </c>
      <c r="B28" s="20" t="s">
        <v>21</v>
      </c>
      <c r="F28" s="28"/>
    </row>
    <row r="29" spans="1:7" x14ac:dyDescent="0.35">
      <c r="A29" s="16">
        <v>20</v>
      </c>
      <c r="B29" s="20" t="s">
        <v>40</v>
      </c>
      <c r="F29" s="28"/>
    </row>
    <row r="30" spans="1:7" x14ac:dyDescent="0.35">
      <c r="A30" s="16">
        <v>21</v>
      </c>
      <c r="B30" s="20" t="s">
        <v>44</v>
      </c>
      <c r="D30" s="22"/>
      <c r="E30" s="23"/>
      <c r="F30" s="29"/>
      <c r="G30" s="24" t="str">
        <f>IF(AND(F30&gt;0,D30=""),"Explanation for Other Usage Must be Filled In","")</f>
        <v/>
      </c>
    </row>
    <row r="31" spans="1:7" x14ac:dyDescent="0.35">
      <c r="A31" s="16">
        <v>22</v>
      </c>
      <c r="B31" s="47" t="s">
        <v>22</v>
      </c>
      <c r="C31" s="48"/>
      <c r="D31" s="48"/>
      <c r="E31" s="48"/>
      <c r="F31" s="4">
        <f>IF(AND(F30&gt;0,D30&lt;&gt;""),SUM(F26:F30),IF(F30=0,SUM(F26:F30),""))</f>
        <v>0</v>
      </c>
    </row>
    <row r="32" spans="1:7" x14ac:dyDescent="0.35">
      <c r="A32" s="16">
        <v>23</v>
      </c>
      <c r="F32" s="32"/>
    </row>
    <row r="33" spans="1:7" x14ac:dyDescent="0.35">
      <c r="A33" s="16">
        <v>24</v>
      </c>
      <c r="B33" s="31" t="s">
        <v>23</v>
      </c>
      <c r="C33" s="31"/>
      <c r="F33" s="32"/>
    </row>
    <row r="34" spans="1:7" x14ac:dyDescent="0.35">
      <c r="A34" s="16">
        <v>25</v>
      </c>
      <c r="B34" s="18" t="s">
        <v>24</v>
      </c>
      <c r="C34" s="19"/>
      <c r="D34" s="19"/>
      <c r="E34" s="19"/>
      <c r="F34" s="28"/>
    </row>
    <row r="35" spans="1:7" x14ac:dyDescent="0.35">
      <c r="A35" s="16">
        <v>26</v>
      </c>
      <c r="B35" s="20" t="s">
        <v>25</v>
      </c>
      <c r="F35" s="28"/>
    </row>
    <row r="36" spans="1:7" x14ac:dyDescent="0.35">
      <c r="A36" s="16">
        <v>27</v>
      </c>
      <c r="B36" s="20" t="s">
        <v>26</v>
      </c>
      <c r="F36" s="28"/>
    </row>
    <row r="37" spans="1:7" x14ac:dyDescent="0.35">
      <c r="A37" s="16">
        <v>28</v>
      </c>
      <c r="B37" s="20" t="s">
        <v>27</v>
      </c>
      <c r="F37" s="28"/>
    </row>
    <row r="38" spans="1:7" x14ac:dyDescent="0.35">
      <c r="A38" s="16">
        <v>29</v>
      </c>
      <c r="B38" s="20" t="s">
        <v>28</v>
      </c>
      <c r="F38" s="28"/>
    </row>
    <row r="39" spans="1:7" x14ac:dyDescent="0.35">
      <c r="A39" s="16">
        <v>30</v>
      </c>
      <c r="B39" s="20" t="s">
        <v>89</v>
      </c>
      <c r="D39" s="22"/>
      <c r="E39" s="39"/>
      <c r="F39" s="28"/>
      <c r="G39" s="24" t="str">
        <f>IF(AND(F39&gt;0,D39=""),"Explanation for Other Loss Must be Filled In","")</f>
        <v/>
      </c>
    </row>
    <row r="40" spans="1:7" x14ac:dyDescent="0.35">
      <c r="A40" s="16">
        <v>31</v>
      </c>
      <c r="B40" s="47" t="s">
        <v>65</v>
      </c>
      <c r="C40" s="48"/>
      <c r="D40" s="48"/>
      <c r="E40" s="48"/>
      <c r="F40" s="4">
        <f>SUM(F34:F39)</f>
        <v>0</v>
      </c>
    </row>
    <row r="41" spans="1:7" x14ac:dyDescent="0.35">
      <c r="A41" s="16">
        <v>32</v>
      </c>
      <c r="F41" s="32"/>
    </row>
    <row r="42" spans="1:7" x14ac:dyDescent="0.35">
      <c r="A42" s="16">
        <v>33</v>
      </c>
      <c r="B42" s="17" t="s">
        <v>46</v>
      </c>
      <c r="C42" s="17"/>
      <c r="F42" s="33" t="str">
        <f>IF(F13=(F23+F31+F40),"","DOES NOT EQUAL")</f>
        <v/>
      </c>
    </row>
    <row r="43" spans="1:7" x14ac:dyDescent="0.35">
      <c r="A43" s="16">
        <v>34</v>
      </c>
      <c r="F43" s="32"/>
    </row>
    <row r="44" spans="1:7" x14ac:dyDescent="0.35">
      <c r="A44" s="16">
        <v>35</v>
      </c>
      <c r="B44" s="31" t="s">
        <v>64</v>
      </c>
      <c r="C44" s="31"/>
      <c r="F44" s="32"/>
    </row>
    <row r="45" spans="1:7" x14ac:dyDescent="0.35">
      <c r="A45" s="16">
        <v>36</v>
      </c>
      <c r="B45" s="26" t="s">
        <v>41</v>
      </c>
      <c r="C45" s="27"/>
      <c r="D45" s="27"/>
      <c r="E45" s="27"/>
      <c r="F45" s="5" t="str">
        <f>IF(F40&gt;0,F40/F13,"0.00%")</f>
        <v>0.00%</v>
      </c>
    </row>
    <row r="46" spans="1:7" x14ac:dyDescent="0.35">
      <c r="A46" s="16"/>
    </row>
    <row r="47" spans="1:7" x14ac:dyDescent="0.35">
      <c r="A47" s="16"/>
    </row>
    <row r="48" spans="1:7" x14ac:dyDescent="0.35">
      <c r="A48" s="16"/>
    </row>
    <row r="49" spans="1:1" x14ac:dyDescent="0.35">
      <c r="A49" s="16"/>
    </row>
    <row r="50" spans="1:1" x14ac:dyDescent="0.35">
      <c r="A50" s="16"/>
    </row>
    <row r="51" spans="1:1" x14ac:dyDescent="0.35">
      <c r="A51" s="16"/>
    </row>
    <row r="52" spans="1:1" x14ac:dyDescent="0.35">
      <c r="A52" s="16"/>
    </row>
    <row r="53" spans="1:1" x14ac:dyDescent="0.35">
      <c r="A53" s="16"/>
    </row>
    <row r="54" spans="1:1" x14ac:dyDescent="0.35">
      <c r="A54" s="16"/>
    </row>
    <row r="55" spans="1:1" x14ac:dyDescent="0.35">
      <c r="A55" s="16"/>
    </row>
    <row r="56" spans="1:1" x14ac:dyDescent="0.35">
      <c r="A56" s="16"/>
    </row>
    <row r="57" spans="1:1" x14ac:dyDescent="0.35">
      <c r="A57" s="16"/>
    </row>
    <row r="58" spans="1:1" x14ac:dyDescent="0.35">
      <c r="A58" s="16"/>
    </row>
  </sheetData>
  <sheetProtection algorithmName="SHA-512" hashValue="Cc3N+rMDkzrsBIrcsaX1LzfLijfXobcfD38sbULzz57GNxjl/hjDMb9e1vnnhZSAsakJXyVEuRRu1srSBcn+qg==" saltValue="iCTOG4Q0sfH6D4jB1lpjaA=="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8"/>
  <sheetViews>
    <sheetView zoomScaleNormal="100" workbookViewId="0">
      <selection activeCell="F11" sqref="F11"/>
    </sheetView>
  </sheetViews>
  <sheetFormatPr defaultColWidth="8.84375" defaultRowHeight="15.5" x14ac:dyDescent="0.35"/>
  <cols>
    <col min="1" max="1" width="8.23046875" style="10" customWidth="1"/>
    <col min="2" max="2" width="14.84375" style="10" customWidth="1"/>
    <col min="3" max="3" width="2.765625" style="10" customWidth="1"/>
    <col min="4" max="4" width="30.69140625" style="10" customWidth="1"/>
    <col min="5" max="5" width="6.84375" style="10" customWidth="1"/>
    <col min="6" max="6" width="20.4609375" style="10" customWidth="1"/>
    <col min="7" max="16384" width="8.84375" style="10"/>
  </cols>
  <sheetData>
    <row r="1" spans="1:6" ht="32.5" x14ac:dyDescent="0.65">
      <c r="A1" s="42" t="s">
        <v>0</v>
      </c>
      <c r="B1" s="42"/>
      <c r="C1" s="42"/>
      <c r="D1" s="42"/>
      <c r="E1" s="42"/>
      <c r="F1" s="42"/>
    </row>
    <row r="2" spans="1:6" ht="15" customHeight="1" x14ac:dyDescent="0.65">
      <c r="A2" s="11"/>
      <c r="B2" s="11"/>
      <c r="C2" s="11"/>
      <c r="D2" s="11"/>
      <c r="E2" s="11"/>
      <c r="F2" s="11"/>
    </row>
    <row r="3" spans="1:6" ht="23" x14ac:dyDescent="0.5">
      <c r="A3" s="46" t="s">
        <v>48</v>
      </c>
      <c r="B3" s="46"/>
      <c r="C3" s="46"/>
      <c r="D3" s="46"/>
      <c r="E3" s="46"/>
      <c r="F3" s="46"/>
    </row>
    <row r="5" spans="1:6" ht="17.5" x14ac:dyDescent="0.35">
      <c r="A5" s="30" t="s">
        <v>1</v>
      </c>
      <c r="D5" s="49" t="str">
        <f>IF(Jan!D5="","",Jan!D5)</f>
        <v>Powell's Valley Water District</v>
      </c>
      <c r="E5" s="50"/>
      <c r="F5" s="51"/>
    </row>
    <row r="6" spans="1:6" ht="17.5" x14ac:dyDescent="0.35">
      <c r="A6" s="30"/>
    </row>
    <row r="7" spans="1:6" ht="17.5" x14ac:dyDescent="0.35">
      <c r="A7" s="30" t="s">
        <v>2</v>
      </c>
      <c r="D7" s="13" t="s">
        <v>33</v>
      </c>
      <c r="E7" s="14" t="s">
        <v>3</v>
      </c>
      <c r="F7" s="13">
        <f>IF(Jan!F7="","",Jan!F7)</f>
        <v>2025</v>
      </c>
    </row>
    <row r="9" spans="1:6" x14ac:dyDescent="0.35">
      <c r="A9" s="3" t="s">
        <v>5</v>
      </c>
      <c r="B9" s="1"/>
      <c r="C9" s="1"/>
      <c r="D9" s="2" t="s">
        <v>4</v>
      </c>
      <c r="E9" s="1"/>
      <c r="F9" s="3" t="s">
        <v>6</v>
      </c>
    </row>
    <row r="10" spans="1:6" x14ac:dyDescent="0.35">
      <c r="A10" s="16">
        <v>1</v>
      </c>
      <c r="B10" s="31" t="s">
        <v>68</v>
      </c>
      <c r="C10" s="31"/>
    </row>
    <row r="11" spans="1:6" x14ac:dyDescent="0.35">
      <c r="A11" s="16">
        <v>2</v>
      </c>
      <c r="B11" s="18" t="s">
        <v>7</v>
      </c>
      <c r="C11" s="19"/>
      <c r="D11" s="19"/>
      <c r="E11" s="19"/>
      <c r="F11" s="28"/>
    </row>
    <row r="12" spans="1:6" x14ac:dyDescent="0.35">
      <c r="A12" s="16">
        <v>3</v>
      </c>
      <c r="B12" s="20" t="s">
        <v>8</v>
      </c>
      <c r="F12" s="28"/>
    </row>
    <row r="13" spans="1:6" x14ac:dyDescent="0.35">
      <c r="A13" s="16">
        <v>4</v>
      </c>
      <c r="B13" s="47" t="s">
        <v>9</v>
      </c>
      <c r="C13" s="48"/>
      <c r="D13" s="48"/>
      <c r="E13" s="48"/>
      <c r="F13" s="4">
        <f>SUM(F11:F12)</f>
        <v>0</v>
      </c>
    </row>
    <row r="14" spans="1:6" x14ac:dyDescent="0.35">
      <c r="A14" s="16">
        <v>5</v>
      </c>
      <c r="F14" s="32"/>
    </row>
    <row r="15" spans="1:6" x14ac:dyDescent="0.35">
      <c r="A15" s="16">
        <v>6</v>
      </c>
      <c r="B15" s="31" t="s">
        <v>10</v>
      </c>
      <c r="C15" s="31"/>
      <c r="F15" s="32"/>
    </row>
    <row r="16" spans="1:6" x14ac:dyDescent="0.35">
      <c r="A16" s="16">
        <v>7</v>
      </c>
      <c r="B16" s="18" t="s">
        <v>11</v>
      </c>
      <c r="C16" s="19"/>
      <c r="D16" s="19"/>
      <c r="E16" s="19"/>
      <c r="F16" s="28"/>
    </row>
    <row r="17" spans="1:7" x14ac:dyDescent="0.35">
      <c r="A17" s="16">
        <v>8</v>
      </c>
      <c r="B17" s="20" t="s">
        <v>12</v>
      </c>
      <c r="F17" s="28"/>
    </row>
    <row r="18" spans="1:7" x14ac:dyDescent="0.35">
      <c r="A18" s="16">
        <v>9</v>
      </c>
      <c r="B18" s="20" t="s">
        <v>13</v>
      </c>
      <c r="F18" s="28"/>
    </row>
    <row r="19" spans="1:7" x14ac:dyDescent="0.35">
      <c r="A19" s="16">
        <v>10</v>
      </c>
      <c r="B19" s="20" t="s">
        <v>14</v>
      </c>
      <c r="F19" s="28"/>
    </row>
    <row r="20" spans="1:7" x14ac:dyDescent="0.35">
      <c r="A20" s="16">
        <v>11</v>
      </c>
      <c r="B20" s="20" t="s">
        <v>15</v>
      </c>
      <c r="F20" s="28"/>
    </row>
    <row r="21" spans="1:7" x14ac:dyDescent="0.35">
      <c r="A21" s="16">
        <v>12</v>
      </c>
      <c r="B21" s="20" t="s">
        <v>16</v>
      </c>
      <c r="F21" s="28"/>
    </row>
    <row r="22" spans="1:7" x14ac:dyDescent="0.35">
      <c r="A22" s="16">
        <v>13</v>
      </c>
      <c r="B22" s="20" t="s">
        <v>43</v>
      </c>
      <c r="D22" s="22"/>
      <c r="E22" s="23"/>
      <c r="F22" s="28"/>
      <c r="G22" s="24" t="str">
        <f>IF(AND(F22&gt;0,D22=""),"Explanation for Other Sales Must be Filled In","")</f>
        <v/>
      </c>
    </row>
    <row r="23" spans="1:7" x14ac:dyDescent="0.35">
      <c r="A23" s="16">
        <v>14</v>
      </c>
      <c r="B23" s="47" t="s">
        <v>17</v>
      </c>
      <c r="C23" s="48"/>
      <c r="D23" s="48"/>
      <c r="E23" s="48"/>
      <c r="F23" s="4">
        <f>IF(AND(F22&gt;0,D22&lt;&gt;""),SUM(F16:F22),IF(F22=0,SUM(F16:F22),""))</f>
        <v>0</v>
      </c>
    </row>
    <row r="24" spans="1:7" x14ac:dyDescent="0.35">
      <c r="A24" s="16">
        <v>15</v>
      </c>
      <c r="F24" s="32"/>
    </row>
    <row r="25" spans="1:7" x14ac:dyDescent="0.35">
      <c r="A25" s="16">
        <v>16</v>
      </c>
      <c r="B25" s="31" t="s">
        <v>18</v>
      </c>
      <c r="C25" s="31"/>
      <c r="F25" s="32"/>
    </row>
    <row r="26" spans="1:7" x14ac:dyDescent="0.35">
      <c r="A26" s="16">
        <v>17</v>
      </c>
      <c r="B26" s="18" t="s">
        <v>19</v>
      </c>
      <c r="C26" s="19"/>
      <c r="D26" s="19"/>
      <c r="E26" s="19"/>
      <c r="F26" s="28"/>
    </row>
    <row r="27" spans="1:7" x14ac:dyDescent="0.35">
      <c r="A27" s="16">
        <v>18</v>
      </c>
      <c r="B27" s="20" t="s">
        <v>20</v>
      </c>
      <c r="F27" s="28"/>
    </row>
    <row r="28" spans="1:7" x14ac:dyDescent="0.35">
      <c r="A28" s="16">
        <v>19</v>
      </c>
      <c r="B28" s="20" t="s">
        <v>21</v>
      </c>
      <c r="F28" s="28"/>
    </row>
    <row r="29" spans="1:7" x14ac:dyDescent="0.35">
      <c r="A29" s="16">
        <v>20</v>
      </c>
      <c r="B29" s="20" t="s">
        <v>40</v>
      </c>
      <c r="F29" s="28"/>
    </row>
    <row r="30" spans="1:7" x14ac:dyDescent="0.35">
      <c r="A30" s="16">
        <v>21</v>
      </c>
      <c r="B30" s="20" t="s">
        <v>44</v>
      </c>
      <c r="D30" s="22"/>
      <c r="E30" s="23"/>
      <c r="F30" s="29"/>
      <c r="G30" s="24" t="str">
        <f>IF(AND(F30&gt;0,D30=""),"Explanation for Other Usage Must be Filled In","")</f>
        <v/>
      </c>
    </row>
    <row r="31" spans="1:7" x14ac:dyDescent="0.35">
      <c r="A31" s="16">
        <v>22</v>
      </c>
      <c r="B31" s="47" t="s">
        <v>22</v>
      </c>
      <c r="C31" s="48"/>
      <c r="D31" s="48"/>
      <c r="E31" s="48"/>
      <c r="F31" s="4">
        <f>IF(AND(F30&gt;0,D30&lt;&gt;""),SUM(F26:F30),IF(F30=0,SUM(F26:F30),""))</f>
        <v>0</v>
      </c>
    </row>
    <row r="32" spans="1:7" x14ac:dyDescent="0.35">
      <c r="A32" s="16">
        <v>23</v>
      </c>
      <c r="F32" s="32"/>
    </row>
    <row r="33" spans="1:7" x14ac:dyDescent="0.35">
      <c r="A33" s="16">
        <v>24</v>
      </c>
      <c r="B33" s="31" t="s">
        <v>23</v>
      </c>
      <c r="C33" s="31"/>
      <c r="F33" s="32"/>
    </row>
    <row r="34" spans="1:7" x14ac:dyDescent="0.35">
      <c r="A34" s="16">
        <v>25</v>
      </c>
      <c r="B34" s="18" t="s">
        <v>24</v>
      </c>
      <c r="C34" s="19"/>
      <c r="D34" s="19"/>
      <c r="E34" s="19"/>
      <c r="F34" s="28"/>
    </row>
    <row r="35" spans="1:7" x14ac:dyDescent="0.35">
      <c r="A35" s="16">
        <v>26</v>
      </c>
      <c r="B35" s="20" t="s">
        <v>25</v>
      </c>
      <c r="F35" s="28"/>
    </row>
    <row r="36" spans="1:7" x14ac:dyDescent="0.35">
      <c r="A36" s="16">
        <v>27</v>
      </c>
      <c r="B36" s="20" t="s">
        <v>26</v>
      </c>
      <c r="F36" s="28"/>
    </row>
    <row r="37" spans="1:7" x14ac:dyDescent="0.35">
      <c r="A37" s="16">
        <v>28</v>
      </c>
      <c r="B37" s="20" t="s">
        <v>27</v>
      </c>
      <c r="F37" s="28"/>
    </row>
    <row r="38" spans="1:7" x14ac:dyDescent="0.35">
      <c r="A38" s="16">
        <v>29</v>
      </c>
      <c r="B38" s="20" t="s">
        <v>28</v>
      </c>
      <c r="F38" s="28"/>
    </row>
    <row r="39" spans="1:7" x14ac:dyDescent="0.35">
      <c r="A39" s="16">
        <v>30</v>
      </c>
      <c r="B39" s="20" t="s">
        <v>89</v>
      </c>
      <c r="D39" s="22"/>
      <c r="E39" s="39"/>
      <c r="F39" s="28"/>
      <c r="G39" s="24" t="str">
        <f>IF(AND(F39&gt;0,D39=""),"Explanation for Other Loss Must be Filled In","")</f>
        <v/>
      </c>
    </row>
    <row r="40" spans="1:7" x14ac:dyDescent="0.35">
      <c r="A40" s="16">
        <v>31</v>
      </c>
      <c r="B40" s="47" t="s">
        <v>65</v>
      </c>
      <c r="C40" s="48"/>
      <c r="D40" s="48"/>
      <c r="E40" s="48"/>
      <c r="F40" s="4">
        <f>SUM(F34:F39)</f>
        <v>0</v>
      </c>
    </row>
    <row r="41" spans="1:7" x14ac:dyDescent="0.35">
      <c r="A41" s="16">
        <v>32</v>
      </c>
      <c r="F41" s="32"/>
    </row>
    <row r="42" spans="1:7" x14ac:dyDescent="0.35">
      <c r="A42" s="16">
        <v>33</v>
      </c>
      <c r="B42" s="17" t="s">
        <v>46</v>
      </c>
      <c r="C42" s="17"/>
      <c r="F42" s="33" t="str">
        <f>IF(F13=(F23+F31+F40),"","DOES NOT EQUAL")</f>
        <v/>
      </c>
    </row>
    <row r="43" spans="1:7" x14ac:dyDescent="0.35">
      <c r="A43" s="16">
        <v>34</v>
      </c>
      <c r="F43" s="32"/>
    </row>
    <row r="44" spans="1:7" x14ac:dyDescent="0.35">
      <c r="A44" s="16">
        <v>35</v>
      </c>
      <c r="B44" s="31" t="s">
        <v>64</v>
      </c>
      <c r="C44" s="31"/>
      <c r="F44" s="32"/>
    </row>
    <row r="45" spans="1:7" x14ac:dyDescent="0.35">
      <c r="A45" s="16">
        <v>36</v>
      </c>
      <c r="B45" s="26" t="s">
        <v>41</v>
      </c>
      <c r="C45" s="27"/>
      <c r="D45" s="27"/>
      <c r="E45" s="27"/>
      <c r="F45" s="5" t="str">
        <f>IF(F40&gt;0,F40/F13,"0.00%")</f>
        <v>0.00%</v>
      </c>
    </row>
    <row r="46" spans="1:7" x14ac:dyDescent="0.35">
      <c r="A46" s="16"/>
    </row>
    <row r="47" spans="1:7" x14ac:dyDescent="0.35">
      <c r="A47" s="16"/>
    </row>
    <row r="48" spans="1:7" x14ac:dyDescent="0.35">
      <c r="A48" s="16"/>
    </row>
    <row r="49" spans="1:1" x14ac:dyDescent="0.35">
      <c r="A49" s="16"/>
    </row>
    <row r="50" spans="1:1" x14ac:dyDescent="0.35">
      <c r="A50" s="16"/>
    </row>
    <row r="51" spans="1:1" x14ac:dyDescent="0.35">
      <c r="A51" s="16"/>
    </row>
    <row r="52" spans="1:1" x14ac:dyDescent="0.35">
      <c r="A52" s="16"/>
    </row>
    <row r="53" spans="1:1" x14ac:dyDescent="0.35">
      <c r="A53" s="16"/>
    </row>
    <row r="54" spans="1:1" x14ac:dyDescent="0.35">
      <c r="A54" s="16"/>
    </row>
    <row r="55" spans="1:1" x14ac:dyDescent="0.35">
      <c r="A55" s="16"/>
    </row>
    <row r="56" spans="1:1" x14ac:dyDescent="0.35">
      <c r="A56" s="16"/>
    </row>
    <row r="57" spans="1:1" x14ac:dyDescent="0.35">
      <c r="A57" s="16"/>
    </row>
    <row r="58" spans="1:1" x14ac:dyDescent="0.35">
      <c r="A58" s="16"/>
    </row>
  </sheetData>
  <sheetProtection algorithmName="SHA-512" hashValue="AsN6LWI+4tUzjmPZMNpRmyB08TyW5SIC89OYvddSKZifmMvhl75CeuD5R7s2nwcd2v4Rf6hx5Ejej+cICApGtQ==" saltValue="BZ9yf89+jnuAdwqcruFXW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8"/>
  <sheetViews>
    <sheetView zoomScaleNormal="100" workbookViewId="0">
      <selection activeCell="F11" sqref="F11"/>
    </sheetView>
  </sheetViews>
  <sheetFormatPr defaultColWidth="8.84375" defaultRowHeight="15.5" x14ac:dyDescent="0.35"/>
  <cols>
    <col min="1" max="1" width="8.23046875" style="10" customWidth="1"/>
    <col min="2" max="2" width="14.84375" style="10" customWidth="1"/>
    <col min="3" max="3" width="2.765625" style="10" customWidth="1"/>
    <col min="4" max="4" width="30.69140625" style="10" customWidth="1"/>
    <col min="5" max="5" width="6.84375" style="10" customWidth="1"/>
    <col min="6" max="6" width="20.4609375" style="10" customWidth="1"/>
    <col min="7" max="16384" width="8.84375" style="10"/>
  </cols>
  <sheetData>
    <row r="1" spans="1:6" ht="32.5" x14ac:dyDescent="0.65">
      <c r="A1" s="42" t="s">
        <v>0</v>
      </c>
      <c r="B1" s="42"/>
      <c r="C1" s="42"/>
      <c r="D1" s="42"/>
      <c r="E1" s="42"/>
      <c r="F1" s="42"/>
    </row>
    <row r="2" spans="1:6" ht="15" customHeight="1" x14ac:dyDescent="0.65">
      <c r="A2" s="11"/>
      <c r="B2" s="11"/>
      <c r="C2" s="11"/>
      <c r="D2" s="11"/>
      <c r="E2" s="11"/>
      <c r="F2" s="11"/>
    </row>
    <row r="3" spans="1:6" ht="23" x14ac:dyDescent="0.5">
      <c r="A3" s="46" t="s">
        <v>48</v>
      </c>
      <c r="B3" s="46"/>
      <c r="C3" s="46"/>
      <c r="D3" s="46"/>
      <c r="E3" s="46"/>
      <c r="F3" s="46"/>
    </row>
    <row r="5" spans="1:6" ht="17.5" x14ac:dyDescent="0.35">
      <c r="A5" s="30" t="s">
        <v>1</v>
      </c>
      <c r="D5" s="49" t="str">
        <f>IF(Jan!D5="","",Jan!D5)</f>
        <v>Powell's Valley Water District</v>
      </c>
      <c r="E5" s="50"/>
      <c r="F5" s="51"/>
    </row>
    <row r="6" spans="1:6" ht="17.5" x14ac:dyDescent="0.35">
      <c r="A6" s="30"/>
    </row>
    <row r="7" spans="1:6" ht="17.5" x14ac:dyDescent="0.35">
      <c r="A7" s="30" t="s">
        <v>2</v>
      </c>
      <c r="D7" s="13" t="s">
        <v>34</v>
      </c>
      <c r="E7" s="14" t="s">
        <v>3</v>
      </c>
      <c r="F7" s="13">
        <f>IF(Jan!F7="","",Jan!F7)</f>
        <v>2025</v>
      </c>
    </row>
    <row r="9" spans="1:6" x14ac:dyDescent="0.35">
      <c r="A9" s="3" t="s">
        <v>5</v>
      </c>
      <c r="B9" s="1"/>
      <c r="C9" s="1"/>
      <c r="D9" s="2" t="s">
        <v>4</v>
      </c>
      <c r="E9" s="1"/>
      <c r="F9" s="3" t="s">
        <v>6</v>
      </c>
    </row>
    <row r="10" spans="1:6" x14ac:dyDescent="0.35">
      <c r="A10" s="16">
        <v>1</v>
      </c>
      <c r="B10" s="31" t="s">
        <v>68</v>
      </c>
      <c r="C10" s="31"/>
    </row>
    <row r="11" spans="1:6" x14ac:dyDescent="0.35">
      <c r="A11" s="16">
        <v>2</v>
      </c>
      <c r="B11" s="18" t="s">
        <v>7</v>
      </c>
      <c r="C11" s="19"/>
      <c r="D11" s="19"/>
      <c r="E11" s="19"/>
      <c r="F11" s="28"/>
    </row>
    <row r="12" spans="1:6" x14ac:dyDescent="0.35">
      <c r="A12" s="16">
        <v>3</v>
      </c>
      <c r="B12" s="20" t="s">
        <v>8</v>
      </c>
      <c r="F12" s="28"/>
    </row>
    <row r="13" spans="1:6" x14ac:dyDescent="0.35">
      <c r="A13" s="16">
        <v>4</v>
      </c>
      <c r="B13" s="47" t="s">
        <v>9</v>
      </c>
      <c r="C13" s="48"/>
      <c r="D13" s="48"/>
      <c r="E13" s="48"/>
      <c r="F13" s="4">
        <f>SUM(F11:F12)</f>
        <v>0</v>
      </c>
    </row>
    <row r="14" spans="1:6" x14ac:dyDescent="0.35">
      <c r="A14" s="16">
        <v>5</v>
      </c>
      <c r="F14" s="32"/>
    </row>
    <row r="15" spans="1:6" x14ac:dyDescent="0.35">
      <c r="A15" s="16">
        <v>6</v>
      </c>
      <c r="B15" s="31" t="s">
        <v>10</v>
      </c>
      <c r="C15" s="31"/>
      <c r="F15" s="32"/>
    </row>
    <row r="16" spans="1:6" x14ac:dyDescent="0.35">
      <c r="A16" s="16">
        <v>7</v>
      </c>
      <c r="B16" s="18" t="s">
        <v>11</v>
      </c>
      <c r="C16" s="19"/>
      <c r="D16" s="19"/>
      <c r="E16" s="19"/>
      <c r="F16" s="28"/>
    </row>
    <row r="17" spans="1:7" x14ac:dyDescent="0.35">
      <c r="A17" s="16">
        <v>8</v>
      </c>
      <c r="B17" s="20" t="s">
        <v>12</v>
      </c>
      <c r="F17" s="28"/>
    </row>
    <row r="18" spans="1:7" x14ac:dyDescent="0.35">
      <c r="A18" s="16">
        <v>9</v>
      </c>
      <c r="B18" s="20" t="s">
        <v>13</v>
      </c>
      <c r="F18" s="28"/>
    </row>
    <row r="19" spans="1:7" x14ac:dyDescent="0.35">
      <c r="A19" s="16">
        <v>10</v>
      </c>
      <c r="B19" s="20" t="s">
        <v>14</v>
      </c>
      <c r="F19" s="28"/>
    </row>
    <row r="20" spans="1:7" x14ac:dyDescent="0.35">
      <c r="A20" s="16">
        <v>11</v>
      </c>
      <c r="B20" s="20" t="s">
        <v>15</v>
      </c>
      <c r="F20" s="28"/>
    </row>
    <row r="21" spans="1:7" x14ac:dyDescent="0.35">
      <c r="A21" s="16">
        <v>12</v>
      </c>
      <c r="B21" s="20" t="s">
        <v>16</v>
      </c>
      <c r="F21" s="28"/>
    </row>
    <row r="22" spans="1:7" x14ac:dyDescent="0.35">
      <c r="A22" s="16">
        <v>13</v>
      </c>
      <c r="B22" s="20" t="s">
        <v>43</v>
      </c>
      <c r="D22" s="22"/>
      <c r="E22" s="23"/>
      <c r="F22" s="28"/>
      <c r="G22" s="24" t="str">
        <f>IF(AND(F22&gt;0,D22=""),"Explanation for Other Sales Must be Filled In","")</f>
        <v/>
      </c>
    </row>
    <row r="23" spans="1:7" x14ac:dyDescent="0.35">
      <c r="A23" s="16">
        <v>14</v>
      </c>
      <c r="B23" s="47" t="s">
        <v>17</v>
      </c>
      <c r="C23" s="48"/>
      <c r="D23" s="48"/>
      <c r="E23" s="48"/>
      <c r="F23" s="4">
        <f>IF(AND(F22&gt;0,D22&lt;&gt;""),SUM(F16:F22),IF(F22=0,SUM(F16:F22),""))</f>
        <v>0</v>
      </c>
    </row>
    <row r="24" spans="1:7" x14ac:dyDescent="0.35">
      <c r="A24" s="16">
        <v>15</v>
      </c>
      <c r="F24" s="32"/>
    </row>
    <row r="25" spans="1:7" x14ac:dyDescent="0.35">
      <c r="A25" s="16">
        <v>16</v>
      </c>
      <c r="B25" s="31" t="s">
        <v>18</v>
      </c>
      <c r="C25" s="31"/>
      <c r="F25" s="32"/>
    </row>
    <row r="26" spans="1:7" x14ac:dyDescent="0.35">
      <c r="A26" s="16">
        <v>17</v>
      </c>
      <c r="B26" s="18" t="s">
        <v>19</v>
      </c>
      <c r="C26" s="19"/>
      <c r="D26" s="19"/>
      <c r="E26" s="19"/>
      <c r="F26" s="28"/>
    </row>
    <row r="27" spans="1:7" x14ac:dyDescent="0.35">
      <c r="A27" s="16">
        <v>18</v>
      </c>
      <c r="B27" s="20" t="s">
        <v>20</v>
      </c>
      <c r="F27" s="28"/>
    </row>
    <row r="28" spans="1:7" x14ac:dyDescent="0.35">
      <c r="A28" s="16">
        <v>19</v>
      </c>
      <c r="B28" s="20" t="s">
        <v>21</v>
      </c>
      <c r="F28" s="28"/>
    </row>
    <row r="29" spans="1:7" x14ac:dyDescent="0.35">
      <c r="A29" s="16">
        <v>20</v>
      </c>
      <c r="B29" s="20" t="s">
        <v>40</v>
      </c>
      <c r="F29" s="28"/>
    </row>
    <row r="30" spans="1:7" x14ac:dyDescent="0.35">
      <c r="A30" s="16">
        <v>21</v>
      </c>
      <c r="B30" s="20" t="s">
        <v>44</v>
      </c>
      <c r="D30" s="22"/>
      <c r="E30" s="23"/>
      <c r="F30" s="29"/>
      <c r="G30" s="24" t="str">
        <f>IF(AND(F30&gt;0,D30=""),"Explanation for Other Usage Must be Filled In","")</f>
        <v/>
      </c>
    </row>
    <row r="31" spans="1:7" x14ac:dyDescent="0.35">
      <c r="A31" s="16">
        <v>22</v>
      </c>
      <c r="B31" s="47" t="s">
        <v>22</v>
      </c>
      <c r="C31" s="48"/>
      <c r="D31" s="48"/>
      <c r="E31" s="48"/>
      <c r="F31" s="4">
        <f>IF(AND(F30&gt;0,D30&lt;&gt;""),SUM(F26:F30),IF(F30=0,SUM(F26:F30),""))</f>
        <v>0</v>
      </c>
    </row>
    <row r="32" spans="1:7" x14ac:dyDescent="0.35">
      <c r="A32" s="16">
        <v>23</v>
      </c>
      <c r="F32" s="32"/>
    </row>
    <row r="33" spans="1:7" x14ac:dyDescent="0.35">
      <c r="A33" s="16">
        <v>24</v>
      </c>
      <c r="B33" s="31" t="s">
        <v>23</v>
      </c>
      <c r="C33" s="31"/>
      <c r="F33" s="32"/>
    </row>
    <row r="34" spans="1:7" x14ac:dyDescent="0.35">
      <c r="A34" s="16">
        <v>25</v>
      </c>
      <c r="B34" s="18" t="s">
        <v>24</v>
      </c>
      <c r="C34" s="19"/>
      <c r="D34" s="19"/>
      <c r="E34" s="19"/>
      <c r="F34" s="28"/>
    </row>
    <row r="35" spans="1:7" x14ac:dyDescent="0.35">
      <c r="A35" s="16">
        <v>26</v>
      </c>
      <c r="B35" s="20" t="s">
        <v>25</v>
      </c>
      <c r="F35" s="28"/>
    </row>
    <row r="36" spans="1:7" x14ac:dyDescent="0.35">
      <c r="A36" s="16">
        <v>27</v>
      </c>
      <c r="B36" s="20" t="s">
        <v>26</v>
      </c>
      <c r="F36" s="28"/>
    </row>
    <row r="37" spans="1:7" x14ac:dyDescent="0.35">
      <c r="A37" s="16">
        <v>28</v>
      </c>
      <c r="B37" s="20" t="s">
        <v>27</v>
      </c>
      <c r="F37" s="28"/>
    </row>
    <row r="38" spans="1:7" x14ac:dyDescent="0.35">
      <c r="A38" s="16">
        <v>29</v>
      </c>
      <c r="B38" s="20" t="s">
        <v>28</v>
      </c>
      <c r="F38" s="28"/>
    </row>
    <row r="39" spans="1:7" x14ac:dyDescent="0.35">
      <c r="A39" s="16">
        <v>30</v>
      </c>
      <c r="B39" s="20" t="s">
        <v>89</v>
      </c>
      <c r="D39" s="22"/>
      <c r="E39" s="39"/>
      <c r="F39" s="28"/>
      <c r="G39" s="24" t="str">
        <f>IF(AND(F39&gt;0,D39=""),"Explanation for Other Loss Must be Filled In","")</f>
        <v/>
      </c>
    </row>
    <row r="40" spans="1:7" x14ac:dyDescent="0.35">
      <c r="A40" s="16">
        <v>31</v>
      </c>
      <c r="B40" s="47" t="s">
        <v>65</v>
      </c>
      <c r="C40" s="48"/>
      <c r="D40" s="48"/>
      <c r="E40" s="48"/>
      <c r="F40" s="4">
        <f>SUM(F34:F39)</f>
        <v>0</v>
      </c>
    </row>
    <row r="41" spans="1:7" x14ac:dyDescent="0.35">
      <c r="A41" s="16">
        <v>32</v>
      </c>
      <c r="F41" s="32"/>
    </row>
    <row r="42" spans="1:7" x14ac:dyDescent="0.35">
      <c r="A42" s="16">
        <v>33</v>
      </c>
      <c r="B42" s="17" t="s">
        <v>46</v>
      </c>
      <c r="C42" s="17"/>
      <c r="F42" s="33" t="str">
        <f>IF(F13=(F23+F31+F40),"","DOES NOT EQUAL")</f>
        <v/>
      </c>
    </row>
    <row r="43" spans="1:7" x14ac:dyDescent="0.35">
      <c r="A43" s="16">
        <v>34</v>
      </c>
      <c r="F43" s="32"/>
    </row>
    <row r="44" spans="1:7" x14ac:dyDescent="0.35">
      <c r="A44" s="16">
        <v>35</v>
      </c>
      <c r="B44" s="31" t="s">
        <v>64</v>
      </c>
      <c r="C44" s="31"/>
      <c r="F44" s="32"/>
    </row>
    <row r="45" spans="1:7" x14ac:dyDescent="0.35">
      <c r="A45" s="16">
        <v>36</v>
      </c>
      <c r="B45" s="26" t="s">
        <v>41</v>
      </c>
      <c r="C45" s="27"/>
      <c r="D45" s="27"/>
      <c r="E45" s="27"/>
      <c r="F45" s="5" t="str">
        <f>IF(F40&gt;0,F40/F13,"0.00%")</f>
        <v>0.00%</v>
      </c>
    </row>
    <row r="46" spans="1:7" x14ac:dyDescent="0.35">
      <c r="A46" s="16"/>
    </row>
    <row r="47" spans="1:7" x14ac:dyDescent="0.35">
      <c r="A47" s="16"/>
    </row>
    <row r="48" spans="1:7" x14ac:dyDescent="0.35">
      <c r="A48" s="16"/>
    </row>
    <row r="49" spans="1:1" x14ac:dyDescent="0.35">
      <c r="A49" s="16"/>
    </row>
    <row r="50" spans="1:1" x14ac:dyDescent="0.35">
      <c r="A50" s="16"/>
    </row>
    <row r="51" spans="1:1" x14ac:dyDescent="0.35">
      <c r="A51" s="16"/>
    </row>
    <row r="52" spans="1:1" x14ac:dyDescent="0.35">
      <c r="A52" s="16"/>
    </row>
    <row r="53" spans="1:1" x14ac:dyDescent="0.35">
      <c r="A53" s="16"/>
    </row>
    <row r="54" spans="1:1" x14ac:dyDescent="0.35">
      <c r="A54" s="16"/>
    </row>
    <row r="55" spans="1:1" x14ac:dyDescent="0.35">
      <c r="A55" s="16"/>
    </row>
    <row r="56" spans="1:1" x14ac:dyDescent="0.35">
      <c r="A56" s="16"/>
    </row>
    <row r="57" spans="1:1" x14ac:dyDescent="0.35">
      <c r="A57" s="16"/>
    </row>
    <row r="58" spans="1:1" x14ac:dyDescent="0.35">
      <c r="A58" s="16"/>
    </row>
  </sheetData>
  <sheetProtection algorithmName="SHA-512" hashValue="ku/42lHXzR5f0hUEat+iXKvji8j5pCn8ODO7PSwbgBv8FBqSgTK/S/rgX26Eilkmrc6idSr4c3QW+2fPuKg1kg==" saltValue="CYp2vqUBwDYxBUYXyHb5w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58"/>
  <sheetViews>
    <sheetView topLeftCell="A7" zoomScaleNormal="100" workbookViewId="0">
      <selection activeCell="F11" sqref="F11"/>
    </sheetView>
  </sheetViews>
  <sheetFormatPr defaultColWidth="8.84375" defaultRowHeight="15.5" x14ac:dyDescent="0.35"/>
  <cols>
    <col min="1" max="1" width="8.23046875" style="10" customWidth="1"/>
    <col min="2" max="2" width="14.84375" style="10" customWidth="1"/>
    <col min="3" max="3" width="2.765625" style="10" customWidth="1"/>
    <col min="4" max="4" width="30.69140625" style="10" customWidth="1"/>
    <col min="5" max="5" width="6.84375" style="10" customWidth="1"/>
    <col min="6" max="6" width="20.4609375" style="10" customWidth="1"/>
    <col min="7" max="16384" width="8.84375" style="10"/>
  </cols>
  <sheetData>
    <row r="1" spans="1:6" ht="32.5" x14ac:dyDescent="0.65">
      <c r="A1" s="42" t="s">
        <v>0</v>
      </c>
      <c r="B1" s="42"/>
      <c r="C1" s="42"/>
      <c r="D1" s="42"/>
      <c r="E1" s="42"/>
      <c r="F1" s="42"/>
    </row>
    <row r="2" spans="1:6" ht="15" customHeight="1" x14ac:dyDescent="0.65">
      <c r="A2" s="11"/>
      <c r="B2" s="11"/>
      <c r="C2" s="11"/>
      <c r="D2" s="11"/>
      <c r="E2" s="11"/>
      <c r="F2" s="11"/>
    </row>
    <row r="3" spans="1:6" ht="23" x14ac:dyDescent="0.5">
      <c r="A3" s="46" t="s">
        <v>48</v>
      </c>
      <c r="B3" s="46"/>
      <c r="C3" s="46"/>
      <c r="D3" s="46"/>
      <c r="E3" s="46"/>
      <c r="F3" s="46"/>
    </row>
    <row r="5" spans="1:6" ht="17.5" x14ac:dyDescent="0.35">
      <c r="A5" s="30" t="s">
        <v>1</v>
      </c>
      <c r="D5" s="49" t="str">
        <f>IF(Jan!D5="","",Jan!D5)</f>
        <v>Powell's Valley Water District</v>
      </c>
      <c r="E5" s="50"/>
      <c r="F5" s="51"/>
    </row>
    <row r="6" spans="1:6" ht="17.5" x14ac:dyDescent="0.35">
      <c r="A6" s="30"/>
    </row>
    <row r="7" spans="1:6" ht="17.5" x14ac:dyDescent="0.35">
      <c r="A7" s="30" t="s">
        <v>2</v>
      </c>
      <c r="D7" s="13" t="s">
        <v>35</v>
      </c>
      <c r="E7" s="14" t="s">
        <v>3</v>
      </c>
      <c r="F7" s="13">
        <f>IF(Jan!F7="","",Jan!F7)</f>
        <v>2025</v>
      </c>
    </row>
    <row r="9" spans="1:6" x14ac:dyDescent="0.35">
      <c r="A9" s="3" t="s">
        <v>5</v>
      </c>
      <c r="B9" s="1"/>
      <c r="C9" s="1"/>
      <c r="D9" s="2" t="s">
        <v>4</v>
      </c>
      <c r="E9" s="1"/>
      <c r="F9" s="3" t="s">
        <v>6</v>
      </c>
    </row>
    <row r="10" spans="1:6" x14ac:dyDescent="0.35">
      <c r="A10" s="16">
        <v>1</v>
      </c>
      <c r="B10" s="31" t="s">
        <v>68</v>
      </c>
      <c r="C10" s="31"/>
    </row>
    <row r="11" spans="1:6" x14ac:dyDescent="0.35">
      <c r="A11" s="16">
        <v>2</v>
      </c>
      <c r="B11" s="18" t="s">
        <v>7</v>
      </c>
      <c r="C11" s="19"/>
      <c r="D11" s="19"/>
      <c r="E11" s="19"/>
      <c r="F11" s="28"/>
    </row>
    <row r="12" spans="1:6" x14ac:dyDescent="0.35">
      <c r="A12" s="16">
        <v>3</v>
      </c>
      <c r="B12" s="20" t="s">
        <v>8</v>
      </c>
      <c r="F12" s="28"/>
    </row>
    <row r="13" spans="1:6" x14ac:dyDescent="0.35">
      <c r="A13" s="16">
        <v>4</v>
      </c>
      <c r="B13" s="47" t="s">
        <v>9</v>
      </c>
      <c r="C13" s="48"/>
      <c r="D13" s="48"/>
      <c r="E13" s="48"/>
      <c r="F13" s="4">
        <f>SUM(F11:F12)</f>
        <v>0</v>
      </c>
    </row>
    <row r="14" spans="1:6" x14ac:dyDescent="0.35">
      <c r="A14" s="16">
        <v>5</v>
      </c>
      <c r="F14" s="32"/>
    </row>
    <row r="15" spans="1:6" x14ac:dyDescent="0.35">
      <c r="A15" s="16">
        <v>6</v>
      </c>
      <c r="B15" s="31" t="s">
        <v>10</v>
      </c>
      <c r="C15" s="31"/>
      <c r="F15" s="32"/>
    </row>
    <row r="16" spans="1:6" x14ac:dyDescent="0.35">
      <c r="A16" s="16">
        <v>7</v>
      </c>
      <c r="B16" s="18" t="s">
        <v>11</v>
      </c>
      <c r="C16" s="19"/>
      <c r="D16" s="19"/>
      <c r="E16" s="19"/>
      <c r="F16" s="28"/>
    </row>
    <row r="17" spans="1:7" x14ac:dyDescent="0.35">
      <c r="A17" s="16">
        <v>8</v>
      </c>
      <c r="B17" s="20" t="s">
        <v>12</v>
      </c>
      <c r="F17" s="28"/>
    </row>
    <row r="18" spans="1:7" x14ac:dyDescent="0.35">
      <c r="A18" s="16">
        <v>9</v>
      </c>
      <c r="B18" s="20" t="s">
        <v>13</v>
      </c>
      <c r="F18" s="28"/>
    </row>
    <row r="19" spans="1:7" x14ac:dyDescent="0.35">
      <c r="A19" s="16">
        <v>10</v>
      </c>
      <c r="B19" s="20" t="s">
        <v>14</v>
      </c>
      <c r="F19" s="28"/>
    </row>
    <row r="20" spans="1:7" x14ac:dyDescent="0.35">
      <c r="A20" s="16">
        <v>11</v>
      </c>
      <c r="B20" s="20" t="s">
        <v>15</v>
      </c>
      <c r="F20" s="28"/>
    </row>
    <row r="21" spans="1:7" x14ac:dyDescent="0.35">
      <c r="A21" s="16">
        <v>12</v>
      </c>
      <c r="B21" s="20" t="s">
        <v>16</v>
      </c>
      <c r="F21" s="28"/>
    </row>
    <row r="22" spans="1:7" x14ac:dyDescent="0.35">
      <c r="A22" s="16">
        <v>13</v>
      </c>
      <c r="B22" s="20" t="s">
        <v>43</v>
      </c>
      <c r="D22" s="22"/>
      <c r="E22" s="23"/>
      <c r="F22" s="28"/>
      <c r="G22" s="24" t="str">
        <f>IF(AND(F22&gt;0,D22=""),"Explanation for Other Sales Must be Filled In","")</f>
        <v/>
      </c>
    </row>
    <row r="23" spans="1:7" x14ac:dyDescent="0.35">
      <c r="A23" s="16">
        <v>14</v>
      </c>
      <c r="B23" s="47" t="s">
        <v>17</v>
      </c>
      <c r="C23" s="48"/>
      <c r="D23" s="48"/>
      <c r="E23" s="48"/>
      <c r="F23" s="4">
        <f>IF(AND(F22&gt;0,D22&lt;&gt;""),SUM(F16:F22),IF(F22=0,SUM(F16:F22),""))</f>
        <v>0</v>
      </c>
    </row>
    <row r="24" spans="1:7" x14ac:dyDescent="0.35">
      <c r="A24" s="16">
        <v>15</v>
      </c>
      <c r="F24" s="32"/>
    </row>
    <row r="25" spans="1:7" x14ac:dyDescent="0.35">
      <c r="A25" s="16">
        <v>16</v>
      </c>
      <c r="B25" s="31" t="s">
        <v>18</v>
      </c>
      <c r="C25" s="31"/>
      <c r="F25" s="32"/>
    </row>
    <row r="26" spans="1:7" x14ac:dyDescent="0.35">
      <c r="A26" s="16">
        <v>17</v>
      </c>
      <c r="B26" s="18" t="s">
        <v>19</v>
      </c>
      <c r="C26" s="19"/>
      <c r="D26" s="19"/>
      <c r="E26" s="19"/>
      <c r="F26" s="28"/>
    </row>
    <row r="27" spans="1:7" x14ac:dyDescent="0.35">
      <c r="A27" s="16">
        <v>18</v>
      </c>
      <c r="B27" s="20" t="s">
        <v>20</v>
      </c>
      <c r="F27" s="28"/>
    </row>
    <row r="28" spans="1:7" x14ac:dyDescent="0.35">
      <c r="A28" s="16">
        <v>19</v>
      </c>
      <c r="B28" s="20" t="s">
        <v>21</v>
      </c>
      <c r="F28" s="28"/>
    </row>
    <row r="29" spans="1:7" x14ac:dyDescent="0.35">
      <c r="A29" s="16">
        <v>20</v>
      </c>
      <c r="B29" s="20" t="s">
        <v>40</v>
      </c>
      <c r="F29" s="28"/>
    </row>
    <row r="30" spans="1:7" x14ac:dyDescent="0.35">
      <c r="A30" s="16">
        <v>21</v>
      </c>
      <c r="B30" s="20" t="s">
        <v>44</v>
      </c>
      <c r="D30" s="22"/>
      <c r="E30" s="23"/>
      <c r="F30" s="29"/>
      <c r="G30" s="24" t="str">
        <f>IF(AND(F30&gt;0,D30=""),"Explanation for Other Usage Must be Filled In","")</f>
        <v/>
      </c>
    </row>
    <row r="31" spans="1:7" x14ac:dyDescent="0.35">
      <c r="A31" s="16">
        <v>22</v>
      </c>
      <c r="B31" s="47" t="s">
        <v>22</v>
      </c>
      <c r="C31" s="48"/>
      <c r="D31" s="48"/>
      <c r="E31" s="48"/>
      <c r="F31" s="4">
        <f>IF(AND(F30&gt;0,D30&lt;&gt;""),SUM(F26:F30),IF(F30=0,SUM(F26:F30),""))</f>
        <v>0</v>
      </c>
    </row>
    <row r="32" spans="1:7" x14ac:dyDescent="0.35">
      <c r="A32" s="16">
        <v>23</v>
      </c>
      <c r="F32" s="32"/>
    </row>
    <row r="33" spans="1:7" x14ac:dyDescent="0.35">
      <c r="A33" s="16">
        <v>24</v>
      </c>
      <c r="B33" s="31" t="s">
        <v>23</v>
      </c>
      <c r="C33" s="31"/>
      <c r="F33" s="32"/>
    </row>
    <row r="34" spans="1:7" x14ac:dyDescent="0.35">
      <c r="A34" s="16">
        <v>25</v>
      </c>
      <c r="B34" s="18" t="s">
        <v>24</v>
      </c>
      <c r="C34" s="19"/>
      <c r="D34" s="19"/>
      <c r="E34" s="19"/>
      <c r="F34" s="28"/>
    </row>
    <row r="35" spans="1:7" x14ac:dyDescent="0.35">
      <c r="A35" s="16">
        <v>26</v>
      </c>
      <c r="B35" s="20" t="s">
        <v>25</v>
      </c>
      <c r="F35" s="28"/>
    </row>
    <row r="36" spans="1:7" x14ac:dyDescent="0.35">
      <c r="A36" s="16">
        <v>27</v>
      </c>
      <c r="B36" s="20" t="s">
        <v>26</v>
      </c>
      <c r="F36" s="28"/>
    </row>
    <row r="37" spans="1:7" x14ac:dyDescent="0.35">
      <c r="A37" s="16">
        <v>28</v>
      </c>
      <c r="B37" s="20" t="s">
        <v>27</v>
      </c>
      <c r="F37" s="28"/>
    </row>
    <row r="38" spans="1:7" x14ac:dyDescent="0.35">
      <c r="A38" s="16">
        <v>29</v>
      </c>
      <c r="B38" s="20" t="s">
        <v>28</v>
      </c>
      <c r="F38" s="28"/>
    </row>
    <row r="39" spans="1:7" x14ac:dyDescent="0.35">
      <c r="A39" s="16">
        <v>30</v>
      </c>
      <c r="B39" s="20" t="s">
        <v>89</v>
      </c>
      <c r="D39" s="22"/>
      <c r="E39" s="39"/>
      <c r="F39" s="28"/>
      <c r="G39" s="24" t="str">
        <f>IF(AND(F39&gt;0,D39=""),"Explanation for Other Loss Must be Filled In","")</f>
        <v/>
      </c>
    </row>
    <row r="40" spans="1:7" x14ac:dyDescent="0.35">
      <c r="A40" s="16">
        <v>31</v>
      </c>
      <c r="B40" s="47" t="s">
        <v>65</v>
      </c>
      <c r="C40" s="48"/>
      <c r="D40" s="48"/>
      <c r="E40" s="48"/>
      <c r="F40" s="4">
        <f>SUM(F34:F39)</f>
        <v>0</v>
      </c>
    </row>
    <row r="41" spans="1:7" x14ac:dyDescent="0.35">
      <c r="A41" s="16">
        <v>32</v>
      </c>
      <c r="F41" s="32"/>
    </row>
    <row r="42" spans="1:7" x14ac:dyDescent="0.35">
      <c r="A42" s="16">
        <v>33</v>
      </c>
      <c r="B42" s="17" t="s">
        <v>46</v>
      </c>
      <c r="C42" s="17"/>
      <c r="F42" s="33" t="str">
        <f>IF(F13=(F23+F31+F40),"","DOES NOT EQUAL")</f>
        <v/>
      </c>
    </row>
    <row r="43" spans="1:7" x14ac:dyDescent="0.35">
      <c r="A43" s="16">
        <v>34</v>
      </c>
      <c r="F43" s="32"/>
    </row>
    <row r="44" spans="1:7" x14ac:dyDescent="0.35">
      <c r="A44" s="16">
        <v>35</v>
      </c>
      <c r="B44" s="31" t="s">
        <v>64</v>
      </c>
      <c r="C44" s="31"/>
      <c r="F44" s="32"/>
    </row>
    <row r="45" spans="1:7" x14ac:dyDescent="0.35">
      <c r="A45" s="16">
        <v>36</v>
      </c>
      <c r="B45" s="26" t="s">
        <v>41</v>
      </c>
      <c r="C45" s="27"/>
      <c r="D45" s="27"/>
      <c r="E45" s="27"/>
      <c r="F45" s="5" t="str">
        <f>IF(F40&gt;0,F40/F13,"0.00%")</f>
        <v>0.00%</v>
      </c>
    </row>
    <row r="46" spans="1:7" x14ac:dyDescent="0.35">
      <c r="A46" s="16"/>
    </row>
    <row r="47" spans="1:7" x14ac:dyDescent="0.35">
      <c r="A47" s="16"/>
    </row>
    <row r="48" spans="1:7" x14ac:dyDescent="0.35">
      <c r="A48" s="16"/>
    </row>
    <row r="49" spans="1:1" x14ac:dyDescent="0.35">
      <c r="A49" s="16"/>
    </row>
    <row r="50" spans="1:1" x14ac:dyDescent="0.35">
      <c r="A50" s="16"/>
    </row>
    <row r="51" spans="1:1" x14ac:dyDescent="0.35">
      <c r="A51" s="16"/>
    </row>
    <row r="52" spans="1:1" x14ac:dyDescent="0.35">
      <c r="A52" s="16"/>
    </row>
    <row r="53" spans="1:1" x14ac:dyDescent="0.35">
      <c r="A53" s="16"/>
    </row>
    <row r="54" spans="1:1" x14ac:dyDescent="0.35">
      <c r="A54" s="16"/>
    </row>
    <row r="55" spans="1:1" x14ac:dyDescent="0.35">
      <c r="A55" s="16"/>
    </row>
    <row r="56" spans="1:1" x14ac:dyDescent="0.35">
      <c r="A56" s="16"/>
    </row>
    <row r="57" spans="1:1" x14ac:dyDescent="0.35">
      <c r="A57" s="16"/>
    </row>
    <row r="58" spans="1:1" x14ac:dyDescent="0.35">
      <c r="A58" s="16"/>
    </row>
  </sheetData>
  <sheetProtection algorithmName="SHA-512" hashValue="FfPuaABFGQ4/D4H7eNGJY1QHFnNft3pLZ/VgLmfO9jqi7XYcRkQqejYYKBM9wEImMoPGm93xXUpviM1tS85qeA==" saltValue="NkPdjRlLQxOVb2ROoYUtcw=="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8"/>
  <sheetViews>
    <sheetView zoomScaleNormal="100" workbookViewId="0">
      <selection activeCell="F11" sqref="F11"/>
    </sheetView>
  </sheetViews>
  <sheetFormatPr defaultColWidth="8.84375" defaultRowHeight="15.5" x14ac:dyDescent="0.35"/>
  <cols>
    <col min="1" max="1" width="8.23046875" style="10" customWidth="1"/>
    <col min="2" max="2" width="14.84375" style="10" customWidth="1"/>
    <col min="3" max="3" width="2.765625" style="10" customWidth="1"/>
    <col min="4" max="4" width="30.69140625" style="10" customWidth="1"/>
    <col min="5" max="5" width="6.84375" style="10" customWidth="1"/>
    <col min="6" max="6" width="20.4609375" style="10" customWidth="1"/>
    <col min="7" max="16384" width="8.84375" style="10"/>
  </cols>
  <sheetData>
    <row r="1" spans="1:6" ht="32.5" x14ac:dyDescent="0.65">
      <c r="A1" s="42" t="s">
        <v>0</v>
      </c>
      <c r="B1" s="42"/>
      <c r="C1" s="42"/>
      <c r="D1" s="42"/>
      <c r="E1" s="42"/>
      <c r="F1" s="42"/>
    </row>
    <row r="2" spans="1:6" ht="15" customHeight="1" x14ac:dyDescent="0.65">
      <c r="A2" s="11"/>
      <c r="B2" s="11"/>
      <c r="C2" s="11"/>
      <c r="D2" s="11"/>
      <c r="E2" s="11"/>
      <c r="F2" s="11"/>
    </row>
    <row r="3" spans="1:6" ht="23" x14ac:dyDescent="0.5">
      <c r="A3" s="46" t="s">
        <v>48</v>
      </c>
      <c r="B3" s="46"/>
      <c r="C3" s="46"/>
      <c r="D3" s="46"/>
      <c r="E3" s="46"/>
      <c r="F3" s="46"/>
    </row>
    <row r="5" spans="1:6" ht="17.5" x14ac:dyDescent="0.35">
      <c r="A5" s="30" t="s">
        <v>1</v>
      </c>
      <c r="D5" s="49" t="str">
        <f>IF(Jan!D5="","",Jan!D5)</f>
        <v>Powell's Valley Water District</v>
      </c>
      <c r="E5" s="50"/>
      <c r="F5" s="51"/>
    </row>
    <row r="6" spans="1:6" ht="17.5" x14ac:dyDescent="0.35">
      <c r="A6" s="30"/>
    </row>
    <row r="7" spans="1:6" ht="17.5" x14ac:dyDescent="0.35">
      <c r="A7" s="30" t="s">
        <v>2</v>
      </c>
      <c r="D7" s="13" t="s">
        <v>36</v>
      </c>
      <c r="E7" s="14" t="s">
        <v>3</v>
      </c>
      <c r="F7" s="13">
        <f>IF(Jan!F7="","",Jan!F7)</f>
        <v>2025</v>
      </c>
    </row>
    <row r="9" spans="1:6" x14ac:dyDescent="0.35">
      <c r="A9" s="3" t="s">
        <v>5</v>
      </c>
      <c r="B9" s="1"/>
      <c r="C9" s="1"/>
      <c r="D9" s="2" t="s">
        <v>4</v>
      </c>
      <c r="E9" s="1"/>
      <c r="F9" s="3" t="s">
        <v>6</v>
      </c>
    </row>
    <row r="10" spans="1:6" x14ac:dyDescent="0.35">
      <c r="A10" s="16">
        <v>1</v>
      </c>
      <c r="B10" s="31" t="s">
        <v>68</v>
      </c>
      <c r="C10" s="31"/>
    </row>
    <row r="11" spans="1:6" x14ac:dyDescent="0.35">
      <c r="A11" s="16">
        <v>2</v>
      </c>
      <c r="B11" s="18" t="s">
        <v>7</v>
      </c>
      <c r="C11" s="19"/>
      <c r="D11" s="19"/>
      <c r="E11" s="19"/>
      <c r="F11" s="28"/>
    </row>
    <row r="12" spans="1:6" x14ac:dyDescent="0.35">
      <c r="A12" s="16">
        <v>3</v>
      </c>
      <c r="B12" s="20" t="s">
        <v>8</v>
      </c>
      <c r="F12" s="28"/>
    </row>
    <row r="13" spans="1:6" x14ac:dyDescent="0.35">
      <c r="A13" s="16">
        <v>4</v>
      </c>
      <c r="B13" s="47" t="s">
        <v>9</v>
      </c>
      <c r="C13" s="48"/>
      <c r="D13" s="48"/>
      <c r="E13" s="48"/>
      <c r="F13" s="4">
        <f>SUM(F11:F12)</f>
        <v>0</v>
      </c>
    </row>
    <row r="14" spans="1:6" x14ac:dyDescent="0.35">
      <c r="A14" s="16">
        <v>5</v>
      </c>
      <c r="F14" s="32"/>
    </row>
    <row r="15" spans="1:6" x14ac:dyDescent="0.35">
      <c r="A15" s="16">
        <v>6</v>
      </c>
      <c r="B15" s="31" t="s">
        <v>10</v>
      </c>
      <c r="C15" s="31"/>
      <c r="F15" s="32"/>
    </row>
    <row r="16" spans="1:6" x14ac:dyDescent="0.35">
      <c r="A16" s="16">
        <v>7</v>
      </c>
      <c r="B16" s="18" t="s">
        <v>11</v>
      </c>
      <c r="C16" s="19"/>
      <c r="D16" s="19"/>
      <c r="E16" s="19"/>
      <c r="F16" s="28"/>
    </row>
    <row r="17" spans="1:7" x14ac:dyDescent="0.35">
      <c r="A17" s="16">
        <v>8</v>
      </c>
      <c r="B17" s="20" t="s">
        <v>12</v>
      </c>
      <c r="F17" s="28"/>
    </row>
    <row r="18" spans="1:7" x14ac:dyDescent="0.35">
      <c r="A18" s="16">
        <v>9</v>
      </c>
      <c r="B18" s="20" t="s">
        <v>13</v>
      </c>
      <c r="F18" s="28"/>
    </row>
    <row r="19" spans="1:7" x14ac:dyDescent="0.35">
      <c r="A19" s="16">
        <v>10</v>
      </c>
      <c r="B19" s="20" t="s">
        <v>14</v>
      </c>
      <c r="F19" s="28"/>
    </row>
    <row r="20" spans="1:7" x14ac:dyDescent="0.35">
      <c r="A20" s="16">
        <v>11</v>
      </c>
      <c r="B20" s="20" t="s">
        <v>15</v>
      </c>
      <c r="F20" s="28"/>
    </row>
    <row r="21" spans="1:7" x14ac:dyDescent="0.35">
      <c r="A21" s="16">
        <v>12</v>
      </c>
      <c r="B21" s="20" t="s">
        <v>16</v>
      </c>
      <c r="F21" s="28"/>
    </row>
    <row r="22" spans="1:7" x14ac:dyDescent="0.35">
      <c r="A22" s="16">
        <v>13</v>
      </c>
      <c r="B22" s="20" t="s">
        <v>43</v>
      </c>
      <c r="D22" s="22"/>
      <c r="E22" s="23"/>
      <c r="F22" s="28"/>
      <c r="G22" s="24" t="str">
        <f>IF(AND(F22&gt;0,D22=""),"Explanation for Other Sales Must be Filled In","")</f>
        <v/>
      </c>
    </row>
    <row r="23" spans="1:7" x14ac:dyDescent="0.35">
      <c r="A23" s="16">
        <v>14</v>
      </c>
      <c r="B23" s="47" t="s">
        <v>17</v>
      </c>
      <c r="C23" s="48"/>
      <c r="D23" s="48"/>
      <c r="E23" s="48"/>
      <c r="F23" s="4">
        <f>IF(AND(F22&gt;0,D22&lt;&gt;""),SUM(F16:F22),IF(F22=0,SUM(F16:F22),""))</f>
        <v>0</v>
      </c>
    </row>
    <row r="24" spans="1:7" x14ac:dyDescent="0.35">
      <c r="A24" s="16">
        <v>15</v>
      </c>
      <c r="F24" s="32"/>
    </row>
    <row r="25" spans="1:7" x14ac:dyDescent="0.35">
      <c r="A25" s="16">
        <v>16</v>
      </c>
      <c r="B25" s="31" t="s">
        <v>18</v>
      </c>
      <c r="C25" s="31"/>
      <c r="F25" s="32"/>
    </row>
    <row r="26" spans="1:7" x14ac:dyDescent="0.35">
      <c r="A26" s="16">
        <v>17</v>
      </c>
      <c r="B26" s="18" t="s">
        <v>19</v>
      </c>
      <c r="C26" s="19"/>
      <c r="D26" s="19"/>
      <c r="E26" s="19"/>
      <c r="F26" s="28"/>
    </row>
    <row r="27" spans="1:7" x14ac:dyDescent="0.35">
      <c r="A27" s="16">
        <v>18</v>
      </c>
      <c r="B27" s="20" t="s">
        <v>20</v>
      </c>
      <c r="F27" s="28"/>
    </row>
    <row r="28" spans="1:7" x14ac:dyDescent="0.35">
      <c r="A28" s="16">
        <v>19</v>
      </c>
      <c r="B28" s="20" t="s">
        <v>21</v>
      </c>
      <c r="F28" s="28"/>
    </row>
    <row r="29" spans="1:7" x14ac:dyDescent="0.35">
      <c r="A29" s="16">
        <v>20</v>
      </c>
      <c r="B29" s="20" t="s">
        <v>40</v>
      </c>
      <c r="F29" s="28"/>
    </row>
    <row r="30" spans="1:7" x14ac:dyDescent="0.35">
      <c r="A30" s="16">
        <v>21</v>
      </c>
      <c r="B30" s="20" t="s">
        <v>44</v>
      </c>
      <c r="D30" s="22"/>
      <c r="E30" s="23"/>
      <c r="F30" s="29"/>
      <c r="G30" s="24" t="str">
        <f>IF(AND(F30&gt;0,D30=""),"Explanation for Other Usage Must be Filled In","")</f>
        <v/>
      </c>
    </row>
    <row r="31" spans="1:7" x14ac:dyDescent="0.35">
      <c r="A31" s="16">
        <v>22</v>
      </c>
      <c r="B31" s="47" t="s">
        <v>22</v>
      </c>
      <c r="C31" s="48"/>
      <c r="D31" s="48"/>
      <c r="E31" s="48"/>
      <c r="F31" s="4">
        <f>IF(AND(F30&gt;0,D30&lt;&gt;""),SUM(F26:F30),IF(F30=0,SUM(F26:F30),""))</f>
        <v>0</v>
      </c>
    </row>
    <row r="32" spans="1:7" x14ac:dyDescent="0.35">
      <c r="A32" s="16">
        <v>23</v>
      </c>
      <c r="F32" s="32"/>
    </row>
    <row r="33" spans="1:7" x14ac:dyDescent="0.35">
      <c r="A33" s="16">
        <v>24</v>
      </c>
      <c r="B33" s="31" t="s">
        <v>23</v>
      </c>
      <c r="C33" s="31"/>
      <c r="F33" s="32"/>
    </row>
    <row r="34" spans="1:7" x14ac:dyDescent="0.35">
      <c r="A34" s="16">
        <v>25</v>
      </c>
      <c r="B34" s="18" t="s">
        <v>24</v>
      </c>
      <c r="C34" s="19"/>
      <c r="D34" s="19"/>
      <c r="E34" s="19"/>
      <c r="F34" s="28"/>
    </row>
    <row r="35" spans="1:7" x14ac:dyDescent="0.35">
      <c r="A35" s="16">
        <v>26</v>
      </c>
      <c r="B35" s="20" t="s">
        <v>25</v>
      </c>
      <c r="F35" s="28"/>
    </row>
    <row r="36" spans="1:7" x14ac:dyDescent="0.35">
      <c r="A36" s="16">
        <v>27</v>
      </c>
      <c r="B36" s="20" t="s">
        <v>26</v>
      </c>
      <c r="F36" s="28"/>
    </row>
    <row r="37" spans="1:7" x14ac:dyDescent="0.35">
      <c r="A37" s="16">
        <v>28</v>
      </c>
      <c r="B37" s="20" t="s">
        <v>27</v>
      </c>
      <c r="F37" s="28"/>
    </row>
    <row r="38" spans="1:7" x14ac:dyDescent="0.35">
      <c r="A38" s="16">
        <v>29</v>
      </c>
      <c r="B38" s="20" t="s">
        <v>28</v>
      </c>
      <c r="F38" s="28"/>
    </row>
    <row r="39" spans="1:7" x14ac:dyDescent="0.35">
      <c r="A39" s="16">
        <v>30</v>
      </c>
      <c r="B39" s="20" t="s">
        <v>89</v>
      </c>
      <c r="D39" s="22"/>
      <c r="E39" s="39"/>
      <c r="F39" s="28"/>
      <c r="G39" s="24" t="str">
        <f>IF(AND(F39&gt;0,D39=""),"Explanation for Other Loss Must be Filled In","")</f>
        <v/>
      </c>
    </row>
    <row r="40" spans="1:7" x14ac:dyDescent="0.35">
      <c r="A40" s="16">
        <v>31</v>
      </c>
      <c r="B40" s="47" t="s">
        <v>65</v>
      </c>
      <c r="C40" s="48"/>
      <c r="D40" s="48"/>
      <c r="E40" s="48"/>
      <c r="F40" s="4">
        <f>SUM(F34:F39)</f>
        <v>0</v>
      </c>
    </row>
    <row r="41" spans="1:7" x14ac:dyDescent="0.35">
      <c r="A41" s="16">
        <v>32</v>
      </c>
      <c r="F41" s="32"/>
    </row>
    <row r="42" spans="1:7" x14ac:dyDescent="0.35">
      <c r="A42" s="16">
        <v>33</v>
      </c>
      <c r="B42" s="17" t="s">
        <v>46</v>
      </c>
      <c r="C42" s="17"/>
      <c r="F42" s="33" t="str">
        <f>IF(F13=(F23+F31+F40),"","DOES NOT EQUAL")</f>
        <v/>
      </c>
    </row>
    <row r="43" spans="1:7" x14ac:dyDescent="0.35">
      <c r="A43" s="16">
        <v>34</v>
      </c>
      <c r="F43" s="32"/>
    </row>
    <row r="44" spans="1:7" x14ac:dyDescent="0.35">
      <c r="A44" s="16">
        <v>35</v>
      </c>
      <c r="B44" s="31" t="s">
        <v>64</v>
      </c>
      <c r="C44" s="31"/>
      <c r="F44" s="32"/>
    </row>
    <row r="45" spans="1:7" x14ac:dyDescent="0.35">
      <c r="A45" s="16">
        <v>36</v>
      </c>
      <c r="B45" s="26" t="s">
        <v>41</v>
      </c>
      <c r="C45" s="27"/>
      <c r="D45" s="27"/>
      <c r="E45" s="27"/>
      <c r="F45" s="5" t="str">
        <f>IF(F40&gt;0,F40/F13,"0.00%")</f>
        <v>0.00%</v>
      </c>
    </row>
    <row r="46" spans="1:7" x14ac:dyDescent="0.35">
      <c r="A46" s="16"/>
    </row>
    <row r="47" spans="1:7" x14ac:dyDescent="0.35">
      <c r="A47" s="16"/>
    </row>
    <row r="48" spans="1:7" x14ac:dyDescent="0.35">
      <c r="A48" s="16"/>
    </row>
    <row r="49" spans="1:1" x14ac:dyDescent="0.35">
      <c r="A49" s="16"/>
    </row>
    <row r="50" spans="1:1" x14ac:dyDescent="0.35">
      <c r="A50" s="16"/>
    </row>
    <row r="51" spans="1:1" x14ac:dyDescent="0.35">
      <c r="A51" s="16"/>
    </row>
    <row r="52" spans="1:1" x14ac:dyDescent="0.35">
      <c r="A52" s="16"/>
    </row>
    <row r="53" spans="1:1" x14ac:dyDescent="0.35">
      <c r="A53" s="16"/>
    </row>
    <row r="54" spans="1:1" x14ac:dyDescent="0.35">
      <c r="A54" s="16"/>
    </row>
    <row r="55" spans="1:1" x14ac:dyDescent="0.35">
      <c r="A55" s="16"/>
    </row>
    <row r="56" spans="1:1" x14ac:dyDescent="0.35">
      <c r="A56" s="16"/>
    </row>
    <row r="57" spans="1:1" x14ac:dyDescent="0.35">
      <c r="A57" s="16"/>
    </row>
    <row r="58" spans="1:1" x14ac:dyDescent="0.35">
      <c r="A58" s="16"/>
    </row>
  </sheetData>
  <sheetProtection algorithmName="SHA-512" hashValue="nwGlEIRmzeWCyu/05ejYHaidFAqvfNE0cu/CRYfBUvE1M9CSXdIIf57EroAH3ZJAgseVnGWwBc9ZXzSp8fCQ0w==" saltValue="QsWL3pcnp1JWs1Nkd4ik+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691943B435854AB13EDFA8E86DD3A9" ma:contentTypeVersion="7" ma:contentTypeDescription="Create a new document." ma:contentTypeScope="" ma:versionID="bbec646e70a4db940e13b4af56bffbaf">
  <xsd:schema xmlns:xsd="http://www.w3.org/2001/XMLSchema" xmlns:xs="http://www.w3.org/2001/XMLSchema" xmlns:p="http://schemas.microsoft.com/office/2006/metadata/properties" xmlns:ns3="cb71a782-24de-4b74-a658-fc8866bff6f8" targetNamespace="http://schemas.microsoft.com/office/2006/metadata/properties" ma:root="true" ma:fieldsID="128bbbf604a357b56a5e85590937c862" ns3:_="">
    <xsd:import namespace="cb71a782-24de-4b74-a658-fc8866bff6f8"/>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3:MediaServiceDateTaken"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71a782-24de-4b74-a658-fc8866bff6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64C3D48-C3B6-40CE-84FA-92500EDA12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71a782-24de-4b74-a658-fc8866bff6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E7C600-9D80-4AEA-8391-E1ECEDD82EBE}">
  <ds:schemaRefs>
    <ds:schemaRef ds:uri="http://schemas.microsoft.com/sharepoint/v3/contenttype/forms"/>
  </ds:schemaRefs>
</ds:datastoreItem>
</file>

<file path=customXml/itemProps3.xml><?xml version="1.0" encoding="utf-8"?>
<ds:datastoreItem xmlns:ds="http://schemas.openxmlformats.org/officeDocument/2006/customXml" ds:itemID="{2B848908-FDF5-4C5C-ADB3-08B0BB06579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cb71a782-24de-4b74-a658-fc8866bff6f8"/>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Instructions</vt:lpstr>
      <vt:lpstr>Jan</vt:lpstr>
      <vt:lpstr>Feb</vt:lpstr>
      <vt:lpstr>Mar</vt:lpstr>
      <vt:lpstr>Apr</vt:lpstr>
      <vt:lpstr>May</vt:lpstr>
      <vt:lpstr>Jun</vt:lpstr>
      <vt:lpstr>July</vt:lpstr>
      <vt:lpstr>Aug</vt:lpstr>
      <vt:lpstr>Sept</vt:lpstr>
      <vt:lpstr>Oct</vt:lpstr>
      <vt:lpstr>Nov</vt:lpstr>
      <vt:lpstr>Dec</vt:lpstr>
      <vt:lpstr>Annual</vt:lpstr>
      <vt:lpstr>Annual!Print_Area</vt:lpstr>
      <vt:lpstr>Apr!Print_Area</vt:lpstr>
      <vt:lpstr>Aug!Print_Area</vt:lpstr>
      <vt:lpstr>Dec!Print_Area</vt:lpstr>
      <vt:lpstr>Feb!Print_Area</vt:lpstr>
      <vt:lpstr>Jan!Print_Area</vt:lpstr>
      <vt:lpstr>July!Print_Area</vt:lpstr>
      <vt:lpstr>Jun!Print_Area</vt:lpstr>
      <vt:lpstr>Mar!Print_Area</vt:lpstr>
      <vt:lpstr>May!Print_Area</vt:lpstr>
      <vt:lpstr>Nov!Print_Area</vt:lpstr>
      <vt:lpstr>Oct!Print_Area</vt:lpstr>
      <vt:lpstr>Sept!Print_Area</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ariel.miller</dc:creator>
  <cp:lastModifiedBy>WS01</cp:lastModifiedBy>
  <cp:lastPrinted>2020-03-02T16:50:44Z</cp:lastPrinted>
  <dcterms:created xsi:type="dcterms:W3CDTF">2018-07-10T15:33:25Z</dcterms:created>
  <dcterms:modified xsi:type="dcterms:W3CDTF">2025-03-14T18:02:50Z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0x010100D6691943B435854AB13EDFA8E86DD3A9</vt:lpwstr>
  </property>
</Properties>
</file>