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M:\a Power Supply\PSC\RICE\DR3\"/>
    </mc:Choice>
  </mc:AlternateContent>
  <xr:revisionPtr revIDLastSave="0" documentId="11_A298EAA012FF07DC09ADD736385FD6D8BA49C41C" xr6:coauthVersionLast="47" xr6:coauthVersionMax="47" xr10:uidLastSave="{00000000-0000-0000-0000-000000000000}"/>
  <bookViews>
    <workbookView xWindow="0" yWindow="0" windowWidth="28770" windowHeight="114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D3" i="1" l="1"/>
  <c r="D4" i="1"/>
  <c r="D6" i="1"/>
  <c r="D8" i="1"/>
  <c r="D10" i="1"/>
  <c r="D11" i="1"/>
  <c r="D12" i="1"/>
  <c r="D14" i="1"/>
  <c r="D16" i="1"/>
  <c r="C3" i="1"/>
  <c r="C4" i="1"/>
  <c r="C5" i="1"/>
  <c r="D5" i="1" s="1"/>
  <c r="C6" i="1"/>
  <c r="C7" i="1"/>
  <c r="D7" i="1" s="1"/>
  <c r="C8" i="1"/>
  <c r="C9" i="1"/>
  <c r="D9" i="1" s="1"/>
  <c r="C10" i="1"/>
  <c r="C11" i="1"/>
  <c r="C12" i="1"/>
  <c r="C13" i="1"/>
  <c r="D13" i="1" s="1"/>
  <c r="C14" i="1"/>
  <c r="C15" i="1"/>
  <c r="D15" i="1" s="1"/>
  <c r="C16" i="1"/>
  <c r="C2" i="1"/>
  <c r="D2" i="1" s="1"/>
  <c r="H13" i="1" l="1"/>
  <c r="H15" i="1"/>
  <c r="H4" i="1"/>
  <c r="H5" i="1"/>
  <c r="H6" i="1"/>
  <c r="H7" i="1"/>
  <c r="H12" i="1"/>
  <c r="H14" i="1"/>
  <c r="H2" i="1"/>
  <c r="H11" i="1" l="1"/>
  <c r="H16" i="1"/>
  <c r="H8" i="1"/>
  <c r="H10" i="1"/>
  <c r="H9" i="1"/>
  <c r="H3" i="1"/>
</calcChain>
</file>

<file path=xl/sharedStrings.xml><?xml version="1.0" encoding="utf-8"?>
<sst xmlns="http://schemas.openxmlformats.org/spreadsheetml/2006/main" count="10" uniqueCount="10">
  <si>
    <t>Year</t>
  </si>
  <si>
    <t>Winter Peak Load (MW)</t>
  </si>
  <si>
    <t>Planning Reserves (MW)</t>
  </si>
  <si>
    <t>Total Requirement (MW)</t>
  </si>
  <si>
    <t>Winter Installed Capacity after Additions (MW)</t>
  </si>
  <si>
    <t>Capacity Excess/(Deficit) (MW)</t>
  </si>
  <si>
    <t>ELCC-Adjusted Winter Capacity after Additions (MW)</t>
  </si>
  <si>
    <t>Capacity Excess/(Deficit) - Winter ELCC (MW)</t>
  </si>
  <si>
    <t>Installed vs. Winter ELCC Adj. Capacity (MW)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</si>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</sst>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K18" sqref="K18"/>
    </sheetView>
  </sheetViews>
  <sheetFormatPr defaultRowHeight="14.45"/>
  <cols>
    <col min="1" max="10" width="16.140625" customWidth="1"/>
  </cols>
  <sheetData>
    <row r="1" spans="1:10" ht="8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2" t="s">
        <v>8</v>
      </c>
    </row>
    <row r="2" spans="1:10">
      <c r="A2">
        <v>2025</v>
      </c>
      <c r="B2" s="1">
        <v>3516.96</v>
      </c>
      <c r="C2" s="1">
        <f t="shared" ref="C2:C16" si="0">B2*0.07</f>
        <v>246.18720000000002</v>
      </c>
      <c r="D2" s="1">
        <f t="shared" ref="D2:D16" si="1">B2+C2</f>
        <v>3763.1471999999999</v>
      </c>
      <c r="E2" s="1">
        <v>3726.8</v>
      </c>
      <c r="F2" s="1">
        <f>E2-D2</f>
        <v>-36.347199999999702</v>
      </c>
      <c r="G2" s="1">
        <v>3155.6641</v>
      </c>
      <c r="H2" s="1">
        <f>G2-D2</f>
        <v>-607.48309999999992</v>
      </c>
      <c r="J2" s="3">
        <f>H2-F2</f>
        <v>-571.13590000000022</v>
      </c>
    </row>
    <row r="3" spans="1:10">
      <c r="A3">
        <v>2026</v>
      </c>
      <c r="B3" s="1">
        <v>3627.14</v>
      </c>
      <c r="C3" s="1">
        <f t="shared" si="0"/>
        <v>253.89980000000003</v>
      </c>
      <c r="D3" s="1">
        <f t="shared" si="1"/>
        <v>3881.0398</v>
      </c>
      <c r="E3" s="1">
        <v>3726.8</v>
      </c>
      <c r="F3" s="1">
        <f t="shared" ref="F3:F16" si="2">E3-D3</f>
        <v>-154.23979999999983</v>
      </c>
      <c r="G3" s="1">
        <v>2864.6641</v>
      </c>
      <c r="H3" s="1">
        <f t="shared" ref="F3:H16" si="3">G3-D3</f>
        <v>-1016.3757000000001</v>
      </c>
      <c r="J3" s="3">
        <f t="shared" ref="J3:J16" si="4">H3-F3</f>
        <v>-862.13590000000022</v>
      </c>
    </row>
    <row r="4" spans="1:10">
      <c r="A4">
        <v>2027</v>
      </c>
      <c r="B4" s="1">
        <v>3676.92</v>
      </c>
      <c r="C4" s="1">
        <f t="shared" si="0"/>
        <v>257.38440000000003</v>
      </c>
      <c r="D4" s="1">
        <f t="shared" si="1"/>
        <v>3934.3044</v>
      </c>
      <c r="E4" s="1">
        <v>3726.8</v>
      </c>
      <c r="F4" s="1">
        <f t="shared" si="2"/>
        <v>-207.50439999999981</v>
      </c>
      <c r="G4" s="1">
        <v>2864.6641</v>
      </c>
      <c r="H4" s="1">
        <f t="shared" si="3"/>
        <v>-1069.6403</v>
      </c>
      <c r="J4" s="3">
        <f t="shared" si="4"/>
        <v>-862.13590000000022</v>
      </c>
    </row>
    <row r="5" spans="1:10">
      <c r="A5">
        <v>2028</v>
      </c>
      <c r="B5" s="1">
        <v>3711.6</v>
      </c>
      <c r="C5" s="1">
        <f t="shared" si="0"/>
        <v>259.81200000000001</v>
      </c>
      <c r="D5" s="1">
        <f t="shared" si="1"/>
        <v>3971.4119999999998</v>
      </c>
      <c r="E5" s="1">
        <v>3726.8</v>
      </c>
      <c r="F5" s="1">
        <f t="shared" si="2"/>
        <v>-244.61199999999963</v>
      </c>
      <c r="G5" s="1">
        <v>2864.6641</v>
      </c>
      <c r="H5" s="1">
        <f t="shared" si="3"/>
        <v>-1106.7478999999998</v>
      </c>
      <c r="J5" s="3">
        <f t="shared" si="4"/>
        <v>-862.13590000000022</v>
      </c>
    </row>
    <row r="6" spans="1:10">
      <c r="A6">
        <v>2029</v>
      </c>
      <c r="B6" s="1">
        <v>3726.79</v>
      </c>
      <c r="C6" s="1">
        <f t="shared" si="0"/>
        <v>260.87530000000004</v>
      </c>
      <c r="D6" s="1">
        <f t="shared" si="1"/>
        <v>3987.6653000000001</v>
      </c>
      <c r="E6" s="1">
        <v>3940.8</v>
      </c>
      <c r="F6" s="1">
        <f t="shared" si="2"/>
        <v>-46.865299999999934</v>
      </c>
      <c r="G6" s="1">
        <v>3033.6641</v>
      </c>
      <c r="H6" s="1">
        <f t="shared" si="3"/>
        <v>-954.00120000000015</v>
      </c>
      <c r="J6" s="3">
        <f t="shared" si="4"/>
        <v>-907.13590000000022</v>
      </c>
    </row>
    <row r="7" spans="1:10">
      <c r="A7">
        <v>2030</v>
      </c>
      <c r="B7" s="1">
        <v>3743.19</v>
      </c>
      <c r="C7" s="1">
        <f t="shared" si="0"/>
        <v>262.02330000000001</v>
      </c>
      <c r="D7" s="1">
        <f t="shared" si="1"/>
        <v>4005.2132999999999</v>
      </c>
      <c r="E7" s="1">
        <v>3813.8</v>
      </c>
      <c r="F7" s="1">
        <f t="shared" si="2"/>
        <v>-191.41329999999971</v>
      </c>
      <c r="G7" s="1">
        <v>2927.5640999999996</v>
      </c>
      <c r="H7" s="1">
        <f t="shared" si="3"/>
        <v>-1077.6492000000003</v>
      </c>
      <c r="J7" s="3">
        <f t="shared" si="4"/>
        <v>-886.23590000000058</v>
      </c>
    </row>
    <row r="8" spans="1:10">
      <c r="A8">
        <v>2031</v>
      </c>
      <c r="B8" s="1">
        <v>3759.88</v>
      </c>
      <c r="C8" s="1">
        <f t="shared" si="0"/>
        <v>263.19160000000005</v>
      </c>
      <c r="D8" s="1">
        <f t="shared" si="1"/>
        <v>4023.0716000000002</v>
      </c>
      <c r="E8" s="1">
        <v>4558.8</v>
      </c>
      <c r="F8" s="1">
        <f t="shared" si="2"/>
        <v>535.72839999999997</v>
      </c>
      <c r="G8" s="1">
        <v>3516.5640999999996</v>
      </c>
      <c r="H8" s="1">
        <f t="shared" si="3"/>
        <v>-506.50750000000062</v>
      </c>
      <c r="J8" s="3">
        <f t="shared" si="4"/>
        <v>-1042.2359000000006</v>
      </c>
    </row>
    <row r="9" spans="1:10">
      <c r="A9">
        <v>2032</v>
      </c>
      <c r="B9" s="1">
        <v>3788.24</v>
      </c>
      <c r="C9" s="1">
        <f t="shared" si="0"/>
        <v>265.17680000000001</v>
      </c>
      <c r="D9" s="1">
        <f t="shared" si="1"/>
        <v>4053.4168</v>
      </c>
      <c r="E9" s="1">
        <v>4558.8</v>
      </c>
      <c r="F9" s="1">
        <f t="shared" si="2"/>
        <v>505.38320000000022</v>
      </c>
      <c r="G9" s="1">
        <v>3516.5640999999996</v>
      </c>
      <c r="H9" s="1">
        <f t="shared" si="3"/>
        <v>-536.85270000000037</v>
      </c>
      <c r="J9" s="3">
        <f t="shared" si="4"/>
        <v>-1042.2359000000006</v>
      </c>
    </row>
    <row r="10" spans="1:10">
      <c r="A10">
        <v>2033</v>
      </c>
      <c r="B10" s="1">
        <v>3793.34</v>
      </c>
      <c r="C10" s="1">
        <f t="shared" si="0"/>
        <v>265.53380000000004</v>
      </c>
      <c r="D10" s="1">
        <f t="shared" si="1"/>
        <v>4058.8738000000003</v>
      </c>
      <c r="E10" s="1">
        <v>4558.8</v>
      </c>
      <c r="F10" s="1">
        <f t="shared" si="2"/>
        <v>499.92619999999988</v>
      </c>
      <c r="G10" s="1">
        <v>3516.5640999999996</v>
      </c>
      <c r="H10" s="1">
        <f t="shared" si="3"/>
        <v>-542.3097000000007</v>
      </c>
      <c r="J10" s="3">
        <f t="shared" si="4"/>
        <v>-1042.2359000000006</v>
      </c>
    </row>
    <row r="11" spans="1:10">
      <c r="A11">
        <v>2034</v>
      </c>
      <c r="B11" s="1">
        <v>3811.25</v>
      </c>
      <c r="C11" s="1">
        <f t="shared" si="0"/>
        <v>266.78750000000002</v>
      </c>
      <c r="D11" s="1">
        <f t="shared" si="1"/>
        <v>4078.0374999999999</v>
      </c>
      <c r="E11" s="1">
        <v>4558.8</v>
      </c>
      <c r="F11" s="1">
        <f t="shared" si="2"/>
        <v>480.76250000000027</v>
      </c>
      <c r="G11" s="1">
        <v>3516.5640999999996</v>
      </c>
      <c r="H11" s="1">
        <f t="shared" si="3"/>
        <v>-561.47340000000031</v>
      </c>
      <c r="J11" s="3">
        <f t="shared" si="4"/>
        <v>-1042.2359000000006</v>
      </c>
    </row>
    <row r="12" spans="1:10">
      <c r="A12">
        <v>2035</v>
      </c>
      <c r="B12" s="1">
        <v>3832.04</v>
      </c>
      <c r="C12" s="1">
        <f t="shared" si="0"/>
        <v>268.24280000000005</v>
      </c>
      <c r="D12" s="1">
        <f t="shared" si="1"/>
        <v>4100.2828</v>
      </c>
      <c r="E12" s="1">
        <v>4558.8</v>
      </c>
      <c r="F12" s="1">
        <f t="shared" si="2"/>
        <v>458.51720000000023</v>
      </c>
      <c r="G12" s="1">
        <v>3516.5640999999996</v>
      </c>
      <c r="H12" s="1">
        <f t="shared" si="3"/>
        <v>-583.71870000000035</v>
      </c>
      <c r="J12" s="3">
        <f t="shared" si="4"/>
        <v>-1042.2359000000006</v>
      </c>
    </row>
    <row r="13" spans="1:10">
      <c r="A13">
        <v>2036</v>
      </c>
      <c r="B13" s="1">
        <v>3869.74</v>
      </c>
      <c r="C13" s="1">
        <f t="shared" si="0"/>
        <v>270.8818</v>
      </c>
      <c r="D13" s="1">
        <f t="shared" si="1"/>
        <v>4140.6217999999999</v>
      </c>
      <c r="E13" s="1">
        <v>4258.8</v>
      </c>
      <c r="F13" s="1">
        <f t="shared" si="2"/>
        <v>118.17820000000029</v>
      </c>
      <c r="G13" s="1">
        <v>3216.5640999999996</v>
      </c>
      <c r="H13" s="1">
        <f t="shared" si="3"/>
        <v>-924.0577000000003</v>
      </c>
      <c r="J13" s="3">
        <f t="shared" si="4"/>
        <v>-1042.2359000000006</v>
      </c>
    </row>
    <row r="14" spans="1:10">
      <c r="A14">
        <v>2037</v>
      </c>
      <c r="B14" s="1">
        <v>3882.33</v>
      </c>
      <c r="C14" s="1">
        <f t="shared" si="0"/>
        <v>271.76310000000001</v>
      </c>
      <c r="D14" s="1">
        <f t="shared" si="1"/>
        <v>4154.0931</v>
      </c>
      <c r="E14" s="1">
        <v>4258.8</v>
      </c>
      <c r="F14" s="1">
        <f t="shared" si="2"/>
        <v>104.70690000000013</v>
      </c>
      <c r="G14" s="1">
        <v>3216.5640999999996</v>
      </c>
      <c r="H14" s="1">
        <f t="shared" si="3"/>
        <v>-937.52900000000045</v>
      </c>
      <c r="J14" s="3">
        <f t="shared" si="4"/>
        <v>-1042.2359000000006</v>
      </c>
    </row>
    <row r="15" spans="1:10">
      <c r="A15">
        <v>2038</v>
      </c>
      <c r="B15" s="1">
        <v>3908.29</v>
      </c>
      <c r="C15" s="1">
        <f t="shared" si="0"/>
        <v>273.58030000000002</v>
      </c>
      <c r="D15" s="1">
        <f t="shared" si="1"/>
        <v>4181.8702999999996</v>
      </c>
      <c r="E15" s="1">
        <v>4258.8</v>
      </c>
      <c r="F15" s="1">
        <f t="shared" si="2"/>
        <v>76.929700000000594</v>
      </c>
      <c r="G15" s="1">
        <v>3216.5640999999996</v>
      </c>
      <c r="H15" s="1">
        <f t="shared" si="3"/>
        <v>-965.30619999999999</v>
      </c>
      <c r="J15" s="3">
        <f t="shared" si="4"/>
        <v>-1042.2359000000006</v>
      </c>
    </row>
    <row r="16" spans="1:10">
      <c r="A16">
        <v>2039</v>
      </c>
      <c r="B16" s="1">
        <v>3932.85</v>
      </c>
      <c r="C16" s="1">
        <f t="shared" si="0"/>
        <v>275.29950000000002</v>
      </c>
      <c r="D16" s="1">
        <f t="shared" si="1"/>
        <v>4208.1494999999995</v>
      </c>
      <c r="E16" s="1">
        <v>4258.8</v>
      </c>
      <c r="F16" s="1">
        <f t="shared" si="2"/>
        <v>50.650500000000648</v>
      </c>
      <c r="G16" s="1">
        <v>3216.5640999999996</v>
      </c>
      <c r="H16" s="1">
        <f t="shared" si="3"/>
        <v>-991.58539999999994</v>
      </c>
      <c r="J16" s="3">
        <f t="shared" si="4"/>
        <v>-1042.2359000000006</v>
      </c>
    </row>
    <row r="17" spans="10:11">
      <c r="J17" s="3">
        <f>AVERAGE(J2:J16)</f>
        <v>-955.40256666666687</v>
      </c>
      <c r="K17" t="s">
        <v>9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CFB2A-C8ED-4C0E-AD8F-725B84455749}"/>
</file>

<file path=customXml/itemProps2.xml><?xml version="1.0" encoding="utf-8"?>
<ds:datastoreItem xmlns:ds="http://schemas.openxmlformats.org/officeDocument/2006/customXml" ds:itemID="{7F165771-9FD7-4B36-B699-B2F5A86A516D}"/>
</file>

<file path=customXml/itemProps3.xml><?xml version="1.0" encoding="utf-8"?>
<ds:datastoreItem xmlns:ds="http://schemas.openxmlformats.org/officeDocument/2006/customXml" ds:itemID="{4FE6933D-7D95-4A43-A296-3C0675267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Adams</dc:creator>
  <cp:keywords/>
  <dc:description/>
  <cp:lastModifiedBy>Julie Tucker</cp:lastModifiedBy>
  <cp:revision/>
  <dcterms:created xsi:type="dcterms:W3CDTF">2024-12-09T14:37:12Z</dcterms:created>
  <dcterms:modified xsi:type="dcterms:W3CDTF">2025-02-14T14:23:29Z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