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 Slone\Documents\RATE CASE 2023\2024\2024 Rate Case 2024-00287\"/>
    </mc:Choice>
  </mc:AlternateContent>
  <xr:revisionPtr revIDLastSave="0" documentId="13_ncr:1_{17E2C20F-C519-446F-8154-AD66BFE063C3}" xr6:coauthVersionLast="47" xr6:coauthVersionMax="47" xr10:uidLastSave="{00000000-0000-0000-0000-000000000000}"/>
  <bookViews>
    <workbookView xWindow="28680" yWindow="-930" windowWidth="29040" windowHeight="15840" xr2:uid="{FF3E80F5-C206-4B9D-A6B4-45FDFDEDE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K71" i="1"/>
  <c r="D71" i="1"/>
  <c r="K70" i="1"/>
  <c r="D70" i="1"/>
  <c r="K69" i="1"/>
  <c r="D69" i="1"/>
  <c r="K68" i="1"/>
  <c r="D68" i="1"/>
  <c r="K67" i="1"/>
  <c r="D67" i="1"/>
  <c r="K66" i="1"/>
  <c r="D66" i="1"/>
  <c r="K65" i="1"/>
  <c r="D65" i="1"/>
  <c r="D54" i="1" l="1"/>
  <c r="D48" i="1"/>
  <c r="D35" i="1"/>
  <c r="D29" i="1"/>
  <c r="D25" i="1"/>
  <c r="D18" i="1"/>
  <c r="D17" i="1"/>
  <c r="D15" i="1"/>
  <c r="D14" i="1"/>
  <c r="D4" i="1"/>
  <c r="D5" i="1"/>
  <c r="D6" i="1"/>
  <c r="D7" i="1"/>
  <c r="D8" i="1"/>
  <c r="D9" i="1"/>
  <c r="D13" i="1"/>
  <c r="D19" i="1"/>
  <c r="D23" i="1"/>
  <c r="D24" i="1"/>
  <c r="D26" i="1"/>
  <c r="D27" i="1"/>
  <c r="D28" i="1"/>
  <c r="D30" i="1"/>
  <c r="D34" i="1"/>
  <c r="D36" i="1"/>
  <c r="D37" i="1"/>
  <c r="D38" i="1"/>
  <c r="D39" i="1"/>
  <c r="D40" i="1"/>
  <c r="D44" i="1"/>
  <c r="D45" i="1"/>
  <c r="D46" i="1"/>
  <c r="D47" i="1"/>
  <c r="D49" i="1"/>
  <c r="D50" i="1"/>
  <c r="D51" i="1"/>
  <c r="D55" i="1"/>
  <c r="D56" i="1"/>
  <c r="D57" i="1"/>
  <c r="D61" i="1"/>
  <c r="D62" i="1"/>
  <c r="D3" i="1"/>
  <c r="C83" i="1" s="1"/>
  <c r="K54" i="1"/>
  <c r="K55" i="1"/>
  <c r="K56" i="1"/>
  <c r="K57" i="1"/>
  <c r="K58" i="1"/>
  <c r="K61" i="1"/>
  <c r="K62" i="1"/>
  <c r="K63" i="1"/>
  <c r="K44" i="1"/>
  <c r="K45" i="1"/>
  <c r="K46" i="1"/>
  <c r="K47" i="1"/>
  <c r="K48" i="1"/>
  <c r="K49" i="1"/>
  <c r="K50" i="1"/>
  <c r="K51" i="1"/>
  <c r="K52" i="1"/>
  <c r="K13" i="1"/>
  <c r="K14" i="1"/>
  <c r="K15" i="1"/>
  <c r="K16" i="1"/>
  <c r="K17" i="1"/>
  <c r="K18" i="1"/>
  <c r="K23" i="1"/>
  <c r="K34" i="1"/>
  <c r="K35" i="1"/>
  <c r="K36" i="1"/>
  <c r="K37" i="1"/>
  <c r="K38" i="1"/>
  <c r="K39" i="1"/>
  <c r="K40" i="1"/>
  <c r="K41" i="1"/>
  <c r="K24" i="1"/>
  <c r="K25" i="1"/>
  <c r="K26" i="1"/>
  <c r="K27" i="1"/>
  <c r="K28" i="1"/>
  <c r="K29" i="1"/>
  <c r="K30" i="1"/>
  <c r="K31" i="1"/>
  <c r="K20" i="1"/>
  <c r="K19" i="1"/>
  <c r="K10" i="1"/>
  <c r="K4" i="1"/>
  <c r="K5" i="1"/>
  <c r="K6" i="1"/>
  <c r="K7" i="1"/>
  <c r="K8" i="1"/>
  <c r="K9" i="1"/>
  <c r="K3" i="1"/>
  <c r="C79" i="1" l="1"/>
  <c r="C77" i="1"/>
  <c r="C78" i="1"/>
  <c r="C82" i="1"/>
  <c r="C81" i="1"/>
  <c r="C80" i="1"/>
</calcChain>
</file>

<file path=xl/sharedStrings.xml><?xml version="1.0" encoding="utf-8"?>
<sst xmlns="http://schemas.openxmlformats.org/spreadsheetml/2006/main" count="76" uniqueCount="31">
  <si>
    <t>Title</t>
  </si>
  <si>
    <t>Effective Date</t>
  </si>
  <si>
    <t>% Annual Increase</t>
  </si>
  <si>
    <t>Pay Rate</t>
  </si>
  <si>
    <t>Annualized Salary</t>
  </si>
  <si>
    <t>Bonus</t>
  </si>
  <si>
    <t>Vehicle Compensation</t>
  </si>
  <si>
    <t>Total Compensation</t>
  </si>
  <si>
    <t xml:space="preserve">
BIG SANDY RURAL ELECTRIC COOPERATIVE CORPORATION Case No. 2024-00287
Staff Compensation
2017-2024</t>
  </si>
  <si>
    <t>Service Award</t>
  </si>
  <si>
    <t>No-Sick Award</t>
  </si>
  <si>
    <t>SS</t>
  </si>
  <si>
    <t>RS</t>
  </si>
  <si>
    <t>BF</t>
  </si>
  <si>
    <t>JM</t>
  </si>
  <si>
    <t>Admin Assist/HR Director</t>
  </si>
  <si>
    <t>Accounting Manager</t>
  </si>
  <si>
    <t>Accounting</t>
  </si>
  <si>
    <t>NW</t>
  </si>
  <si>
    <t>Member Service Manager</t>
  </si>
  <si>
    <t>AF</t>
  </si>
  <si>
    <t>IT Manager</t>
  </si>
  <si>
    <t>IT/ Billing Manager</t>
  </si>
  <si>
    <t>KS</t>
  </si>
  <si>
    <t>Billing Manager</t>
  </si>
  <si>
    <t>BD</t>
  </si>
  <si>
    <t xml:space="preserve"> </t>
  </si>
  <si>
    <t xml:space="preserve">Average Raise </t>
  </si>
  <si>
    <t>Raises based on performance reviews.</t>
  </si>
  <si>
    <t>KC</t>
  </si>
  <si>
    <t>Line Superintendent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</si>
</sst>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14" fontId="4" fillId="0" borderId="5" xfId="0" applyNumberFormat="1" applyFont="1" applyBorder="1"/>
    <xf numFmtId="9" fontId="4" fillId="0" borderId="5" xfId="2" applyFont="1" applyBorder="1"/>
    <xf numFmtId="0" fontId="4" fillId="0" borderId="5" xfId="0" applyFont="1" applyBorder="1"/>
    <xf numFmtId="44" fontId="4" fillId="0" borderId="5" xfId="1" applyFont="1" applyBorder="1"/>
    <xf numFmtId="44" fontId="4" fillId="0" borderId="5" xfId="0" applyNumberFormat="1" applyFont="1" applyBorder="1"/>
    <xf numFmtId="44" fontId="3" fillId="0" borderId="5" xfId="1" applyFont="1" applyBorder="1" applyAlignment="1">
      <alignment horizontal="center" wrapText="1"/>
    </xf>
    <xf numFmtId="0" fontId="3" fillId="0" borderId="5" xfId="0" applyFont="1" applyBorder="1" applyAlignment="1">
      <alignment horizontal="right" vertical="top" wrapText="1"/>
    </xf>
    <xf numFmtId="44" fontId="4" fillId="0" borderId="5" xfId="1" applyFont="1" applyBorder="1" applyAlignment="1">
      <alignment horizontal="right"/>
    </xf>
    <xf numFmtId="2" fontId="4" fillId="0" borderId="5" xfId="0" applyNumberFormat="1" applyFont="1" applyBorder="1"/>
    <xf numFmtId="14" fontId="4" fillId="0" borderId="0" xfId="0" applyNumberFormat="1" applyFont="1"/>
    <xf numFmtId="0" fontId="0" fillId="0" borderId="5" xfId="0" applyBorder="1"/>
    <xf numFmtId="4" fontId="4" fillId="0" borderId="5" xfId="0" applyNumberFormat="1" applyFont="1" applyBorder="1"/>
    <xf numFmtId="44" fontId="0" fillId="0" borderId="5" xfId="1" applyFont="1" applyBorder="1"/>
    <xf numFmtId="0" fontId="2" fillId="0" borderId="5" xfId="0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0" fillId="0" borderId="0" xfId="1" applyFont="1"/>
    <xf numFmtId="44" fontId="3" fillId="0" borderId="5" xfId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wrapText="1"/>
    </xf>
    <xf numFmtId="2" fontId="0" fillId="0" borderId="5" xfId="0" applyNumberFormat="1" applyBorder="1"/>
    <xf numFmtId="2" fontId="0" fillId="0" borderId="0" xfId="0" applyNumberFormat="1"/>
    <xf numFmtId="0" fontId="0" fillId="0" borderId="6" xfId="0" applyBorder="1"/>
    <xf numFmtId="9" fontId="0" fillId="0" borderId="7" xfId="0" applyNumberFormat="1" applyBorder="1"/>
    <xf numFmtId="9" fontId="0" fillId="0" borderId="7" xfId="2" applyFont="1" applyBorder="1"/>
    <xf numFmtId="0" fontId="0" fillId="0" borderId="8" xfId="0" applyBorder="1"/>
    <xf numFmtId="9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4" fillId="0" borderId="0" xfId="0" applyFont="1"/>
    <xf numFmtId="44" fontId="4" fillId="0" borderId="5" xfId="1" applyFont="1" applyFill="1" applyBorder="1"/>
    <xf numFmtId="0" fontId="4" fillId="0" borderId="5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0339-5391-4311-8455-58977B20B16D}">
  <dimension ref="A1:K85"/>
  <sheetViews>
    <sheetView tabSelected="1" topLeftCell="A58" workbookViewId="0">
      <selection activeCell="G78" sqref="G78"/>
    </sheetView>
  </sheetViews>
  <sheetFormatPr defaultRowHeight="15" x14ac:dyDescent="0.25"/>
  <cols>
    <col min="2" max="2" width="32.42578125" bestFit="1" customWidth="1"/>
    <col min="3" max="3" width="11.42578125" bestFit="1" customWidth="1"/>
    <col min="4" max="4" width="11.28515625" customWidth="1"/>
    <col min="5" max="5" width="7.7109375" style="26" bestFit="1" customWidth="1"/>
    <col min="6" max="6" width="15.5703125" bestFit="1" customWidth="1"/>
    <col min="7" max="7" width="12.85546875" style="19" bestFit="1" customWidth="1"/>
    <col min="8" max="8" width="17.5703125" customWidth="1"/>
    <col min="9" max="10" width="11" style="19" bestFit="1" customWidth="1"/>
    <col min="11" max="11" width="15.5703125" bestFit="1" customWidth="1"/>
  </cols>
  <sheetData>
    <row r="1" spans="1:11" ht="78" customHeight="1" x14ac:dyDescent="0.25">
      <c r="B1" s="21" t="s">
        <v>8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45" x14ac:dyDescent="0.25">
      <c r="B2" s="17" t="s">
        <v>0</v>
      </c>
      <c r="C2" s="1" t="s">
        <v>1</v>
      </c>
      <c r="D2" s="2" t="s">
        <v>2</v>
      </c>
      <c r="E2" s="23" t="s">
        <v>3</v>
      </c>
      <c r="F2" s="2" t="s">
        <v>4</v>
      </c>
      <c r="G2" s="18" t="s">
        <v>5</v>
      </c>
      <c r="H2" s="2" t="s">
        <v>6</v>
      </c>
      <c r="I2" s="18" t="s">
        <v>9</v>
      </c>
      <c r="J2" s="18" t="s">
        <v>10</v>
      </c>
      <c r="K2" s="2" t="s">
        <v>7</v>
      </c>
    </row>
    <row r="3" spans="1:11" ht="15.75" x14ac:dyDescent="0.25">
      <c r="A3" t="s">
        <v>11</v>
      </c>
      <c r="B3" s="3" t="s">
        <v>17</v>
      </c>
      <c r="C3" s="4">
        <v>45292</v>
      </c>
      <c r="D3" s="5">
        <f>(E3-E4)/E4</f>
        <v>2.3397285914833879E-2</v>
      </c>
      <c r="E3" s="12">
        <v>43.74</v>
      </c>
      <c r="F3" s="7">
        <v>90979.199999999997</v>
      </c>
      <c r="G3" s="7"/>
      <c r="H3" s="6">
        <v>0</v>
      </c>
      <c r="I3" s="7"/>
      <c r="J3" s="7"/>
      <c r="K3" s="8">
        <f>SUM(F3+I3+J3+H3)</f>
        <v>90979.199999999997</v>
      </c>
    </row>
    <row r="4" spans="1:11" ht="15.75" x14ac:dyDescent="0.25">
      <c r="A4" t="s">
        <v>11</v>
      </c>
      <c r="B4" s="6"/>
      <c r="C4" s="4">
        <v>44927</v>
      </c>
      <c r="D4" s="5">
        <f t="shared" ref="D4:D57" si="0">(E4-E5)/E5</f>
        <v>7.5490689481630596E-2</v>
      </c>
      <c r="E4" s="24">
        <v>42.74</v>
      </c>
      <c r="F4" s="9">
        <v>88899.199999999997</v>
      </c>
      <c r="G4" s="7">
        <v>1200</v>
      </c>
      <c r="H4" s="10">
        <v>0</v>
      </c>
      <c r="I4" s="20"/>
      <c r="J4" s="20"/>
      <c r="K4" s="8">
        <f t="shared" ref="K4:K9" si="1">SUM(F4+I4+J4+H4)</f>
        <v>88899.199999999997</v>
      </c>
    </row>
    <row r="5" spans="1:11" ht="15.75" x14ac:dyDescent="0.25">
      <c r="A5" t="s">
        <v>11</v>
      </c>
      <c r="B5" s="6"/>
      <c r="C5" s="4">
        <v>44562</v>
      </c>
      <c r="D5" s="5">
        <f t="shared" si="0"/>
        <v>3.0067392431311658E-2</v>
      </c>
      <c r="E5" s="12">
        <v>39.74</v>
      </c>
      <c r="F5" s="11">
        <v>82659.199999999997</v>
      </c>
      <c r="G5" s="7">
        <v>1200</v>
      </c>
      <c r="H5" s="12"/>
      <c r="I5" s="7"/>
      <c r="J5" s="7"/>
      <c r="K5" s="8">
        <f t="shared" si="1"/>
        <v>82659.199999999997</v>
      </c>
    </row>
    <row r="6" spans="1:11" ht="15.75" x14ac:dyDescent="0.25">
      <c r="A6" t="s">
        <v>11</v>
      </c>
      <c r="B6" s="6"/>
      <c r="C6" s="4">
        <v>44197</v>
      </c>
      <c r="D6" s="5">
        <f t="shared" si="0"/>
        <v>5.008165487207393E-2</v>
      </c>
      <c r="E6" s="12">
        <v>38.58</v>
      </c>
      <c r="F6" s="11">
        <v>80246.399999999994</v>
      </c>
      <c r="G6" s="7">
        <v>1200</v>
      </c>
      <c r="H6" s="6"/>
      <c r="I6" s="7"/>
      <c r="J6" s="7"/>
      <c r="K6" s="8">
        <f t="shared" si="1"/>
        <v>80246.399999999994</v>
      </c>
    </row>
    <row r="7" spans="1:11" ht="15.75" x14ac:dyDescent="0.25">
      <c r="A7" t="s">
        <v>11</v>
      </c>
      <c r="B7" s="6"/>
      <c r="C7" s="4">
        <v>43831</v>
      </c>
      <c r="D7" s="5">
        <f t="shared" si="0"/>
        <v>1.379690949227373E-2</v>
      </c>
      <c r="E7" s="12">
        <v>36.74</v>
      </c>
      <c r="F7" s="11">
        <v>76419.199999999997</v>
      </c>
      <c r="G7" s="7">
        <v>1200</v>
      </c>
      <c r="H7" s="6"/>
      <c r="I7" s="7"/>
      <c r="J7" s="7"/>
      <c r="K7" s="8">
        <f t="shared" si="1"/>
        <v>76419.199999999997</v>
      </c>
    </row>
    <row r="8" spans="1:11" ht="15.75" x14ac:dyDescent="0.25">
      <c r="A8" t="s">
        <v>11</v>
      </c>
      <c r="B8" s="6"/>
      <c r="C8" s="4">
        <v>43466</v>
      </c>
      <c r="D8" s="5">
        <f t="shared" si="0"/>
        <v>1.3989927252378288E-2</v>
      </c>
      <c r="E8" s="12">
        <v>36.24</v>
      </c>
      <c r="F8" s="11">
        <v>75379.199999999997</v>
      </c>
      <c r="G8" s="7"/>
      <c r="H8" s="6"/>
      <c r="I8" s="7"/>
      <c r="J8" s="7"/>
      <c r="K8" s="8">
        <f t="shared" si="1"/>
        <v>75379.199999999997</v>
      </c>
    </row>
    <row r="9" spans="1:11" ht="15.75" x14ac:dyDescent="0.25">
      <c r="A9" t="s">
        <v>11</v>
      </c>
      <c r="B9" s="6"/>
      <c r="C9" s="4">
        <v>43101</v>
      </c>
      <c r="D9" s="5">
        <f t="shared" si="0"/>
        <v>1.1318619128466286E-2</v>
      </c>
      <c r="E9" s="12">
        <v>35.74</v>
      </c>
      <c r="F9" s="11">
        <v>74339.199999999997</v>
      </c>
      <c r="G9" s="7"/>
      <c r="H9" s="6"/>
      <c r="I9" s="7"/>
      <c r="J9" s="7"/>
      <c r="K9" s="8">
        <f t="shared" si="1"/>
        <v>74339.199999999997</v>
      </c>
    </row>
    <row r="10" spans="1:11" ht="15.75" x14ac:dyDescent="0.25">
      <c r="A10" t="s">
        <v>11</v>
      </c>
      <c r="B10" s="6"/>
      <c r="C10" s="4">
        <v>42736</v>
      </c>
      <c r="D10" s="5"/>
      <c r="E10" s="12">
        <v>35.340000000000003</v>
      </c>
      <c r="F10" s="11">
        <v>73507.199999999997</v>
      </c>
      <c r="G10" s="7"/>
      <c r="H10" s="6"/>
      <c r="I10" s="7"/>
      <c r="J10" s="7">
        <v>200</v>
      </c>
      <c r="K10" s="8">
        <f>SUM(F10+I10+J10+H10)</f>
        <v>73707.199999999997</v>
      </c>
    </row>
    <row r="11" spans="1:11" ht="15.75" x14ac:dyDescent="0.25">
      <c r="B11" s="3"/>
      <c r="C11" s="6"/>
      <c r="D11" s="5"/>
      <c r="E11" s="12"/>
      <c r="F11" s="7"/>
      <c r="G11" s="7"/>
      <c r="H11" s="6"/>
      <c r="I11" s="7"/>
      <c r="J11" s="7"/>
      <c r="K11" s="6"/>
    </row>
    <row r="12" spans="1:11" ht="15.75" x14ac:dyDescent="0.25">
      <c r="B12" s="6"/>
      <c r="C12" s="4"/>
      <c r="D12" s="5"/>
      <c r="E12" s="12"/>
      <c r="F12" s="7"/>
      <c r="G12" s="7"/>
      <c r="H12" s="6"/>
      <c r="I12" s="7"/>
      <c r="J12" s="7"/>
      <c r="K12" s="8"/>
    </row>
    <row r="13" spans="1:11" ht="15.75" x14ac:dyDescent="0.25">
      <c r="A13" t="s">
        <v>12</v>
      </c>
      <c r="B13" s="6" t="s">
        <v>16</v>
      </c>
      <c r="C13" s="13">
        <v>45292</v>
      </c>
      <c r="D13" s="5">
        <f t="shared" si="0"/>
        <v>2.8843380444188056E-2</v>
      </c>
      <c r="E13" s="12">
        <v>35.67</v>
      </c>
      <c r="F13" s="7">
        <v>74193.600000000006</v>
      </c>
      <c r="G13" s="7"/>
      <c r="H13" s="6">
        <v>0</v>
      </c>
      <c r="I13" s="7"/>
      <c r="J13" s="7"/>
      <c r="K13" s="8">
        <f t="shared" ref="K13:K19" si="2">SUM(F13+H13+I13+J13)</f>
        <v>74193.600000000006</v>
      </c>
    </row>
    <row r="14" spans="1:11" ht="15.75" x14ac:dyDescent="0.25">
      <c r="A14" t="s">
        <v>12</v>
      </c>
      <c r="B14" s="6"/>
      <c r="C14" s="4">
        <v>44927</v>
      </c>
      <c r="D14" s="5">
        <f t="shared" si="0"/>
        <v>9.4726870855699391E-2</v>
      </c>
      <c r="E14" s="12">
        <v>34.67</v>
      </c>
      <c r="F14" s="7">
        <v>72113.600000000006</v>
      </c>
      <c r="G14" s="7">
        <v>1200</v>
      </c>
      <c r="H14" s="6">
        <v>0</v>
      </c>
      <c r="I14" s="7"/>
      <c r="J14" s="7"/>
      <c r="K14" s="8">
        <f t="shared" si="2"/>
        <v>72113.600000000006</v>
      </c>
    </row>
    <row r="15" spans="1:11" ht="15.75" x14ac:dyDescent="0.25">
      <c r="A15" t="s">
        <v>12</v>
      </c>
      <c r="B15" s="6"/>
      <c r="C15" s="4">
        <v>44562</v>
      </c>
      <c r="D15" s="5">
        <f>(E15-E16)/E16</f>
        <v>6.740815638692281E-2</v>
      </c>
      <c r="E15" s="12">
        <v>31.67</v>
      </c>
      <c r="F15" s="7">
        <v>65874</v>
      </c>
      <c r="G15" s="7">
        <v>1200</v>
      </c>
      <c r="H15" s="12"/>
      <c r="I15" s="7"/>
      <c r="J15" s="7"/>
      <c r="K15" s="8">
        <f t="shared" si="2"/>
        <v>65874</v>
      </c>
    </row>
    <row r="16" spans="1:11" ht="15.75" x14ac:dyDescent="0.25">
      <c r="A16" t="s">
        <v>12</v>
      </c>
      <c r="B16" s="6"/>
      <c r="C16" s="4">
        <v>44197</v>
      </c>
      <c r="D16" s="5" t="s">
        <v>26</v>
      </c>
      <c r="E16" s="12">
        <v>29.67</v>
      </c>
      <c r="F16" s="7">
        <v>61714</v>
      </c>
      <c r="G16" s="7">
        <v>1200</v>
      </c>
      <c r="H16" s="6"/>
      <c r="I16" s="7"/>
      <c r="J16" s="7"/>
      <c r="K16" s="8">
        <f t="shared" si="2"/>
        <v>61714</v>
      </c>
    </row>
    <row r="17" spans="1:11" ht="15.75" x14ac:dyDescent="0.25">
      <c r="A17" t="s">
        <v>13</v>
      </c>
      <c r="B17" s="6"/>
      <c r="C17" s="4">
        <v>43831</v>
      </c>
      <c r="D17" s="5">
        <f>(E17-E18)/E18</f>
        <v>8.5999312005503953E-2</v>
      </c>
      <c r="E17" s="12">
        <v>31.57</v>
      </c>
      <c r="F17" s="7">
        <v>65665.600000000006</v>
      </c>
      <c r="G17" s="7">
        <v>1200</v>
      </c>
      <c r="H17" s="6"/>
      <c r="I17" s="7"/>
      <c r="J17" s="7"/>
      <c r="K17" s="8">
        <f t="shared" si="2"/>
        <v>65665.600000000006</v>
      </c>
    </row>
    <row r="18" spans="1:11" ht="15.75" x14ac:dyDescent="0.25">
      <c r="A18" t="s">
        <v>13</v>
      </c>
      <c r="B18" s="6"/>
      <c r="C18" s="4">
        <v>43466</v>
      </c>
      <c r="D18" s="5">
        <f>(E18-E19)/E19</f>
        <v>9.4091080165600305E-2</v>
      </c>
      <c r="E18" s="12">
        <v>29.07</v>
      </c>
      <c r="F18" s="7">
        <v>60465.599999999999</v>
      </c>
      <c r="G18" s="7"/>
      <c r="H18" s="6"/>
      <c r="I18" s="7"/>
      <c r="J18" s="7"/>
      <c r="K18" s="8">
        <f t="shared" si="2"/>
        <v>60465.599999999999</v>
      </c>
    </row>
    <row r="19" spans="1:11" ht="15.75" x14ac:dyDescent="0.25">
      <c r="A19" t="s">
        <v>13</v>
      </c>
      <c r="B19" s="6"/>
      <c r="C19" s="4">
        <v>43101</v>
      </c>
      <c r="D19" s="5">
        <f t="shared" si="0"/>
        <v>1.5284677111195971E-2</v>
      </c>
      <c r="E19" s="12">
        <v>26.57</v>
      </c>
      <c r="F19" s="7">
        <v>55265.599999999999</v>
      </c>
      <c r="G19" s="7"/>
      <c r="H19" s="6"/>
      <c r="I19" s="7"/>
      <c r="J19" s="7"/>
      <c r="K19" s="8">
        <f t="shared" si="2"/>
        <v>55265.599999999999</v>
      </c>
    </row>
    <row r="20" spans="1:11" ht="15.75" x14ac:dyDescent="0.25">
      <c r="A20" t="s">
        <v>13</v>
      </c>
      <c r="B20" s="6"/>
      <c r="C20" s="4">
        <v>42736</v>
      </c>
      <c r="D20" s="5"/>
      <c r="E20" s="12">
        <v>26.17</v>
      </c>
      <c r="F20" s="7">
        <v>54433.599999999999</v>
      </c>
      <c r="G20" s="7"/>
      <c r="H20" s="6"/>
      <c r="I20" s="7">
        <v>50</v>
      </c>
      <c r="J20" s="7"/>
      <c r="K20" s="8">
        <f>SUM(F20+H20+I20+J20)</f>
        <v>54483.6</v>
      </c>
    </row>
    <row r="21" spans="1:11" ht="15.75" x14ac:dyDescent="0.25">
      <c r="B21" s="14"/>
      <c r="C21" s="14"/>
      <c r="D21" s="5"/>
      <c r="E21" s="25"/>
      <c r="F21" s="16"/>
      <c r="G21" s="16"/>
      <c r="H21" s="14"/>
      <c r="I21" s="16"/>
      <c r="J21" s="16"/>
      <c r="K21" s="8"/>
    </row>
    <row r="22" spans="1:11" ht="15.75" x14ac:dyDescent="0.25">
      <c r="B22" s="14"/>
      <c r="C22" s="14"/>
      <c r="D22" s="5"/>
      <c r="E22" s="25"/>
      <c r="F22" s="16"/>
      <c r="G22" s="16"/>
      <c r="H22" s="14"/>
      <c r="I22" s="16"/>
      <c r="J22" s="16"/>
      <c r="K22" s="7"/>
    </row>
    <row r="23" spans="1:11" ht="15.75" x14ac:dyDescent="0.25">
      <c r="A23" t="s">
        <v>14</v>
      </c>
      <c r="B23" s="6" t="s">
        <v>15</v>
      </c>
      <c r="C23" s="4">
        <v>45444</v>
      </c>
      <c r="D23" s="5">
        <f t="shared" si="0"/>
        <v>7.6739325171693046E-2</v>
      </c>
      <c r="E23" s="12">
        <v>36.06</v>
      </c>
      <c r="F23" s="7">
        <v>75004.800000000003</v>
      </c>
      <c r="G23" s="7"/>
      <c r="H23" s="6"/>
      <c r="I23" s="7"/>
      <c r="J23" s="7"/>
      <c r="K23" s="7">
        <f t="shared" ref="K23:K63" si="3">SUM(F23+H23+I23+J23)</f>
        <v>75004.800000000003</v>
      </c>
    </row>
    <row r="24" spans="1:11" ht="15.75" x14ac:dyDescent="0.25">
      <c r="A24" t="s">
        <v>14</v>
      </c>
      <c r="B24" s="6"/>
      <c r="C24" s="4">
        <v>45292</v>
      </c>
      <c r="D24" s="5">
        <f t="shared" si="0"/>
        <v>3.077870113881194E-2</v>
      </c>
      <c r="E24" s="12">
        <v>33.49</v>
      </c>
      <c r="F24" s="7">
        <v>69659.199999999997</v>
      </c>
      <c r="G24" s="7"/>
      <c r="H24" s="6"/>
      <c r="I24" s="7"/>
      <c r="J24" s="7"/>
      <c r="K24" s="7">
        <f t="shared" si="3"/>
        <v>69659.199999999997</v>
      </c>
    </row>
    <row r="25" spans="1:11" ht="15.75" x14ac:dyDescent="0.25">
      <c r="A25" t="s">
        <v>14</v>
      </c>
      <c r="B25" s="6"/>
      <c r="C25" s="4">
        <v>44927</v>
      </c>
      <c r="D25" s="5">
        <f t="shared" si="0"/>
        <v>0.10172939979654133</v>
      </c>
      <c r="E25" s="12">
        <v>32.49</v>
      </c>
      <c r="F25" s="7">
        <v>67579.199999999997</v>
      </c>
      <c r="G25" s="7">
        <v>1200</v>
      </c>
      <c r="H25" s="6"/>
      <c r="I25" s="7">
        <v>150</v>
      </c>
      <c r="J25" s="7"/>
      <c r="K25" s="7">
        <f t="shared" si="3"/>
        <v>67729.2</v>
      </c>
    </row>
    <row r="26" spans="1:11" ht="15.75" x14ac:dyDescent="0.25">
      <c r="A26" t="s">
        <v>14</v>
      </c>
      <c r="B26" s="6"/>
      <c r="C26" s="4">
        <v>44562</v>
      </c>
      <c r="D26" s="5">
        <f t="shared" si="0"/>
        <v>3.0038421236465229E-2</v>
      </c>
      <c r="E26" s="12">
        <v>29.49</v>
      </c>
      <c r="F26" s="7">
        <v>61339.199999999997</v>
      </c>
      <c r="G26" s="7">
        <v>1200</v>
      </c>
      <c r="H26" s="6"/>
      <c r="I26" s="7"/>
      <c r="J26" s="7"/>
      <c r="K26" s="7">
        <f t="shared" si="3"/>
        <v>61339.199999999997</v>
      </c>
    </row>
    <row r="27" spans="1:11" ht="15.75" x14ac:dyDescent="0.25">
      <c r="A27" t="s">
        <v>14</v>
      </c>
      <c r="B27" s="6"/>
      <c r="C27" s="4">
        <v>44197</v>
      </c>
      <c r="D27" s="5">
        <f t="shared" si="0"/>
        <v>4.9871653832049855E-2</v>
      </c>
      <c r="E27" s="12">
        <v>28.63</v>
      </c>
      <c r="F27" s="7">
        <v>59550.400000000001</v>
      </c>
      <c r="G27" s="7">
        <v>1200</v>
      </c>
      <c r="H27" s="6"/>
      <c r="I27" s="7"/>
      <c r="J27" s="7"/>
      <c r="K27" s="7">
        <f t="shared" si="3"/>
        <v>59550.400000000001</v>
      </c>
    </row>
    <row r="28" spans="1:11" ht="15.75" x14ac:dyDescent="0.25">
      <c r="A28" t="s">
        <v>14</v>
      </c>
      <c r="B28" s="6"/>
      <c r="C28" s="4">
        <v>43831</v>
      </c>
      <c r="D28" s="5">
        <f t="shared" si="0"/>
        <v>1.867762420620097E-2</v>
      </c>
      <c r="E28" s="12">
        <v>27.27</v>
      </c>
      <c r="F28" s="7">
        <v>56721.599999999999</v>
      </c>
      <c r="G28" s="7">
        <v>1200</v>
      </c>
      <c r="H28" s="6"/>
      <c r="I28" s="7"/>
      <c r="J28" s="7"/>
      <c r="K28" s="7">
        <f t="shared" si="3"/>
        <v>56721.599999999999</v>
      </c>
    </row>
    <row r="29" spans="1:11" ht="15.75" x14ac:dyDescent="0.25">
      <c r="A29" t="s">
        <v>14</v>
      </c>
      <c r="B29" s="6"/>
      <c r="C29" s="4">
        <v>43466</v>
      </c>
      <c r="D29" s="5">
        <f t="shared" si="0"/>
        <v>8.0742834073475975E-2</v>
      </c>
      <c r="E29" s="12">
        <v>26.77</v>
      </c>
      <c r="F29" s="7">
        <v>55681.599999999999</v>
      </c>
      <c r="G29" s="7"/>
      <c r="H29" s="6"/>
      <c r="I29" s="7"/>
      <c r="J29" s="7"/>
      <c r="K29" s="7">
        <f t="shared" si="3"/>
        <v>55681.599999999999</v>
      </c>
    </row>
    <row r="30" spans="1:11" ht="15.75" x14ac:dyDescent="0.25">
      <c r="A30" t="s">
        <v>14</v>
      </c>
      <c r="B30" s="6"/>
      <c r="C30" s="4">
        <v>43101</v>
      </c>
      <c r="D30" s="5">
        <f t="shared" si="0"/>
        <v>1.6413623307345037E-2</v>
      </c>
      <c r="E30" s="12">
        <v>24.77</v>
      </c>
      <c r="F30" s="7">
        <v>51521.599999999999</v>
      </c>
      <c r="G30" s="7"/>
      <c r="H30" s="6"/>
      <c r="I30" s="7">
        <v>100</v>
      </c>
      <c r="J30" s="7"/>
      <c r="K30" s="7">
        <f t="shared" si="3"/>
        <v>51621.599999999999</v>
      </c>
    </row>
    <row r="31" spans="1:11" ht="15.75" x14ac:dyDescent="0.25">
      <c r="A31" t="s">
        <v>14</v>
      </c>
      <c r="B31" s="6"/>
      <c r="C31" s="4">
        <v>42736</v>
      </c>
      <c r="D31" s="5"/>
      <c r="E31" s="12">
        <v>24.37</v>
      </c>
      <c r="F31" s="7">
        <v>50689.599999999999</v>
      </c>
      <c r="G31" s="7"/>
      <c r="H31" s="6"/>
      <c r="I31" s="7"/>
      <c r="J31" s="7"/>
      <c r="K31" s="7">
        <f t="shared" si="3"/>
        <v>50689.599999999999</v>
      </c>
    </row>
    <row r="32" spans="1:11" ht="15.75" x14ac:dyDescent="0.25">
      <c r="B32" s="6"/>
      <c r="C32" s="6"/>
      <c r="D32" s="5"/>
      <c r="E32" s="12"/>
      <c r="F32" s="7"/>
      <c r="G32" s="7"/>
      <c r="H32" s="6"/>
      <c r="I32" s="7"/>
      <c r="J32" s="7"/>
      <c r="K32" s="7"/>
    </row>
    <row r="33" spans="1:11" ht="15.75" x14ac:dyDescent="0.25">
      <c r="B33" s="6"/>
      <c r="C33" s="6"/>
      <c r="D33" s="5"/>
      <c r="E33" s="12"/>
      <c r="F33" s="7"/>
      <c r="G33" s="7"/>
      <c r="H33" s="6"/>
      <c r="I33" s="7"/>
      <c r="J33" s="7"/>
      <c r="K33" s="7"/>
    </row>
    <row r="34" spans="1:11" ht="15.75" x14ac:dyDescent="0.25">
      <c r="A34" t="s">
        <v>18</v>
      </c>
      <c r="B34" s="6" t="s">
        <v>19</v>
      </c>
      <c r="C34" s="4">
        <v>45292</v>
      </c>
      <c r="D34" s="5">
        <f t="shared" si="0"/>
        <v>3.447087211306446E-2</v>
      </c>
      <c r="E34" s="12">
        <v>30.01</v>
      </c>
      <c r="F34" s="7">
        <v>62420.800000000003</v>
      </c>
      <c r="G34" s="7"/>
      <c r="H34" s="6"/>
      <c r="I34" s="7"/>
      <c r="J34" s="7"/>
      <c r="K34" s="7">
        <f t="shared" si="3"/>
        <v>62420.800000000003</v>
      </c>
    </row>
    <row r="35" spans="1:11" ht="15.75" x14ac:dyDescent="0.25">
      <c r="A35" t="s">
        <v>18</v>
      </c>
      <c r="B35" s="6"/>
      <c r="C35" s="4">
        <v>44927</v>
      </c>
      <c r="D35" s="5">
        <f t="shared" si="0"/>
        <v>0.11534025374855823</v>
      </c>
      <c r="E35" s="12">
        <v>29.01</v>
      </c>
      <c r="F35" s="7">
        <v>60340.800000000003</v>
      </c>
      <c r="G35" s="7">
        <v>1200</v>
      </c>
      <c r="H35" s="6"/>
      <c r="I35" s="7"/>
      <c r="J35" s="7"/>
      <c r="K35" s="7">
        <f t="shared" si="3"/>
        <v>60340.800000000003</v>
      </c>
    </row>
    <row r="36" spans="1:11" ht="15.75" x14ac:dyDescent="0.25">
      <c r="A36" t="s">
        <v>18</v>
      </c>
      <c r="B36" s="6"/>
      <c r="C36" s="4">
        <v>44562</v>
      </c>
      <c r="D36" s="5">
        <f t="shared" si="0"/>
        <v>3.009900990099016E-2</v>
      </c>
      <c r="E36" s="12">
        <v>26.01</v>
      </c>
      <c r="F36" s="7">
        <v>54100.800000000003</v>
      </c>
      <c r="G36" s="7">
        <v>1200</v>
      </c>
      <c r="H36" s="6"/>
      <c r="I36" s="7"/>
      <c r="J36" s="7">
        <v>100</v>
      </c>
      <c r="K36" s="7">
        <f t="shared" si="3"/>
        <v>54200.800000000003</v>
      </c>
    </row>
    <row r="37" spans="1:11" ht="15.75" x14ac:dyDescent="0.25">
      <c r="A37" t="s">
        <v>18</v>
      </c>
      <c r="B37" s="6"/>
      <c r="C37" s="4">
        <v>44197</v>
      </c>
      <c r="D37" s="5">
        <f t="shared" si="0"/>
        <v>4.9896049896049864E-2</v>
      </c>
      <c r="E37" s="12">
        <v>25.25</v>
      </c>
      <c r="F37" s="7">
        <v>52520</v>
      </c>
      <c r="G37" s="7">
        <v>1200</v>
      </c>
      <c r="H37" s="6"/>
      <c r="I37" s="7"/>
      <c r="J37" s="7"/>
      <c r="K37" s="7">
        <f t="shared" si="3"/>
        <v>52520</v>
      </c>
    </row>
    <row r="38" spans="1:11" ht="15.75" x14ac:dyDescent="0.25">
      <c r="A38" t="s">
        <v>18</v>
      </c>
      <c r="B38" s="6"/>
      <c r="C38" s="4">
        <v>43831</v>
      </c>
      <c r="D38" s="5">
        <f t="shared" si="0"/>
        <v>2.1231422505307854E-2</v>
      </c>
      <c r="E38" s="12">
        <v>24.05</v>
      </c>
      <c r="F38" s="7">
        <v>50024</v>
      </c>
      <c r="G38" s="7">
        <v>1200</v>
      </c>
      <c r="H38" s="6"/>
      <c r="I38" s="7"/>
      <c r="J38" s="7"/>
      <c r="K38" s="7">
        <f t="shared" si="3"/>
        <v>50024</v>
      </c>
    </row>
    <row r="39" spans="1:11" ht="15.75" x14ac:dyDescent="0.25">
      <c r="A39" t="s">
        <v>18</v>
      </c>
      <c r="B39" s="6"/>
      <c r="C39" s="4">
        <v>43466</v>
      </c>
      <c r="D39" s="5">
        <f t="shared" si="0"/>
        <v>1.7278617710583248E-2</v>
      </c>
      <c r="E39" s="12">
        <v>23.55</v>
      </c>
      <c r="F39" s="7">
        <v>48984</v>
      </c>
      <c r="G39" s="7"/>
      <c r="H39" s="6"/>
      <c r="I39" s="7"/>
      <c r="J39" s="7"/>
      <c r="K39" s="7">
        <f t="shared" si="3"/>
        <v>48984</v>
      </c>
    </row>
    <row r="40" spans="1:11" ht="15.75" x14ac:dyDescent="0.25">
      <c r="A40" t="s">
        <v>18</v>
      </c>
      <c r="B40" s="6"/>
      <c r="C40" s="4">
        <v>43101</v>
      </c>
      <c r="D40" s="5">
        <f t="shared" si="0"/>
        <v>1.758241758241752E-2</v>
      </c>
      <c r="E40" s="12">
        <v>23.15</v>
      </c>
      <c r="F40" s="7">
        <v>48152</v>
      </c>
      <c r="G40" s="7"/>
      <c r="H40" s="6"/>
      <c r="I40" s="7"/>
      <c r="J40" s="7"/>
      <c r="K40" s="7">
        <f t="shared" si="3"/>
        <v>48152</v>
      </c>
    </row>
    <row r="41" spans="1:11" ht="15.75" x14ac:dyDescent="0.25">
      <c r="A41" t="s">
        <v>18</v>
      </c>
      <c r="B41" s="6"/>
      <c r="C41" s="4">
        <v>42736</v>
      </c>
      <c r="D41" s="5"/>
      <c r="E41" s="12">
        <v>22.75</v>
      </c>
      <c r="F41" s="7">
        <v>47320</v>
      </c>
      <c r="G41" s="7"/>
      <c r="H41" s="6"/>
      <c r="I41" s="7">
        <v>50</v>
      </c>
      <c r="J41" s="7"/>
      <c r="K41" s="7">
        <f t="shared" si="3"/>
        <v>47370</v>
      </c>
    </row>
    <row r="42" spans="1:11" ht="15.75" x14ac:dyDescent="0.25">
      <c r="B42" s="6"/>
      <c r="C42" s="6"/>
      <c r="D42" s="5"/>
      <c r="E42" s="12"/>
      <c r="F42" s="7"/>
      <c r="G42" s="7"/>
      <c r="H42" s="6"/>
      <c r="I42" s="7"/>
      <c r="J42" s="7"/>
      <c r="K42" s="7"/>
    </row>
    <row r="43" spans="1:11" ht="15.75" x14ac:dyDescent="0.25">
      <c r="B43" s="6"/>
      <c r="C43" s="6"/>
      <c r="D43" s="5"/>
      <c r="E43" s="12"/>
      <c r="F43" s="7"/>
      <c r="G43" s="7"/>
      <c r="H43" s="6"/>
      <c r="I43" s="7"/>
      <c r="J43" s="7"/>
      <c r="K43" s="7"/>
    </row>
    <row r="44" spans="1:11" ht="15.75" x14ac:dyDescent="0.25">
      <c r="A44" t="s">
        <v>20</v>
      </c>
      <c r="B44" s="6" t="s">
        <v>22</v>
      </c>
      <c r="C44" s="4">
        <v>45292</v>
      </c>
      <c r="D44" s="5">
        <f t="shared" si="0"/>
        <v>2.6232948583420779E-2</v>
      </c>
      <c r="E44" s="12">
        <v>39.119999999999997</v>
      </c>
      <c r="F44" s="15">
        <v>81369.600000000006</v>
      </c>
      <c r="G44" s="7"/>
      <c r="H44" s="6"/>
      <c r="I44" s="7">
        <v>200</v>
      </c>
      <c r="J44" s="7"/>
      <c r="K44" s="7">
        <f t="shared" si="3"/>
        <v>81569.600000000006</v>
      </c>
    </row>
    <row r="45" spans="1:11" ht="15.75" x14ac:dyDescent="0.25">
      <c r="A45" t="s">
        <v>20</v>
      </c>
      <c r="B45" s="6"/>
      <c r="C45" s="4">
        <v>44927</v>
      </c>
      <c r="D45" s="5">
        <f t="shared" si="0"/>
        <v>0</v>
      </c>
      <c r="E45" s="12">
        <v>38.119999999999997</v>
      </c>
      <c r="F45" s="15">
        <v>79289.600000000006</v>
      </c>
      <c r="G45" s="7">
        <v>1200</v>
      </c>
      <c r="H45" s="6"/>
      <c r="I45" s="7"/>
      <c r="J45" s="7"/>
      <c r="K45" s="7">
        <f t="shared" si="3"/>
        <v>79289.600000000006</v>
      </c>
    </row>
    <row r="46" spans="1:11" ht="15.75" x14ac:dyDescent="0.25">
      <c r="A46" t="s">
        <v>20</v>
      </c>
      <c r="B46" s="6"/>
      <c r="C46" s="4">
        <v>44818</v>
      </c>
      <c r="D46" s="5">
        <f t="shared" si="0"/>
        <v>8.5421412300683383E-2</v>
      </c>
      <c r="E46" s="12">
        <v>38.119999999999997</v>
      </c>
      <c r="F46" s="15">
        <v>79289.600000000006</v>
      </c>
      <c r="G46" s="7">
        <v>1200</v>
      </c>
      <c r="H46" s="6"/>
      <c r="I46" s="7"/>
      <c r="J46" s="7"/>
      <c r="K46" s="7">
        <f t="shared" si="3"/>
        <v>79289.600000000006</v>
      </c>
    </row>
    <row r="47" spans="1:11" ht="15.75" x14ac:dyDescent="0.25">
      <c r="A47" t="s">
        <v>20</v>
      </c>
      <c r="B47" s="6"/>
      <c r="C47" s="4">
        <v>44562</v>
      </c>
      <c r="D47" s="5">
        <f t="shared" si="0"/>
        <v>2.9912023460410438E-2</v>
      </c>
      <c r="E47" s="12">
        <v>35.119999999999997</v>
      </c>
      <c r="F47" s="15">
        <v>73049.600000000006</v>
      </c>
      <c r="G47" s="7"/>
      <c r="H47" s="35">
        <v>273</v>
      </c>
      <c r="I47" s="7"/>
      <c r="J47" s="7"/>
      <c r="K47" s="7">
        <f t="shared" si="3"/>
        <v>73322.600000000006</v>
      </c>
    </row>
    <row r="48" spans="1:11" ht="15.75" x14ac:dyDescent="0.25">
      <c r="A48" t="s">
        <v>20</v>
      </c>
      <c r="B48" s="6"/>
      <c r="C48" s="4">
        <v>44197</v>
      </c>
      <c r="D48" s="5">
        <f t="shared" si="0"/>
        <v>0.1187664041994751</v>
      </c>
      <c r="E48" s="12">
        <v>34.1</v>
      </c>
      <c r="F48" s="15">
        <v>70928</v>
      </c>
      <c r="G48" s="7">
        <v>1200</v>
      </c>
      <c r="H48" s="35">
        <v>94.5</v>
      </c>
      <c r="I48" s="7"/>
      <c r="J48" s="7"/>
      <c r="K48" s="7">
        <f t="shared" si="3"/>
        <v>71022.5</v>
      </c>
    </row>
    <row r="49" spans="1:11" ht="15.75" x14ac:dyDescent="0.25">
      <c r="A49" t="s">
        <v>20</v>
      </c>
      <c r="B49" s="6"/>
      <c r="C49" s="4">
        <v>43831</v>
      </c>
      <c r="D49" s="5">
        <f t="shared" si="0"/>
        <v>7.02247191011236E-2</v>
      </c>
      <c r="E49" s="12">
        <v>30.48</v>
      </c>
      <c r="F49" s="15">
        <v>63398.400000000001</v>
      </c>
      <c r="G49" s="7"/>
      <c r="H49" s="35">
        <v>120.75</v>
      </c>
      <c r="I49" s="7"/>
      <c r="J49" s="7"/>
      <c r="K49" s="7">
        <f t="shared" si="3"/>
        <v>63519.15</v>
      </c>
    </row>
    <row r="50" spans="1:11" ht="15.75" x14ac:dyDescent="0.25">
      <c r="A50" t="s">
        <v>20</v>
      </c>
      <c r="B50" s="6"/>
      <c r="C50" s="4">
        <v>43466</v>
      </c>
      <c r="D50" s="5">
        <f t="shared" si="0"/>
        <v>3.6390101892285295E-2</v>
      </c>
      <c r="E50" s="12">
        <v>28.48</v>
      </c>
      <c r="F50" s="15">
        <v>59238.400000000001</v>
      </c>
      <c r="G50" s="7"/>
      <c r="H50" s="36"/>
      <c r="I50" s="7">
        <v>150</v>
      </c>
      <c r="J50" s="7">
        <v>100</v>
      </c>
      <c r="K50" s="7">
        <f t="shared" si="3"/>
        <v>59488.4</v>
      </c>
    </row>
    <row r="51" spans="1:11" ht="15.75" x14ac:dyDescent="0.25">
      <c r="A51" t="s">
        <v>20</v>
      </c>
      <c r="B51" s="6"/>
      <c r="C51" s="4">
        <v>43101</v>
      </c>
      <c r="D51" s="5">
        <f t="shared" si="0"/>
        <v>1.4771048744460936E-2</v>
      </c>
      <c r="E51" s="12">
        <v>27.48</v>
      </c>
      <c r="F51" s="15">
        <v>57158.400000000001</v>
      </c>
      <c r="G51" s="7"/>
      <c r="H51" s="36"/>
      <c r="I51" s="7"/>
      <c r="J51" s="7"/>
      <c r="K51" s="7">
        <f t="shared" si="3"/>
        <v>57158.400000000001</v>
      </c>
    </row>
    <row r="52" spans="1:11" ht="15.75" x14ac:dyDescent="0.25">
      <c r="A52" t="s">
        <v>20</v>
      </c>
      <c r="B52" s="6" t="s">
        <v>21</v>
      </c>
      <c r="C52" s="4">
        <v>42736</v>
      </c>
      <c r="D52" s="5">
        <v>0</v>
      </c>
      <c r="E52" s="12">
        <v>27.08</v>
      </c>
      <c r="F52" s="15">
        <v>56326.400000000001</v>
      </c>
      <c r="G52" s="7"/>
      <c r="H52" s="36"/>
      <c r="I52" s="7"/>
      <c r="J52" s="7"/>
      <c r="K52" s="7">
        <f t="shared" si="3"/>
        <v>56326.400000000001</v>
      </c>
    </row>
    <row r="53" spans="1:11" ht="15.75" x14ac:dyDescent="0.25">
      <c r="B53" s="6"/>
      <c r="C53" s="6"/>
      <c r="D53" s="5">
        <v>0</v>
      </c>
      <c r="E53" s="12"/>
      <c r="F53" s="6"/>
      <c r="G53" s="7"/>
      <c r="H53" s="36"/>
      <c r="I53" s="7"/>
      <c r="J53" s="7"/>
      <c r="K53" s="7"/>
    </row>
    <row r="54" spans="1:11" ht="15.75" x14ac:dyDescent="0.25">
      <c r="A54" t="s">
        <v>23</v>
      </c>
      <c r="B54" s="6"/>
      <c r="C54" s="4">
        <v>43831</v>
      </c>
      <c r="D54" s="5">
        <f t="shared" si="0"/>
        <v>5.7361376673040157E-2</v>
      </c>
      <c r="E54" s="12">
        <v>27.65</v>
      </c>
      <c r="F54" s="15">
        <v>57512</v>
      </c>
      <c r="G54" s="7" t="s">
        <v>26</v>
      </c>
      <c r="H54" s="36"/>
      <c r="I54" s="7"/>
      <c r="J54" s="7">
        <v>200</v>
      </c>
      <c r="K54" s="7">
        <f t="shared" si="3"/>
        <v>57712</v>
      </c>
    </row>
    <row r="55" spans="1:11" ht="15.75" x14ac:dyDescent="0.25">
      <c r="A55" t="s">
        <v>23</v>
      </c>
      <c r="B55" s="6" t="s">
        <v>24</v>
      </c>
      <c r="C55" s="4">
        <v>43466</v>
      </c>
      <c r="D55" s="5">
        <f t="shared" si="0"/>
        <v>1.9493177387914232E-2</v>
      </c>
      <c r="E55" s="12">
        <v>26.15</v>
      </c>
      <c r="F55" s="15">
        <v>54392</v>
      </c>
      <c r="G55" s="7"/>
      <c r="H55" s="36"/>
      <c r="I55" s="7"/>
      <c r="J55" s="7"/>
      <c r="K55" s="7">
        <f t="shared" si="3"/>
        <v>54392</v>
      </c>
    </row>
    <row r="56" spans="1:11" ht="15.75" x14ac:dyDescent="0.25">
      <c r="A56" t="s">
        <v>23</v>
      </c>
      <c r="B56" s="6"/>
      <c r="C56" s="4">
        <v>43327</v>
      </c>
      <c r="D56" s="5">
        <f t="shared" si="0"/>
        <v>4.0567951318458417E-2</v>
      </c>
      <c r="E56" s="12">
        <v>25.65</v>
      </c>
      <c r="F56" s="15">
        <v>53352</v>
      </c>
      <c r="G56" s="7"/>
      <c r="H56" s="36"/>
      <c r="I56" s="7"/>
      <c r="J56" s="7">
        <v>200</v>
      </c>
      <c r="K56" s="7">
        <f t="shared" si="3"/>
        <v>53552</v>
      </c>
    </row>
    <row r="57" spans="1:11" ht="15.75" x14ac:dyDescent="0.25">
      <c r="A57" t="s">
        <v>23</v>
      </c>
      <c r="B57" s="6"/>
      <c r="C57" s="4">
        <v>43102</v>
      </c>
      <c r="D57" s="5">
        <f t="shared" si="0"/>
        <v>4.2283298097251586E-2</v>
      </c>
      <c r="E57" s="12">
        <v>24.65</v>
      </c>
      <c r="F57" s="15">
        <v>51272</v>
      </c>
      <c r="G57" s="7"/>
      <c r="H57" s="36"/>
      <c r="I57" s="7"/>
      <c r="J57" s="7"/>
      <c r="K57" s="7">
        <f t="shared" si="3"/>
        <v>51272</v>
      </c>
    </row>
    <row r="58" spans="1:11" ht="15.75" x14ac:dyDescent="0.25">
      <c r="A58" t="s">
        <v>23</v>
      </c>
      <c r="B58" s="6"/>
      <c r="C58" s="4">
        <v>43101</v>
      </c>
      <c r="D58" s="5"/>
      <c r="E58" s="12">
        <v>23.65</v>
      </c>
      <c r="F58" s="15">
        <v>49192</v>
      </c>
      <c r="G58" s="7"/>
      <c r="H58" s="36"/>
      <c r="I58" s="7"/>
      <c r="J58" s="7"/>
      <c r="K58" s="7">
        <f t="shared" si="3"/>
        <v>49192</v>
      </c>
    </row>
    <row r="59" spans="1:11" ht="15.75" x14ac:dyDescent="0.25">
      <c r="A59" t="s">
        <v>23</v>
      </c>
      <c r="B59" s="6"/>
      <c r="C59" s="6"/>
      <c r="D59" s="5"/>
      <c r="E59" s="12"/>
      <c r="F59" s="6"/>
      <c r="G59" s="7"/>
      <c r="H59" s="36"/>
      <c r="I59" s="7"/>
      <c r="J59" s="7"/>
      <c r="K59" s="7"/>
    </row>
    <row r="60" spans="1:11" ht="15.75" x14ac:dyDescent="0.25">
      <c r="B60" s="6"/>
      <c r="C60" s="4"/>
      <c r="D60" s="5"/>
      <c r="E60" s="12"/>
      <c r="F60" s="15"/>
      <c r="G60" s="7"/>
      <c r="H60" s="36"/>
      <c r="I60" s="7"/>
      <c r="J60" s="7"/>
      <c r="K60" s="7"/>
    </row>
    <row r="61" spans="1:11" ht="15.75" x14ac:dyDescent="0.25">
      <c r="A61" t="s">
        <v>25</v>
      </c>
      <c r="B61" s="6" t="s">
        <v>24</v>
      </c>
      <c r="C61" s="4">
        <v>43101</v>
      </c>
      <c r="D61" s="5">
        <f t="shared" ref="D61:D62" si="4">(E61-E62)/E62</f>
        <v>1.3596193065941488E-2</v>
      </c>
      <c r="E61" s="12">
        <v>29.82</v>
      </c>
      <c r="F61" s="15">
        <v>62025.599999999999</v>
      </c>
      <c r="G61" s="7"/>
      <c r="H61" s="35">
        <v>192.15</v>
      </c>
      <c r="I61" s="7"/>
      <c r="J61" s="7"/>
      <c r="K61" s="7">
        <f t="shared" si="3"/>
        <v>62217.75</v>
      </c>
    </row>
    <row r="62" spans="1:11" ht="15.75" x14ac:dyDescent="0.25">
      <c r="A62" t="s">
        <v>25</v>
      </c>
      <c r="B62" s="6"/>
      <c r="C62" s="4">
        <v>42863</v>
      </c>
      <c r="D62" s="5">
        <f t="shared" si="4"/>
        <v>6.9818181818181876E-2</v>
      </c>
      <c r="E62" s="12">
        <v>29.42</v>
      </c>
      <c r="F62" s="15">
        <v>61193.599999999999</v>
      </c>
      <c r="G62" s="7"/>
      <c r="H62" s="36"/>
      <c r="I62" s="7"/>
      <c r="J62" s="7">
        <v>200</v>
      </c>
      <c r="K62" s="7">
        <f t="shared" si="3"/>
        <v>61393.599999999999</v>
      </c>
    </row>
    <row r="63" spans="1:11" ht="15.75" x14ac:dyDescent="0.25">
      <c r="A63" t="s">
        <v>25</v>
      </c>
      <c r="B63" s="6"/>
      <c r="C63" s="4">
        <v>42736</v>
      </c>
      <c r="D63" s="5"/>
      <c r="E63" s="12">
        <v>27.5</v>
      </c>
      <c r="F63" s="15">
        <v>57200</v>
      </c>
      <c r="G63" s="7"/>
      <c r="H63" s="6"/>
      <c r="I63" s="7"/>
      <c r="J63" s="7"/>
      <c r="K63" s="7">
        <f t="shared" si="3"/>
        <v>57200</v>
      </c>
    </row>
    <row r="65" spans="1:11" ht="15.75" x14ac:dyDescent="0.25">
      <c r="A65" s="34" t="s">
        <v>29</v>
      </c>
      <c r="B65" s="6" t="s">
        <v>30</v>
      </c>
      <c r="C65" s="4">
        <v>45292</v>
      </c>
      <c r="D65" s="5">
        <f t="shared" ref="D65:D72" si="5">(E65-E66)/E66</f>
        <v>2.2099447513812154E-2</v>
      </c>
      <c r="E65" s="6">
        <v>46.25</v>
      </c>
      <c r="F65" s="15">
        <v>96200</v>
      </c>
      <c r="G65" s="7"/>
      <c r="H65" s="7"/>
      <c r="I65" s="7"/>
      <c r="J65" s="7"/>
      <c r="K65" s="7">
        <f t="shared" ref="K65:K72" si="6">SUM(F65+H65+I65+J65)</f>
        <v>96200</v>
      </c>
    </row>
    <row r="66" spans="1:11" ht="15.75" x14ac:dyDescent="0.25">
      <c r="A66" s="34"/>
      <c r="B66" s="6"/>
      <c r="C66" s="4">
        <v>44927</v>
      </c>
      <c r="D66" s="5">
        <f t="shared" si="5"/>
        <v>7.1005917159763315E-2</v>
      </c>
      <c r="E66" s="6">
        <v>45.25</v>
      </c>
      <c r="F66" s="15">
        <v>94120</v>
      </c>
      <c r="G66" s="7">
        <v>1200</v>
      </c>
      <c r="H66" s="35"/>
      <c r="I66" s="7">
        <v>250</v>
      </c>
      <c r="J66" s="7">
        <v>204.94</v>
      </c>
      <c r="K66" s="7">
        <f t="shared" si="6"/>
        <v>94574.94</v>
      </c>
    </row>
    <row r="67" spans="1:11" ht="15.75" x14ac:dyDescent="0.25">
      <c r="A67" s="34"/>
      <c r="B67" s="6"/>
      <c r="C67" s="4">
        <v>44562</v>
      </c>
      <c r="D67" s="5">
        <f t="shared" si="5"/>
        <v>2.9985372988785879E-2</v>
      </c>
      <c r="E67" s="6">
        <v>42.25</v>
      </c>
      <c r="F67" s="15">
        <v>87880</v>
      </c>
      <c r="G67" s="7">
        <v>1200</v>
      </c>
      <c r="H67" s="7">
        <v>273</v>
      </c>
      <c r="I67" s="7"/>
      <c r="J67" s="35">
        <v>200</v>
      </c>
      <c r="K67" s="7">
        <f t="shared" si="6"/>
        <v>88353</v>
      </c>
    </row>
    <row r="68" spans="1:11" ht="15.75" x14ac:dyDescent="0.25">
      <c r="A68" s="34"/>
      <c r="B68" s="6"/>
      <c r="C68" s="4">
        <v>44197</v>
      </c>
      <c r="D68" s="5">
        <f t="shared" si="5"/>
        <v>5.1255766273705788E-2</v>
      </c>
      <c r="E68" s="6">
        <v>41.02</v>
      </c>
      <c r="F68" s="15">
        <v>85321.600000000006</v>
      </c>
      <c r="G68" s="7">
        <v>1200</v>
      </c>
      <c r="H68" s="7">
        <v>136.5</v>
      </c>
      <c r="I68" s="7"/>
      <c r="J68" s="7">
        <v>200</v>
      </c>
      <c r="K68" s="7">
        <f t="shared" si="6"/>
        <v>85658.1</v>
      </c>
    </row>
    <row r="69" spans="1:11" ht="15.75" x14ac:dyDescent="0.25">
      <c r="A69" s="34"/>
      <c r="B69" s="6"/>
      <c r="C69" s="4">
        <v>43831</v>
      </c>
      <c r="D69" s="5">
        <f t="shared" si="5"/>
        <v>5.4024851431658562E-2</v>
      </c>
      <c r="E69" s="6">
        <v>39.020000000000003</v>
      </c>
      <c r="F69" s="15">
        <v>81161.600000000006</v>
      </c>
      <c r="G69" s="7">
        <v>1200</v>
      </c>
      <c r="H69" s="7">
        <v>201.6</v>
      </c>
      <c r="I69" s="7"/>
      <c r="J69" s="7">
        <v>113.35</v>
      </c>
      <c r="K69" s="7">
        <f t="shared" si="6"/>
        <v>81476.550000000017</v>
      </c>
    </row>
    <row r="70" spans="1:11" ht="15.75" x14ac:dyDescent="0.25">
      <c r="A70" s="34"/>
      <c r="B70" s="6"/>
      <c r="C70" s="4">
        <v>43466</v>
      </c>
      <c r="D70" s="5">
        <f t="shared" si="5"/>
        <v>1.3691128148959474E-2</v>
      </c>
      <c r="E70" s="6">
        <v>37.020000000000003</v>
      </c>
      <c r="F70" s="15">
        <v>77001.600000000006</v>
      </c>
      <c r="G70" s="7"/>
      <c r="H70" s="7">
        <v>224.7</v>
      </c>
      <c r="I70" s="7"/>
      <c r="J70" s="7">
        <v>100</v>
      </c>
      <c r="K70" s="7">
        <f t="shared" si="6"/>
        <v>77326.3</v>
      </c>
    </row>
    <row r="71" spans="1:11" ht="15.75" x14ac:dyDescent="0.25">
      <c r="A71" s="34"/>
      <c r="B71" s="6"/>
      <c r="C71" s="4">
        <v>43101</v>
      </c>
      <c r="D71" s="5">
        <f t="shared" si="5"/>
        <v>1.1074197120708907E-2</v>
      </c>
      <c r="E71" s="6">
        <v>36.520000000000003</v>
      </c>
      <c r="F71" s="15">
        <v>75961.600000000006</v>
      </c>
      <c r="G71" s="7"/>
      <c r="H71" s="7">
        <v>225.75</v>
      </c>
      <c r="I71" s="7">
        <v>200</v>
      </c>
      <c r="J71" s="7"/>
      <c r="K71" s="7">
        <f t="shared" si="6"/>
        <v>76387.350000000006</v>
      </c>
    </row>
    <row r="72" spans="1:11" ht="15.75" x14ac:dyDescent="0.25">
      <c r="A72" s="34"/>
      <c r="B72" s="6"/>
      <c r="C72" s="4">
        <v>42736</v>
      </c>
      <c r="D72" s="5"/>
      <c r="E72" s="6">
        <v>36.119999999999997</v>
      </c>
      <c r="F72" s="15">
        <v>75129.600000000006</v>
      </c>
      <c r="G72" s="7"/>
      <c r="H72" s="7">
        <v>245.7</v>
      </c>
      <c r="I72" s="7"/>
      <c r="J72" s="7"/>
      <c r="K72" s="7">
        <f t="shared" si="6"/>
        <v>75375.3</v>
      </c>
    </row>
    <row r="75" spans="1:11" x14ac:dyDescent="0.25">
      <c r="B75" s="32" t="s">
        <v>27</v>
      </c>
      <c r="C75" s="33"/>
      <c r="D75" s="26"/>
      <c r="E75"/>
      <c r="F75" s="19"/>
      <c r="G75"/>
      <c r="H75" s="19"/>
      <c r="J75"/>
    </row>
    <row r="76" spans="1:11" x14ac:dyDescent="0.25">
      <c r="B76" s="27">
        <v>2017</v>
      </c>
      <c r="C76" s="28">
        <v>0.03</v>
      </c>
      <c r="D76" s="26"/>
      <c r="E76"/>
      <c r="F76" s="19"/>
      <c r="G76"/>
      <c r="H76" s="19"/>
      <c r="J76"/>
    </row>
    <row r="77" spans="1:11" x14ac:dyDescent="0.25">
      <c r="B77" s="27">
        <v>2018</v>
      </c>
      <c r="C77" s="29">
        <f>AVERAGE(D9,D19,D30,D40,D51,D57,D71)</f>
        <v>1.8389697298835179E-2</v>
      </c>
      <c r="D77" s="26"/>
      <c r="E77"/>
      <c r="F77" s="19"/>
      <c r="G77"/>
      <c r="H77" s="19"/>
      <c r="J77"/>
    </row>
    <row r="78" spans="1:11" x14ac:dyDescent="0.25">
      <c r="B78" s="27">
        <v>2019</v>
      </c>
      <c r="C78" s="28">
        <f>AVERAGE(D8,D18,D29,D39,D50,D55,D70)</f>
        <v>3.9382409518742396E-2</v>
      </c>
      <c r="D78" s="26"/>
      <c r="E78"/>
      <c r="F78" s="19"/>
      <c r="G78"/>
      <c r="H78" s="19"/>
      <c r="J78"/>
    </row>
    <row r="79" spans="1:11" x14ac:dyDescent="0.25">
      <c r="B79" s="27">
        <v>2020</v>
      </c>
      <c r="C79" s="28">
        <f>AVERAGE(D7,D17,D28,D38,D49,D54,D69)</f>
        <v>4.5902316487872692E-2</v>
      </c>
      <c r="D79" s="26"/>
      <c r="E79"/>
      <c r="F79" s="19"/>
      <c r="G79"/>
      <c r="H79" s="19"/>
      <c r="J79"/>
    </row>
    <row r="80" spans="1:11" x14ac:dyDescent="0.25">
      <c r="B80" s="27">
        <v>2021</v>
      </c>
      <c r="C80" s="28">
        <f>AVERAGE(D6,D16,D27,D37,D48,D68)</f>
        <v>6.3974305814670895E-2</v>
      </c>
      <c r="D80" s="26"/>
      <c r="E80"/>
      <c r="F80" s="19"/>
      <c r="G80"/>
      <c r="H80" s="19"/>
      <c r="J80"/>
    </row>
    <row r="81" spans="2:10" x14ac:dyDescent="0.25">
      <c r="B81" s="27">
        <v>2022</v>
      </c>
      <c r="C81" s="28">
        <f>AVERAGE(D47,D36,D26,D15,D5,D67)</f>
        <v>3.6251729400814357E-2</v>
      </c>
      <c r="D81" s="26"/>
      <c r="E81"/>
      <c r="F81" s="19"/>
      <c r="G81"/>
      <c r="H81" s="19"/>
      <c r="J81"/>
    </row>
    <row r="82" spans="2:10" x14ac:dyDescent="0.25">
      <c r="B82" s="27">
        <v>2023</v>
      </c>
      <c r="C82" s="28">
        <f>AVERAGE(D4,D14,D25,D35,D45,D66)</f>
        <v>7.6382188507032142E-2</v>
      </c>
      <c r="D82" s="26"/>
      <c r="E82"/>
      <c r="F82" s="19"/>
      <c r="G82"/>
      <c r="H82" s="19"/>
      <c r="J82"/>
    </row>
    <row r="83" spans="2:10" x14ac:dyDescent="0.25">
      <c r="B83" s="30">
        <v>2024</v>
      </c>
      <c r="C83" s="31">
        <f>AVERAGE(D3,D13,D23,D34,D44,D65)</f>
        <v>3.5297209956835399E-2</v>
      </c>
      <c r="D83" s="26"/>
      <c r="E83"/>
      <c r="F83" s="19"/>
      <c r="G83"/>
      <c r="H83" s="19"/>
      <c r="J83"/>
    </row>
    <row r="85" spans="2:10" x14ac:dyDescent="0.25">
      <c r="B85" t="s">
        <v>28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VanHoose</dc:creator>
  <cp:lastModifiedBy>Robin Slone</cp:lastModifiedBy>
  <dcterms:created xsi:type="dcterms:W3CDTF">2024-11-11T15:22:48Z</dcterms:created>
  <dcterms:modified xsi:type="dcterms:W3CDTF">2024-11-13T16:16:31Z</dcterms:modified>
</cp:coreProperties>
</file>