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202400xxx FRR to RPM Application/Discovery/AG's 1st Set of Data Request/"/>
    </mc:Choice>
  </mc:AlternateContent>
  <xr:revisionPtr revIDLastSave="0" documentId="13_ncr:1_{41077FF7-558B-431C-B423-AA60C6261DC0}" xr6:coauthVersionLast="47" xr6:coauthVersionMax="47" xr10:uidLastSave="{00000000-0000-0000-0000-000000000000}"/>
  <bookViews>
    <workbookView xWindow="-108" yWindow="-108" windowWidth="23256" windowHeight="13896" xr2:uid="{0295EF53-56CD-4068-BDCC-C51EE9506BBF}"/>
  </bookViews>
  <sheets>
    <sheet name="Sheet1" sheetId="1" r:id="rId1"/>
  </sheets>
  <definedNames>
    <definedName name="_xlnm.Print_Area" localSheetId="0">Sheet1!$A$1:$I$24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C16" i="1"/>
  <c r="F22" i="1"/>
  <c r="I16" i="1"/>
  <c r="F16" i="1" l="1"/>
  <c r="C8" i="1" l="1"/>
  <c r="C18" i="1" s="1"/>
  <c r="C20" i="1" s="1"/>
  <c r="I18" i="1" l="1"/>
  <c r="F18" i="1"/>
  <c r="I20" i="1" l="1"/>
  <c r="F20" i="1"/>
  <c r="F24" i="1" s="1"/>
</calcChain>
</file>

<file path=xl/sharedStrings.xml><?xml version="1.0" encoding="utf-8"?>
<sst xmlns="http://schemas.openxmlformats.org/spreadsheetml/2006/main" count="26" uniqueCount="22">
  <si>
    <t>Committed ICAP</t>
  </si>
  <si>
    <t>Accredited UCAP Factor</t>
  </si>
  <si>
    <t>Committed UCAP</t>
  </si>
  <si>
    <t>DEOK LDA Net CONE $/MW-Day, ICAP</t>
  </si>
  <si>
    <t>Financial Penalty Rate ($ per PA Hour)</t>
  </si>
  <si>
    <t>Number of CP Hours</t>
  </si>
  <si>
    <t>Physical Penalty Rate (MW per PA Hour)</t>
  </si>
  <si>
    <t>Total Penalty (MW per PA Hour)</t>
  </si>
  <si>
    <t>Total Finacial Penalty</t>
  </si>
  <si>
    <t>Total Financial Penalty ($ per PA Hour)</t>
  </si>
  <si>
    <t>Assume Net CONE Replacement Cost</t>
  </si>
  <si>
    <t>Financial Option</t>
  </si>
  <si>
    <t>DEOK Max Clearing Price</t>
  </si>
  <si>
    <t>Physical Option (Replacement Rate = Net CONE)</t>
  </si>
  <si>
    <t>Replacement Rate ($/MW-Day)</t>
  </si>
  <si>
    <t>source: (https://www.pjm.com/markets-and-operations/rpm.aspx)</t>
  </si>
  <si>
    <t>Highest price point on DEOK LDA VRR Curve</t>
  </si>
  <si>
    <t>Financial vs Physical Penalty Option in DY 2025/2026</t>
  </si>
  <si>
    <t>For East Bend 600 MW Outage</t>
  </si>
  <si>
    <t>Total Physical Penalty (MW)</t>
  </si>
  <si>
    <t>Physical Option (Replacement Rate = $324.28)</t>
  </si>
  <si>
    <t>Assume $324.28 Replacement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</si>
</sst>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0" applyNumberFormat="1"/>
    <xf numFmtId="44" fontId="0" fillId="0" borderId="0" xfId="1" applyFont="1"/>
    <xf numFmtId="44" fontId="0" fillId="0" borderId="0" xfId="0" applyNumberFormat="1"/>
    <xf numFmtId="44" fontId="0" fillId="2" borderId="0" xfId="1" applyFont="1" applyFill="1"/>
    <xf numFmtId="44" fontId="0" fillId="2" borderId="0" xfId="0" applyNumberFormat="1" applyFill="1"/>
    <xf numFmtId="0" fontId="0" fillId="3" borderId="0" xfId="0" applyFill="1"/>
    <xf numFmtId="0" fontId="0" fillId="2" borderId="0" xfId="0" applyFill="1"/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A093C-FE29-40E5-B8AB-B9D182BC6170}">
  <sheetPr>
    <pageSetUpPr fitToPage="1"/>
  </sheetPr>
  <dimension ref="B2:I24"/>
  <sheetViews>
    <sheetView tabSelected="1" view="pageLayout" zoomScaleNormal="160" workbookViewId="0">
      <selection activeCell="H25" sqref="H25"/>
    </sheetView>
  </sheetViews>
  <sheetFormatPr defaultRowHeight="14.4" x14ac:dyDescent="0.3"/>
  <cols>
    <col min="1" max="1" width="2.88671875" customWidth="1"/>
    <col min="2" max="2" width="35.88671875" bestFit="1" customWidth="1"/>
    <col min="3" max="3" width="15.33203125" bestFit="1" customWidth="1"/>
    <col min="5" max="5" width="36.33203125" bestFit="1" customWidth="1"/>
    <col min="6" max="6" width="15.33203125" bestFit="1" customWidth="1"/>
    <col min="8" max="8" width="36.33203125" bestFit="1" customWidth="1"/>
    <col min="9" max="9" width="15.5546875" bestFit="1" customWidth="1"/>
  </cols>
  <sheetData>
    <row r="2" spans="2:9" x14ac:dyDescent="0.3">
      <c r="B2" s="8" t="s">
        <v>17</v>
      </c>
    </row>
    <row r="4" spans="2:9" x14ac:dyDescent="0.3">
      <c r="B4" t="s">
        <v>18</v>
      </c>
    </row>
    <row r="6" spans="2:9" x14ac:dyDescent="0.3">
      <c r="B6" t="s">
        <v>0</v>
      </c>
      <c r="C6">
        <v>600</v>
      </c>
    </row>
    <row r="7" spans="2:9" x14ac:dyDescent="0.3">
      <c r="B7" t="s">
        <v>1</v>
      </c>
      <c r="C7">
        <v>0.83160000000000001</v>
      </c>
    </row>
    <row r="8" spans="2:9" x14ac:dyDescent="0.3">
      <c r="B8" t="s">
        <v>2</v>
      </c>
      <c r="C8" s="1">
        <f>ROUND(C6*C7,1)</f>
        <v>499</v>
      </c>
    </row>
    <row r="10" spans="2:9" x14ac:dyDescent="0.3">
      <c r="B10" t="s">
        <v>3</v>
      </c>
      <c r="C10" s="4">
        <v>162.13999999999999</v>
      </c>
      <c r="E10" t="s">
        <v>15</v>
      </c>
    </row>
    <row r="11" spans="2:9" x14ac:dyDescent="0.3">
      <c r="B11" t="s">
        <v>12</v>
      </c>
      <c r="C11" s="4">
        <v>444.26</v>
      </c>
      <c r="E11" t="s">
        <v>16</v>
      </c>
    </row>
    <row r="13" spans="2:9" x14ac:dyDescent="0.3">
      <c r="B13" t="s">
        <v>5</v>
      </c>
      <c r="C13" s="7">
        <v>45</v>
      </c>
    </row>
    <row r="15" spans="2:9" x14ac:dyDescent="0.3">
      <c r="B15" s="6" t="s">
        <v>11</v>
      </c>
      <c r="C15" s="6"/>
      <c r="E15" s="6" t="s">
        <v>13</v>
      </c>
      <c r="F15" s="6"/>
      <c r="H15" s="6" t="s">
        <v>20</v>
      </c>
      <c r="I15" s="6"/>
    </row>
    <row r="16" spans="2:9" x14ac:dyDescent="0.3">
      <c r="B16" t="s">
        <v>4</v>
      </c>
      <c r="C16" s="2">
        <f xml:space="preserve"> C10*365/30</f>
        <v>1972.7033333333334</v>
      </c>
      <c r="E16" t="s">
        <v>6</v>
      </c>
      <c r="F16">
        <f>0.5/30</f>
        <v>1.6666666666666666E-2</v>
      </c>
      <c r="H16" t="s">
        <v>6</v>
      </c>
      <c r="I16">
        <f>0.5/30</f>
        <v>1.6666666666666666E-2</v>
      </c>
    </row>
    <row r="18" spans="2:9" x14ac:dyDescent="0.3">
      <c r="B18" t="s">
        <v>9</v>
      </c>
      <c r="C18" s="3">
        <f>C16*C8</f>
        <v>984378.96333333338</v>
      </c>
      <c r="E18" t="s">
        <v>7</v>
      </c>
      <c r="F18" s="1">
        <f>F16*C8</f>
        <v>8.3166666666666664</v>
      </c>
      <c r="H18" t="s">
        <v>7</v>
      </c>
      <c r="I18" s="1">
        <f>F16*C8</f>
        <v>8.3166666666666664</v>
      </c>
    </row>
    <row r="20" spans="2:9" x14ac:dyDescent="0.3">
      <c r="B20" t="s">
        <v>8</v>
      </c>
      <c r="C20" s="5">
        <f>C18*C13</f>
        <v>44297053.350000001</v>
      </c>
      <c r="E20" t="s">
        <v>19</v>
      </c>
      <c r="F20" s="1">
        <f>F18*C13</f>
        <v>374.25</v>
      </c>
      <c r="H20" t="s">
        <v>19</v>
      </c>
      <c r="I20" s="1">
        <f>F18*C13</f>
        <v>374.25</v>
      </c>
    </row>
    <row r="22" spans="2:9" x14ac:dyDescent="0.3">
      <c r="E22" t="s">
        <v>14</v>
      </c>
      <c r="F22" s="3">
        <f>C10</f>
        <v>162.13999999999999</v>
      </c>
      <c r="H22" t="s">
        <v>14</v>
      </c>
      <c r="I22" s="2">
        <v>324.27999999999997</v>
      </c>
    </row>
    <row r="24" spans="2:9" x14ac:dyDescent="0.3">
      <c r="E24" t="s">
        <v>10</v>
      </c>
      <c r="F24" s="4">
        <f>F20*F22*365</f>
        <v>22148526.674999997</v>
      </c>
      <c r="H24" t="s">
        <v>21</v>
      </c>
      <c r="I24" s="4">
        <f>I20*I22*365</f>
        <v>44297053.349999994</v>
      </c>
    </row>
  </sheetData>
  <pageMargins left="0.25" right="0.25" top="0.75" bottom="0.75" header="0.3" footer="0.3"/>
  <pageSetup scale="76" orientation="landscape" r:id="rId1"/>
  <headerFooter>
    <oddHeader xml:space="preserve">&amp;R&amp;"Times New Roman,Bold"&amp;10KyPSC Case No. 2024-00285
AG-DR-01-056 Attachment
Page 1 of 1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4DE8612B9CDD4F811EBE421AC66D32" ma:contentTypeVersion="4" ma:contentTypeDescription="Create a new document." ma:contentTypeScope="" ma:versionID="cb0e2b15d4636268284e723da80ffbcb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B1924D-C9F9-444F-B570-454CA9194FBF}">
  <ds:schemaRefs>
    <ds:schemaRef ds:uri="3c9d8c27-8a6d-4d9e-a15e-ef5d28c114af"/>
    <ds:schemaRef ds:uri="http://schemas.microsoft.com/office/infopath/2007/PartnerControls"/>
    <ds:schemaRef ds:uri="http://purl.org/dc/elements/1.1/"/>
    <ds:schemaRef ds:uri="2612a682-5ffb-4b9c-9555-017618935178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AE26EF2-EFA9-478A-AD8C-BA6BBD184D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5A98EA-A18C-49C8-8543-F0C3458192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Mok, Alan</dc:creator>
  <cp:lastModifiedBy>Sunderman, Minna</cp:lastModifiedBy>
  <cp:lastPrinted>2024-10-17T15:10:26Z</cp:lastPrinted>
  <dcterms:created xsi:type="dcterms:W3CDTF">2024-10-16T19:47:43Z</dcterms:created>
  <dcterms:modified xsi:type="dcterms:W3CDTF">2024-10-18T03:20:26Z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0x010100DE4DE8612B9CDD4F811EBE421AC66D32</vt:lpwstr>
  </property>
</Properties>
</file>