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Discovery/AG's 2nd Set of Data Requests/"/>
    </mc:Choice>
  </mc:AlternateContent>
  <xr:revisionPtr revIDLastSave="0" documentId="13_ncr:1_{4BE5FB46-7DDC-44CB-968A-74963B781E4C}" xr6:coauthVersionLast="47" xr6:coauthVersionMax="47" xr10:uidLastSave="{00000000-0000-0000-0000-000000000000}"/>
  <bookViews>
    <workbookView xWindow="-108" yWindow="-108" windowWidth="23256" windowHeight="13896" xr2:uid="{92016BE6-50AE-45F7-9003-B6A4F24A0618}"/>
  </bookViews>
  <sheets>
    <sheet name="Sheet1" sheetId="1" r:id="rId1"/>
  </sheets>
  <definedNames>
    <definedName name="_xlnm.Print_Area" localSheetId="0">Sheet1!$B$2:$K$15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 l="1"/>
  <c r="E12" i="1"/>
  <c r="E11" i="1"/>
  <c r="E13" i="1" l="1"/>
  <c r="G12" i="1"/>
  <c r="G11" i="1"/>
  <c r="G13" i="1" l="1"/>
  <c r="H12" i="1"/>
  <c r="H11" i="1"/>
  <c r="H13" i="1" l="1"/>
  <c r="I12" i="1"/>
  <c r="I11" i="1"/>
  <c r="I13" i="1" l="1"/>
  <c r="J12" i="1"/>
  <c r="J11" i="1"/>
  <c r="K12" i="1"/>
  <c r="K11" i="1"/>
  <c r="J13" i="1" l="1"/>
  <c r="K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Mok, Alan</author>
  </authors>
  <commentList>
    <comment ref="C13" authorId="0" shapeId="0" xr:uid="{5B85E897-C8E9-4648-A079-AD950A4EE4D6}">
      <text>
        <r>
          <rPr>
            <b/>
            <sz val="12"/>
            <color indexed="81"/>
            <rFont val="Tahoma"/>
            <family val="2"/>
          </rPr>
          <t>Mok, Alan:</t>
        </r>
        <r>
          <rPr>
            <sz val="12"/>
            <color indexed="81"/>
            <rFont val="Tahoma"/>
            <family val="2"/>
          </rPr>
          <t xml:space="preserve">
PJM did not separate DEOK as a standalone LDA
</t>
        </r>
      </text>
    </comment>
    <comment ref="D13" authorId="0" shapeId="0" xr:uid="{5E35ADAB-3648-444B-A799-FC17E7F393CF}">
      <text>
        <r>
          <rPr>
            <b/>
            <sz val="12"/>
            <color indexed="81"/>
            <rFont val="Tahoma"/>
            <family val="2"/>
          </rPr>
          <t>Mok, Alan:</t>
        </r>
        <r>
          <rPr>
            <sz val="12"/>
            <color indexed="81"/>
            <rFont val="Tahoma"/>
            <family val="2"/>
          </rPr>
          <t xml:space="preserve">
PJM did not separate DEOK as a standalone LDA
</t>
        </r>
      </text>
    </comment>
  </commentList>
</comments>
</file>

<file path=xl/sharedStrings.xml><?xml version="1.0" encoding="utf-8"?>
<sst xmlns="http://schemas.openxmlformats.org/spreadsheetml/2006/main" count="21" uniqueCount="20">
  <si>
    <t>2024/2025 3rd IA</t>
  </si>
  <si>
    <t>2025/2026 BRA</t>
  </si>
  <si>
    <t>FPR</t>
  </si>
  <si>
    <t>RR - CETL</t>
  </si>
  <si>
    <t>Peak Load * FPR</t>
  </si>
  <si>
    <t>Reliability Requirement (RR) MW</t>
  </si>
  <si>
    <t>CETO (MW)</t>
  </si>
  <si>
    <t>CETL (MW)</t>
  </si>
  <si>
    <t>Peak Load Forecast - DEOK (MW)</t>
  </si>
  <si>
    <t>Internal Requirement (%)</t>
  </si>
  <si>
    <t>2023/2024 3rd IA</t>
  </si>
  <si>
    <t>2022/2023 3rd IA</t>
  </si>
  <si>
    <t>2021/2022 3rd IA</t>
  </si>
  <si>
    <t>2020/2021 3rd IA</t>
  </si>
  <si>
    <t>2019/2020 3rd IA</t>
  </si>
  <si>
    <t>2018/2019 3rd IA</t>
  </si>
  <si>
    <t>Based on PJM Planning Parameters</t>
  </si>
  <si>
    <t>Attachment AG-DR-02-018: Internal Resource Requirement Calculation  (Add on to AG-DR-01-053 response)</t>
  </si>
  <si>
    <t>N/A</t>
  </si>
  <si>
    <t>2021/2022 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</si>
</sst>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indexed="81"/>
      <name val="Tahoma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972C-F83C-4F33-A2E7-68E296058670}">
  <sheetPr>
    <pageSetUpPr fitToPage="1"/>
  </sheetPr>
  <dimension ref="B2:K15"/>
  <sheetViews>
    <sheetView tabSelected="1" view="pageLayout" zoomScaleNormal="130" workbookViewId="0">
      <selection activeCell="J19" sqref="J19"/>
    </sheetView>
  </sheetViews>
  <sheetFormatPr defaultColWidth="9.109375" defaultRowHeight="14.4" x14ac:dyDescent="0.3"/>
  <cols>
    <col min="1" max="1" width="3.5546875" style="1" customWidth="1"/>
    <col min="2" max="2" width="38.44140625" style="2" customWidth="1"/>
    <col min="3" max="6" width="16.109375" style="2" customWidth="1"/>
    <col min="7" max="11" width="16.109375" style="1" customWidth="1"/>
    <col min="12" max="16384" width="9.109375" style="1"/>
  </cols>
  <sheetData>
    <row r="2" spans="2:11" x14ac:dyDescent="0.3">
      <c r="B2" s="3" t="s">
        <v>17</v>
      </c>
      <c r="C2" s="3"/>
    </row>
    <row r="4" spans="2:11" x14ac:dyDescent="0.3">
      <c r="B4" s="4"/>
      <c r="C4" s="4" t="s">
        <v>15</v>
      </c>
      <c r="D4" s="4" t="s">
        <v>14</v>
      </c>
      <c r="E4" s="4" t="s">
        <v>13</v>
      </c>
      <c r="F4" s="4" t="s">
        <v>19</v>
      </c>
      <c r="G4" s="4" t="s">
        <v>12</v>
      </c>
      <c r="H4" s="4" t="s">
        <v>11</v>
      </c>
      <c r="I4" s="4" t="s">
        <v>10</v>
      </c>
      <c r="J4" s="4" t="s">
        <v>0</v>
      </c>
      <c r="K4" s="4" t="s">
        <v>1</v>
      </c>
    </row>
    <row r="5" spans="2:11" x14ac:dyDescent="0.3">
      <c r="B5" s="4" t="s">
        <v>6</v>
      </c>
      <c r="C5" s="4"/>
      <c r="D5" s="4"/>
      <c r="E5" s="4">
        <v>2690</v>
      </c>
      <c r="F5" s="4">
        <v>3110</v>
      </c>
      <c r="G5" s="4">
        <v>2700</v>
      </c>
      <c r="H5" s="4">
        <v>3250</v>
      </c>
      <c r="I5" s="4">
        <v>3160</v>
      </c>
      <c r="J5" s="4">
        <v>3120</v>
      </c>
      <c r="K5" s="4">
        <v>2797</v>
      </c>
    </row>
    <row r="6" spans="2:11" x14ac:dyDescent="0.3">
      <c r="B6" s="4" t="s">
        <v>7</v>
      </c>
      <c r="C6" s="4"/>
      <c r="D6" s="4"/>
      <c r="E6" s="4">
        <v>5072</v>
      </c>
      <c r="F6" s="4">
        <v>4959</v>
      </c>
      <c r="G6" s="4">
        <v>4959</v>
      </c>
      <c r="H6" s="4">
        <v>5465</v>
      </c>
      <c r="I6" s="4">
        <v>5632</v>
      </c>
      <c r="J6" s="4">
        <v>4999</v>
      </c>
      <c r="K6" s="4">
        <v>5387</v>
      </c>
    </row>
    <row r="7" spans="2:11" x14ac:dyDescent="0.3">
      <c r="B7" s="4" t="s">
        <v>5</v>
      </c>
      <c r="C7" s="4"/>
      <c r="D7" s="4"/>
      <c r="E7" s="4">
        <v>7239</v>
      </c>
      <c r="F7" s="4">
        <v>7557</v>
      </c>
      <c r="G7" s="4">
        <v>7346</v>
      </c>
      <c r="H7" s="4">
        <v>6817</v>
      </c>
      <c r="I7" s="4">
        <v>6714</v>
      </c>
      <c r="J7" s="4">
        <v>6660</v>
      </c>
      <c r="K7" s="4">
        <v>5596.1</v>
      </c>
    </row>
    <row r="8" spans="2:11" x14ac:dyDescent="0.3">
      <c r="B8" s="4" t="s">
        <v>8</v>
      </c>
      <c r="C8" s="4"/>
      <c r="D8" s="4"/>
      <c r="E8" s="4">
        <v>5063</v>
      </c>
      <c r="F8" s="4">
        <v>5336</v>
      </c>
      <c r="G8" s="4">
        <v>5222</v>
      </c>
      <c r="H8" s="5">
        <v>5036</v>
      </c>
      <c r="I8" s="5">
        <v>5001</v>
      </c>
      <c r="J8" s="5">
        <v>5074</v>
      </c>
      <c r="K8" s="4">
        <v>5030</v>
      </c>
    </row>
    <row r="9" spans="2:11" x14ac:dyDescent="0.3">
      <c r="B9" s="4" t="s">
        <v>2</v>
      </c>
      <c r="C9" s="4"/>
      <c r="D9" s="4"/>
      <c r="E9" s="4">
        <v>1.0882000000000001</v>
      </c>
      <c r="F9" s="4">
        <v>1.0898000000000001</v>
      </c>
      <c r="G9" s="4">
        <v>1.0871</v>
      </c>
      <c r="H9" s="4">
        <v>1.0906</v>
      </c>
      <c r="I9" s="4">
        <v>1.0901000000000001</v>
      </c>
      <c r="J9" s="4">
        <v>1.117</v>
      </c>
      <c r="K9" s="4">
        <v>0.93869999999999998</v>
      </c>
    </row>
    <row r="10" spans="2:1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3">
      <c r="B11" s="4" t="s">
        <v>3</v>
      </c>
      <c r="C11" s="4"/>
      <c r="D11" s="4"/>
      <c r="E11" s="4">
        <f t="shared" ref="E11:K11" si="0">E7-E6</f>
        <v>2167</v>
      </c>
      <c r="F11" s="4">
        <f t="shared" si="0"/>
        <v>2598</v>
      </c>
      <c r="G11" s="4">
        <f t="shared" si="0"/>
        <v>2387</v>
      </c>
      <c r="H11" s="4">
        <f t="shared" si="0"/>
        <v>1352</v>
      </c>
      <c r="I11" s="4">
        <f t="shared" si="0"/>
        <v>1082</v>
      </c>
      <c r="J11" s="4">
        <f t="shared" si="0"/>
        <v>1661</v>
      </c>
      <c r="K11" s="4">
        <f t="shared" si="0"/>
        <v>209.10000000000036</v>
      </c>
    </row>
    <row r="12" spans="2:11" x14ac:dyDescent="0.3">
      <c r="B12" s="4" t="s">
        <v>4</v>
      </c>
      <c r="C12" s="4"/>
      <c r="D12" s="4"/>
      <c r="E12" s="6">
        <f t="shared" ref="E12:K12" si="1">E8*E9</f>
        <v>5509.5565999999999</v>
      </c>
      <c r="F12" s="6">
        <f t="shared" si="1"/>
        <v>5815.1728000000003</v>
      </c>
      <c r="G12" s="6">
        <f t="shared" si="1"/>
        <v>5676.8361999999997</v>
      </c>
      <c r="H12" s="6">
        <f t="shared" si="1"/>
        <v>5492.2615999999998</v>
      </c>
      <c r="I12" s="6">
        <f t="shared" si="1"/>
        <v>5451.5901000000003</v>
      </c>
      <c r="J12" s="6">
        <f t="shared" si="1"/>
        <v>5667.6580000000004</v>
      </c>
      <c r="K12" s="6">
        <f t="shared" si="1"/>
        <v>4721.6610000000001</v>
      </c>
    </row>
    <row r="13" spans="2:11" x14ac:dyDescent="0.3">
      <c r="B13" s="4" t="s">
        <v>9</v>
      </c>
      <c r="C13" s="4" t="s">
        <v>18</v>
      </c>
      <c r="D13" s="4" t="s">
        <v>18</v>
      </c>
      <c r="E13" s="7">
        <f t="shared" ref="E13:K13" si="2">E11/E12</f>
        <v>0.39331658740015485</v>
      </c>
      <c r="F13" s="7">
        <f t="shared" si="2"/>
        <v>0.44676230429472358</v>
      </c>
      <c r="G13" s="7">
        <f t="shared" si="2"/>
        <v>0.42048068957846629</v>
      </c>
      <c r="H13" s="7">
        <f t="shared" si="2"/>
        <v>0.24616453083735124</v>
      </c>
      <c r="I13" s="7">
        <f t="shared" si="2"/>
        <v>0.19847420296694718</v>
      </c>
      <c r="J13" s="7">
        <f t="shared" si="2"/>
        <v>0.29306637768192784</v>
      </c>
      <c r="K13" s="7">
        <f t="shared" si="2"/>
        <v>4.4285263173277446E-2</v>
      </c>
    </row>
    <row r="15" spans="2:11" x14ac:dyDescent="0.3">
      <c r="B15" s="3" t="s">
        <v>16</v>
      </c>
      <c r="C15" s="3"/>
    </row>
  </sheetData>
  <pageMargins left="0.25" right="0.25" top="0.75" bottom="0.75" header="0.3" footer="0.3"/>
  <pageSetup scale="72" orientation="landscape" r:id="rId1"/>
  <headerFooter>
    <oddHeader>&amp;R&amp;"Times New Roman,Bold"&amp;10KyPSC Case No. 2024-00285
AG-DR-02-018 Attachment
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John Swez/ Alan Mok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DE6586-4BAE-43FC-A34B-B7E09B3F13B5}">
  <ds:schemaRefs>
    <ds:schemaRef ds:uri="http://schemas.microsoft.com/office/2006/documentManagement/types"/>
    <ds:schemaRef ds:uri="http://purl.org/dc/terms/"/>
    <ds:schemaRef ds:uri="http://purl.org/dc/dcmitype/"/>
    <ds:schemaRef ds:uri="2612a682-5ffb-4b9c-9555-017618935178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3c9d8c27-8a6d-4d9e-a15e-ef5d28c114a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8C6845-A687-4297-A654-42D0CF56E0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DB263F-9A9E-4DC6-9A33-DAF6327DC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Minimum Internal Resource Requirement Calculation (from 2018/19 to 2025/26)</dc:title>
  <dc:subject>Minimum Internal Resource Requirement Calculation (from 2018/19 to 2025/26)</dc:subject>
  <dc:creator>Mok, Alan</dc:creator>
  <cp:lastModifiedBy>Sunderman, Minna</cp:lastModifiedBy>
  <cp:lastPrinted>2024-11-14T22:11:07Z</cp:lastPrinted>
  <dcterms:created xsi:type="dcterms:W3CDTF">2024-10-09T22:36:50Z</dcterms:created>
  <dcterms:modified xsi:type="dcterms:W3CDTF">2024-11-14T22:11:11Z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