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155" activeTab="2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(ACA)'!$A$1:$H$28</definedName>
  </definedNames>
  <calcPr calcId="162913"/>
</workbook>
</file>

<file path=xl/calcChain.xml><?xml version="1.0" encoding="utf-8"?>
<calcChain xmlns="http://schemas.openxmlformats.org/spreadsheetml/2006/main">
  <c r="F34" i="2" l="1"/>
  <c r="E9" i="3"/>
  <c r="H12" i="3" s="1"/>
  <c r="G12" i="3" s="1"/>
  <c r="F12" i="3" s="1"/>
  <c r="I49" i="8"/>
  <c r="I44" i="1" s="1"/>
  <c r="I48" i="1" s="1"/>
  <c r="I13" i="1" s="1"/>
  <c r="B27" i="2"/>
  <c r="F14" i="2"/>
  <c r="H25" i="3" l="1"/>
  <c r="H26" i="3" s="1"/>
  <c r="H18" i="3"/>
  <c r="G18" i="3"/>
  <c r="I41" i="8" l="1"/>
  <c r="I43" i="8" s="1"/>
  <c r="I30" i="8"/>
  <c r="I32" i="8" s="1"/>
  <c r="I19" i="8"/>
  <c r="I21" i="8" s="1"/>
  <c r="D13" i="7"/>
  <c r="D14" i="7" s="1"/>
  <c r="I28" i="1" s="1"/>
  <c r="I32" i="1" s="1"/>
  <c r="I11" i="1" s="1"/>
  <c r="F16" i="2"/>
  <c r="F17" i="2"/>
  <c r="F18" i="2"/>
  <c r="F19" i="2"/>
  <c r="F20" i="2"/>
  <c r="F15" i="2"/>
  <c r="D12" i="7"/>
  <c r="F15" i="3"/>
  <c r="F17" i="3" s="1"/>
  <c r="F19" i="3" s="1"/>
  <c r="F21" i="3" s="1"/>
  <c r="G15" i="3"/>
  <c r="G17" i="3" s="1"/>
  <c r="G19" i="3" s="1"/>
  <c r="G21" i="3" s="1"/>
  <c r="H15" i="3"/>
  <c r="H17" i="3" s="1"/>
  <c r="H19" i="3" s="1"/>
  <c r="H21" i="3" s="1"/>
  <c r="I23" i="1"/>
  <c r="D25" i="2"/>
  <c r="E27" i="2" s="1"/>
  <c r="F25" i="2" l="1"/>
  <c r="F31" i="2" s="1"/>
  <c r="H24" i="3"/>
  <c r="I36" i="1" s="1"/>
  <c r="I40" i="1" s="1"/>
  <c r="I12" i="1" s="1"/>
  <c r="I45" i="8"/>
  <c r="F32" i="2"/>
  <c r="D28" i="2"/>
  <c r="F33" i="2" l="1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<sst xmlns="http://schemas.openxmlformats.org/spreadsheetml/2006/main" count="178" uniqueCount="123">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</sst>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70" fontId="3" fillId="3" borderId="0" xfId="0" applyNumberFormat="1" applyFont="1" applyFill="1" applyAlignment="1">
      <alignment horizontal="center"/>
    </xf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D20" sqref="D20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2" t="s">
        <v>120</v>
      </c>
      <c r="D7" s="82"/>
      <c r="E7" s="82"/>
      <c r="F7" s="82"/>
      <c r="G7" s="82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16.5">
      <c r="A17" s="83"/>
      <c r="B17" s="83"/>
      <c r="C17" s="83"/>
      <c r="D17" s="83"/>
      <c r="E17" s="83"/>
      <c r="F17" s="83"/>
      <c r="G17" s="83"/>
      <c r="H17" s="83"/>
      <c r="I17" s="83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4">
        <v>45108</v>
      </c>
      <c r="B24" s="85"/>
      <c r="C24" s="85"/>
      <c r="D24" s="85"/>
      <c r="E24" s="85"/>
      <c r="F24" s="85"/>
      <c r="G24" s="85"/>
      <c r="H24" s="85"/>
      <c r="I24" s="85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6">
        <v>45016</v>
      </c>
      <c r="B31" s="83"/>
      <c r="C31" s="83"/>
      <c r="D31" s="83"/>
      <c r="E31" s="83"/>
      <c r="F31" s="83"/>
      <c r="G31" s="83"/>
      <c r="H31" s="83"/>
      <c r="I31" s="83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workbookViewId="0">
      <selection activeCell="I22" sqref="I22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7" t="s">
        <v>0</v>
      </c>
      <c r="B4" s="87"/>
      <c r="C4" s="87"/>
      <c r="D4" s="87"/>
      <c r="E4" s="87"/>
      <c r="F4" s="87"/>
      <c r="G4" s="87"/>
      <c r="H4" s="87"/>
      <c r="I4" s="87"/>
    </row>
    <row r="6" spans="1:13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 t="e">
        <f>I24</f>
        <v>#DIV/0!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 t="e">
        <f>I40</f>
        <v>#DIV/0!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 t="e">
        <f>SUM(I10:I13)</f>
        <v>#DIV/0!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76">
        <v>45108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 t="e">
        <f>'Schedule II (EGC)'!F35</f>
        <v>#DIV/0!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0</v>
      </c>
    </row>
    <row r="24" spans="1:10">
      <c r="A24" s="1" t="s">
        <v>12</v>
      </c>
      <c r="G24" s="6" t="s">
        <v>5</v>
      </c>
      <c r="I24" s="7" t="e">
        <f>ROUND(I22/I23,4)</f>
        <v>#DIV/0!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 t="e">
        <f>'Schedule IV (ACA)'!H26</f>
        <v>#DIV/0!</v>
      </c>
      <c r="J36" s="61"/>
      <c r="K36" s="65"/>
    </row>
    <row r="37" spans="1:11">
      <c r="A37" s="16" t="s">
        <v>22</v>
      </c>
      <c r="G37" s="6" t="s">
        <v>5</v>
      </c>
      <c r="I37" s="58">
        <v>-0.4929</v>
      </c>
      <c r="J37" s="61"/>
      <c r="K37" s="65"/>
    </row>
    <row r="38" spans="1:11">
      <c r="A38" s="16" t="s">
        <v>23</v>
      </c>
      <c r="G38" s="6" t="s">
        <v>5</v>
      </c>
      <c r="I38" s="58">
        <v>-9.1000000000000004E-3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-0.17680000000000001</v>
      </c>
      <c r="J39" s="61"/>
      <c r="K39" s="65"/>
    </row>
    <row r="40" spans="1:11">
      <c r="A40" s="16" t="s">
        <v>25</v>
      </c>
      <c r="G40" s="6" t="s">
        <v>19</v>
      </c>
      <c r="I40" s="7" t="e">
        <f>ROUND(SUM(I36:I39),4)</f>
        <v>#DIV/0!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tabSelected="1" topLeftCell="A4" workbookViewId="0">
      <selection activeCell="E39" sqref="E39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3.42578125" style="1" bestFit="1" customWidth="1"/>
    <col min="6" max="6" width="15.5703125" style="1" customWidth="1"/>
    <col min="7" max="16384" width="9.140625" style="1"/>
  </cols>
  <sheetData>
    <row r="4" spans="1:6">
      <c r="A4" s="87" t="s">
        <v>32</v>
      </c>
      <c r="B4" s="87"/>
      <c r="C4" s="87"/>
      <c r="D4" s="87"/>
      <c r="E4" s="87"/>
      <c r="F4" s="87"/>
    </row>
    <row r="6" spans="1:6">
      <c r="A6" s="87" t="s">
        <v>33</v>
      </c>
      <c r="B6" s="87"/>
      <c r="C6" s="87"/>
      <c r="D6" s="87"/>
      <c r="E6" s="87"/>
      <c r="F6" s="87"/>
    </row>
    <row r="9" spans="1:6">
      <c r="A9" s="1" t="s">
        <v>34</v>
      </c>
      <c r="C9" s="44">
        <v>45016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/>
      <c r="C14" s="33"/>
      <c r="D14" s="38"/>
      <c r="E14" s="58"/>
      <c r="F14" s="13">
        <f>E14*B14</f>
        <v>0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0</v>
      </c>
      <c r="F25" s="13">
        <f>SUM(F14:F24)</f>
        <v>0</v>
      </c>
    </row>
    <row r="27" spans="1:6">
      <c r="A27" s="1" t="s">
        <v>49</v>
      </c>
      <c r="B27" s="77">
        <f>C9</f>
        <v>45016</v>
      </c>
      <c r="C27" s="1" t="s">
        <v>50</v>
      </c>
      <c r="E27" s="19">
        <f>D25</f>
        <v>0</v>
      </c>
    </row>
    <row r="28" spans="1:6">
      <c r="A28" s="1" t="s">
        <v>51</v>
      </c>
      <c r="B28" s="39"/>
      <c r="C28" s="1" t="s">
        <v>52</v>
      </c>
      <c r="D28" s="20" t="e">
        <f>(E27-B28)/E27</f>
        <v>#DIV/0!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0</v>
      </c>
    </row>
    <row r="32" spans="1:6">
      <c r="A32" s="14" t="s">
        <v>54</v>
      </c>
      <c r="B32" s="8"/>
      <c r="C32" s="8"/>
      <c r="D32" s="8"/>
      <c r="E32" s="8"/>
      <c r="F32" s="22">
        <f>E27</f>
        <v>0</v>
      </c>
    </row>
    <row r="33" spans="1:6">
      <c r="A33" s="16" t="s">
        <v>55</v>
      </c>
      <c r="F33" s="7" t="e">
        <f>F31/F32</f>
        <v>#DIV/0!</v>
      </c>
    </row>
    <row r="34" spans="1:6">
      <c r="A34" s="14" t="s">
        <v>56</v>
      </c>
      <c r="B34" s="8"/>
      <c r="C34" s="8"/>
      <c r="D34" s="8"/>
      <c r="E34" s="8"/>
      <c r="F34" s="15" t="e">
        <f>IF(((E27-B28)/E27)&lt;=0.05,E27,(B28/0.95))</f>
        <v>#DIV/0!</v>
      </c>
    </row>
    <row r="35" spans="1:6">
      <c r="A35" s="16" t="s">
        <v>57</v>
      </c>
      <c r="F35" s="13" t="e">
        <f>F33*F34</f>
        <v>#DIV/0!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C36" sqref="C36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7" t="s">
        <v>80</v>
      </c>
      <c r="B4" s="87"/>
      <c r="C4" s="87"/>
      <c r="D4" s="87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7" t="s">
        <v>73</v>
      </c>
      <c r="B6" s="87"/>
      <c r="C6" s="87"/>
      <c r="D6" s="87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f>'Schedule II (EGC)'!B28</f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27"/>
  <sheetViews>
    <sheetView workbookViewId="0">
      <selection activeCell="H20" sqref="H20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7" width="13.5703125" style="1" bestFit="1" customWidth="1"/>
    <col min="8" max="8" width="14.28515625" style="1" bestFit="1" customWidth="1"/>
    <col min="9" max="9" width="15.140625" style="1" bestFit="1" customWidth="1"/>
    <col min="10" max="10" width="13.5703125" style="1" bestFit="1" customWidth="1"/>
    <col min="11" max="11" width="14.5703125" style="1" customWidth="1"/>
    <col min="12" max="12" width="14.85546875" style="1" bestFit="1" customWidth="1"/>
    <col min="13" max="14" width="13.5703125" style="1" bestFit="1" customWidth="1"/>
    <col min="15" max="17" width="13.42578125" style="1" customWidth="1"/>
    <col min="18" max="18" width="14.7109375" style="1" bestFit="1" customWidth="1"/>
    <col min="19" max="19" width="13.42578125" style="1" bestFit="1" customWidth="1"/>
    <col min="20" max="20" width="15" style="1" customWidth="1"/>
    <col min="21" max="21" width="14.7109375" style="1" bestFit="1" customWidth="1"/>
    <col min="22" max="22" width="11.5703125" style="1" customWidth="1"/>
    <col min="23" max="23" width="12.28515625" style="1" customWidth="1"/>
    <col min="24" max="25" width="11.140625" style="1" customWidth="1"/>
    <col min="26" max="27" width="11.28515625" style="1" customWidth="1"/>
    <col min="28" max="28" width="11" style="1" customWidth="1"/>
    <col min="29" max="29" width="10.5703125" style="1" customWidth="1"/>
    <col min="30" max="30" width="11" style="1" customWidth="1"/>
    <col min="31" max="31" width="10.85546875" style="1" customWidth="1"/>
    <col min="32" max="32" width="11.28515625" style="1" customWidth="1"/>
    <col min="33" max="33" width="11.5703125" style="1" customWidth="1"/>
    <col min="34" max="34" width="10" style="1" customWidth="1"/>
    <col min="35" max="35" width="10.42578125" style="1" customWidth="1"/>
    <col min="36" max="36" width="11" style="1" customWidth="1"/>
    <col min="37" max="37" width="10" style="1" customWidth="1"/>
    <col min="38" max="38" width="10.85546875" style="1" customWidth="1"/>
    <col min="39" max="39" width="10.140625" style="1" customWidth="1"/>
    <col min="40" max="40" width="10.5703125" style="1" customWidth="1"/>
    <col min="41" max="41" width="10.28515625" style="1" customWidth="1"/>
    <col min="42" max="42" width="10.7109375" style="1" customWidth="1"/>
    <col min="43" max="43" width="10.42578125" style="1" customWidth="1"/>
    <col min="44" max="44" width="10.28515625" style="1" customWidth="1"/>
    <col min="45" max="45" width="10.28515625" style="1" bestFit="1" customWidth="1"/>
    <col min="46" max="47" width="11.5703125" style="1" bestFit="1" customWidth="1"/>
    <col min="48" max="16384" width="9.140625" style="1"/>
  </cols>
  <sheetData>
    <row r="4" spans="1:47">
      <c r="A4" s="89" t="s">
        <v>58</v>
      </c>
      <c r="B4" s="89"/>
      <c r="C4" s="89"/>
      <c r="D4" s="89"/>
      <c r="E4" s="89"/>
      <c r="F4" s="89"/>
      <c r="G4" s="89"/>
      <c r="H4" s="89"/>
      <c r="I4"/>
      <c r="J4"/>
      <c r="K4"/>
      <c r="L4"/>
      <c r="M4"/>
      <c r="N4"/>
      <c r="O4"/>
      <c r="P4"/>
      <c r="Q4"/>
      <c r="R4"/>
      <c r="S4"/>
      <c r="T4"/>
    </row>
    <row r="6" spans="1:47">
      <c r="A6" s="89" t="s">
        <v>59</v>
      </c>
      <c r="B6" s="89"/>
      <c r="C6" s="89"/>
      <c r="D6" s="89"/>
      <c r="E6" s="89"/>
      <c r="F6" s="89"/>
      <c r="G6" s="89"/>
      <c r="H6" s="89"/>
      <c r="I6"/>
      <c r="J6"/>
      <c r="K6"/>
      <c r="L6"/>
      <c r="M6"/>
      <c r="N6"/>
      <c r="O6"/>
      <c r="P6"/>
      <c r="Q6"/>
      <c r="R6"/>
      <c r="S6"/>
      <c r="T6"/>
    </row>
    <row r="9" spans="1:47">
      <c r="A9" s="1" t="s">
        <v>81</v>
      </c>
      <c r="E9" s="78">
        <f>'Schedule II (EGC)'!C9</f>
        <v>45016</v>
      </c>
    </row>
    <row r="11" spans="1:47">
      <c r="F11" s="23"/>
      <c r="G11" s="23"/>
      <c r="H11" s="23"/>
    </row>
    <row r="12" spans="1:47">
      <c r="A12" s="4" t="s">
        <v>60</v>
      </c>
      <c r="E12" s="5" t="s">
        <v>3</v>
      </c>
      <c r="F12" s="52">
        <f>EDATE(G12,-1)</f>
        <v>44954</v>
      </c>
      <c r="G12" s="52">
        <f>EDATE(H12,-1)</f>
        <v>44985</v>
      </c>
      <c r="H12" s="52">
        <f>E9</f>
        <v>45016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>
      <c r="A13" s="1" t="s">
        <v>61</v>
      </c>
      <c r="E13" s="2" t="s">
        <v>45</v>
      </c>
      <c r="F13" s="41"/>
      <c r="G13" s="41"/>
      <c r="H13" s="41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>
      <c r="A14" s="1" t="s">
        <v>62</v>
      </c>
      <c r="E14" s="2" t="s">
        <v>63</v>
      </c>
      <c r="F14" s="35"/>
      <c r="G14" s="35"/>
      <c r="H14" s="3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>
      <c r="A15" s="14" t="s">
        <v>64</v>
      </c>
      <c r="B15" s="8"/>
      <c r="C15" s="8"/>
      <c r="D15" s="8"/>
      <c r="E15" s="5" t="s">
        <v>45</v>
      </c>
      <c r="F15" s="25">
        <f>IF((F13*0.95)&lt;=F20,F20,F13*0.95)</f>
        <v>0</v>
      </c>
      <c r="G15" s="25">
        <f>IF((G13*0.95)&lt;=G20,G20,G13*0.95)</f>
        <v>0</v>
      </c>
      <c r="H15" s="25">
        <f>IF((H13*0.95)&lt;=H20,H20,H13*0.95)</f>
        <v>0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>
      <c r="A16" s="81" t="s">
        <v>72</v>
      </c>
      <c r="B16" s="12"/>
      <c r="C16" s="12"/>
      <c r="D16" s="12"/>
      <c r="E16" s="79"/>
      <c r="F16" s="80"/>
      <c r="G16" s="80"/>
      <c r="H16" s="80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>
      <c r="A17" s="16" t="s">
        <v>65</v>
      </c>
      <c r="E17" s="6" t="s">
        <v>5</v>
      </c>
      <c r="F17" s="7" t="e">
        <f>F14/F15</f>
        <v>#DIV/0!</v>
      </c>
      <c r="G17" s="7" t="e">
        <f>G14/G15</f>
        <v>#DIV/0!</v>
      </c>
      <c r="H17" s="7" t="e">
        <f>H14/H15</f>
        <v>#DIV/0!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>
      <c r="A18" s="14" t="s">
        <v>66</v>
      </c>
      <c r="B18" s="8"/>
      <c r="C18" s="8"/>
      <c r="D18" s="8"/>
      <c r="E18" s="9" t="s">
        <v>5</v>
      </c>
      <c r="F18" s="43"/>
      <c r="G18" s="43">
        <f>+F18</f>
        <v>0</v>
      </c>
      <c r="H18" s="43">
        <f>+F18</f>
        <v>0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>
      <c r="A19" s="16" t="s">
        <v>67</v>
      </c>
      <c r="E19" s="6" t="s">
        <v>5</v>
      </c>
      <c r="F19" s="7" t="e">
        <f>F17-F18</f>
        <v>#DIV/0!</v>
      </c>
      <c r="G19" s="7" t="e">
        <f>G17-G18</f>
        <v>#DIV/0!</v>
      </c>
      <c r="H19" s="7" t="e">
        <f>H17-H18</f>
        <v>#DIV/0!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>
      <c r="A20" s="14" t="s">
        <v>68</v>
      </c>
      <c r="B20" s="8"/>
      <c r="C20" s="8"/>
      <c r="D20" s="8"/>
      <c r="E20" s="5" t="s">
        <v>45</v>
      </c>
      <c r="F20" s="42"/>
      <c r="G20" s="42"/>
      <c r="H20" s="42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>
      <c r="A21" s="16" t="s">
        <v>69</v>
      </c>
      <c r="E21" s="2" t="s">
        <v>63</v>
      </c>
      <c r="F21" s="13" t="e">
        <f>F19*F20</f>
        <v>#DIV/0!</v>
      </c>
      <c r="G21" s="13" t="e">
        <f>G19*G20</f>
        <v>#DIV/0!</v>
      </c>
      <c r="H21" s="13" t="e">
        <f>H19*H20</f>
        <v>#DIV/0!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>
      <c r="T22" s="13"/>
    </row>
    <row r="23" spans="1:47">
      <c r="A23" s="16"/>
      <c r="E23" s="2"/>
      <c r="F23" s="2"/>
      <c r="G23" s="2"/>
      <c r="H23" s="2"/>
      <c r="I23" s="2"/>
      <c r="J23" s="2"/>
      <c r="K23" s="2"/>
      <c r="L23" s="13"/>
      <c r="M23" s="13"/>
      <c r="N23" s="13"/>
      <c r="O23" s="13"/>
      <c r="P23" s="13"/>
    </row>
    <row r="24" spans="1:47">
      <c r="A24" s="1" t="s">
        <v>70</v>
      </c>
      <c r="E24" s="2"/>
      <c r="F24" s="2"/>
      <c r="G24" s="2" t="s">
        <v>63</v>
      </c>
      <c r="H24" s="13" t="e">
        <f>SUM(F21:H21)</f>
        <v>#DIV/0!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47">
      <c r="A25" s="14" t="s">
        <v>82</v>
      </c>
      <c r="B25" s="8"/>
      <c r="C25" s="8"/>
      <c r="D25" s="8"/>
      <c r="E25" s="8"/>
      <c r="F25" s="8"/>
      <c r="G25" s="5" t="s">
        <v>45</v>
      </c>
      <c r="H25" s="25">
        <f>+'Schedule II (EGC)'!B28</f>
        <v>0</v>
      </c>
      <c r="I25" s="25"/>
      <c r="J25" s="25"/>
      <c r="K25" s="25"/>
      <c r="L25" s="12"/>
      <c r="M25" s="12"/>
      <c r="N25" s="12"/>
      <c r="O25" s="12"/>
      <c r="P25" s="12"/>
      <c r="Q25" s="12"/>
    </row>
    <row r="26" spans="1:47">
      <c r="A26" s="16" t="s">
        <v>71</v>
      </c>
      <c r="H26" s="7" t="e">
        <f>ROUND(H24/H25,4)</f>
        <v>#DIV/0!</v>
      </c>
      <c r="I26" s="7"/>
    </row>
    <row r="27" spans="1:47">
      <c r="I27" s="12"/>
    </row>
  </sheetData>
  <mergeCells count="2">
    <mergeCell ref="A4:H4"/>
    <mergeCell ref="A6:H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89" t="s">
        <v>85</v>
      </c>
      <c r="B4" s="89"/>
      <c r="C4" s="89"/>
      <c r="D4" s="89"/>
      <c r="E4" s="89"/>
      <c r="F4" s="89"/>
      <c r="G4" s="89"/>
      <c r="H4" s="89"/>
      <c r="I4" s="89"/>
    </row>
    <row r="6" spans="1:9">
      <c r="A6" s="89" t="s">
        <v>86</v>
      </c>
      <c r="B6" s="89"/>
      <c r="C6" s="89"/>
      <c r="D6" s="89"/>
      <c r="E6" s="89"/>
      <c r="F6" s="89"/>
      <c r="G6" s="89"/>
      <c r="H6" s="89"/>
      <c r="I6" s="89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2007-11-26T16:14:34Z</cp:lastPrinted>
  <dcterms:created xsi:type="dcterms:W3CDTF">2006-10-26T17:11:15Z</dcterms:created>
  <dcterms:modified xsi:type="dcterms:W3CDTF">2024-09-03T13:47:19Z</dcterms:modified>
</cp:coreProperties>
</file>