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Multer\"/>
    </mc:Choice>
  </mc:AlternateContent>
  <xr:revisionPtr revIDLastSave="0" documentId="13_ncr:1_{155A4AE6-E9D2-4C2E-AA77-631588902DEC}" xr6:coauthVersionLast="47" xr6:coauthVersionMax="47" xr10:uidLastSave="{00000000-0000-0000-0000-000000000000}"/>
  <bookViews>
    <workbookView xWindow="-120" yWindow="-120" windowWidth="29040" windowHeight="15720" xr2:uid="{3898519A-CA2F-447D-884F-45EBCEAD858F}"/>
  </bookViews>
  <sheets>
    <sheet name="Sheet1" sheetId="1" r:id="rId1"/>
  </sheets>
  <definedNames>
    <definedName name="_xlnm.Print_Area" localSheetId="0">Sheet1!$B$1:$E$42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4" i="1" s="1"/>
  <c r="E14" i="1"/>
  <c r="E16" i="1" s="1"/>
  <c r="E12" i="1"/>
  <c r="E18" i="1" s="1"/>
  <c r="C16" i="1" l="1"/>
  <c r="C18" i="1" s="1"/>
  <c r="E26" i="1"/>
  <c r="E27" i="1" s="1"/>
  <c r="C31" i="1" s="1"/>
  <c r="C33" i="1" s="1"/>
  <c r="C34" i="1" s="1"/>
  <c r="C24" i="1"/>
  <c r="C26" i="1"/>
  <c r="C27" i="1" s="1"/>
  <c r="C30" i="1" s="1"/>
  <c r="C38" i="1" l="1"/>
  <c r="C40" i="1" s="1"/>
  <c r="C41" i="1" s="1"/>
</calcChain>
</file>

<file path=xl/sharedStrings.xml><?xml version="1.0" encoding="utf-8"?>
<sst xmlns="http://schemas.openxmlformats.org/spreadsheetml/2006/main" count="38" uniqueCount="36">
  <si>
    <t>Protected Amortization Life Summary</t>
  </si>
  <si>
    <t>Currently Amortization</t>
  </si>
  <si>
    <t xml:space="preserve">Proposed Amortization </t>
  </si>
  <si>
    <t>Including</t>
  </si>
  <si>
    <t xml:space="preserve">Excluding </t>
  </si>
  <si>
    <t>Cost of Removal</t>
  </si>
  <si>
    <t>Plant</t>
  </si>
  <si>
    <t>Accum Reserve</t>
  </si>
  <si>
    <t>Accum Reserve COR</t>
  </si>
  <si>
    <t>Total Accum Reserve</t>
  </si>
  <si>
    <t>Net Book Value</t>
  </si>
  <si>
    <t>Depreciation Expense</t>
  </si>
  <si>
    <t>Cost of Removal Expense</t>
  </si>
  <si>
    <t>Total Depreciation Expense</t>
  </si>
  <si>
    <t>Composite Depreciation Rate</t>
  </si>
  <si>
    <t>Average Remaining Book Life in Years</t>
  </si>
  <si>
    <t>Total amortization months currently in rates</t>
  </si>
  <si>
    <t>Total proposed amortization months to exclude cost of removal</t>
  </si>
  <si>
    <t>Total months amortized as of April 1 2025 planned rate implementation date</t>
  </si>
  <si>
    <t>Total Remaining amortization months</t>
  </si>
  <si>
    <t>(a)</t>
  </si>
  <si>
    <t>Total remaining amortization years</t>
  </si>
  <si>
    <t xml:space="preserve">Remaining protected EDIT liability oas of April 1, 2025 </t>
  </si>
  <si>
    <t>(b)</t>
  </si>
  <si>
    <t>Revised monthly EDIT amortization</t>
  </si>
  <si>
    <t>(c) = (b) / (a)</t>
  </si>
  <si>
    <t>Current monthly EDIT amortization</t>
  </si>
  <si>
    <t>(d)</t>
  </si>
  <si>
    <t xml:space="preserve"> </t>
  </si>
  <si>
    <t>Change in monthly EDIT amortization</t>
  </si>
  <si>
    <t>(e) = (c) - (d)</t>
  </si>
  <si>
    <t>Change in annual EDIT amortization</t>
  </si>
  <si>
    <t xml:space="preserve"> = (e) x 12 months</t>
  </si>
  <si>
    <t>Atmos Enery Corporation</t>
  </si>
  <si>
    <t>Kentucky</t>
  </si>
  <si>
    <t>Remaining Book Life for Protected EDIT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</si>
</sst>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FF0000"/>
      <name val="Aptos Narrow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0" fillId="0" borderId="1" xfId="1" applyNumberFormat="1" applyFont="1" applyBorder="1"/>
    <xf numFmtId="164" fontId="0" fillId="0" borderId="2" xfId="0" applyNumberFormat="1" applyBorder="1"/>
    <xf numFmtId="164" fontId="0" fillId="0" borderId="0" xfId="3" applyNumberFormat="1" applyFont="1"/>
    <xf numFmtId="10" fontId="0" fillId="0" borderId="0" xfId="2" applyNumberFormat="1" applyFont="1"/>
    <xf numFmtId="164" fontId="0" fillId="0" borderId="3" xfId="0" applyNumberFormat="1" applyBorder="1"/>
    <xf numFmtId="10" fontId="0" fillId="0" borderId="0" xfId="4" applyNumberFormat="1" applyFont="1"/>
    <xf numFmtId="1" fontId="0" fillId="2" borderId="4" xfId="0" applyNumberFormat="1" applyFill="1" applyBorder="1"/>
    <xf numFmtId="0" fontId="2" fillId="0" borderId="0" xfId="0" applyFont="1" applyAlignment="1">
      <alignment horizontal="right"/>
    </xf>
    <xf numFmtId="164" fontId="0" fillId="0" borderId="0" xfId="1" applyNumberFormat="1" applyFont="1" applyBorder="1"/>
    <xf numFmtId="0" fontId="5" fillId="0" borderId="0" xfId="0" applyFont="1"/>
    <xf numFmtId="43" fontId="1" fillId="0" borderId="0" xfId="1" applyFont="1" applyBorder="1"/>
    <xf numFmtId="164" fontId="0" fillId="0" borderId="0" xfId="1" applyNumberFormat="1" applyFont="1"/>
    <xf numFmtId="0" fontId="5" fillId="0" borderId="0" xfId="0" quotePrefix="1" applyFont="1"/>
    <xf numFmtId="43" fontId="0" fillId="0" borderId="0" xfId="0" applyNumberForma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Comma" xfId="1" builtinId="3"/>
    <cellStyle name="Comma 2" xfId="3" xr:uid="{D04994C1-7704-461C-8B32-9770A2DC51FD}"/>
    <cellStyle name="Normal" xfId="0" builtinId="0"/>
    <cellStyle name="Percent" xfId="2" builtinId="5"/>
    <cellStyle name="Percent 2" xfId="4" xr:uid="{40FDD1A6-8479-4BBF-9033-858F3F20B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7DA6-E958-48A4-9153-A8116B662F7B}">
  <dimension ref="B1:H41"/>
  <sheetViews>
    <sheetView tabSelected="1" zoomScaleNormal="100" workbookViewId="0">
      <selection activeCell="G11" sqref="G11"/>
    </sheetView>
  </sheetViews>
  <sheetFormatPr defaultRowHeight="15" x14ac:dyDescent="0.25"/>
  <cols>
    <col min="1" max="1" width="1.140625" customWidth="1"/>
    <col min="2" max="2" width="70.140625" bestFit="1" customWidth="1"/>
    <col min="3" max="3" width="21.85546875" customWidth="1"/>
    <col min="5" max="5" width="24" customWidth="1"/>
    <col min="6" max="6" width="14.28515625" customWidth="1"/>
    <col min="9" max="9" width="10.85546875" bestFit="1" customWidth="1"/>
  </cols>
  <sheetData>
    <row r="1" spans="2:6" x14ac:dyDescent="0.25">
      <c r="B1" s="20" t="s">
        <v>33</v>
      </c>
    </row>
    <row r="2" spans="2:6" x14ac:dyDescent="0.25">
      <c r="B2" s="20" t="s">
        <v>35</v>
      </c>
    </row>
    <row r="3" spans="2:6" x14ac:dyDescent="0.25">
      <c r="B3" s="20"/>
    </row>
    <row r="5" spans="2:6" x14ac:dyDescent="0.25">
      <c r="C5" s="21" t="s">
        <v>34</v>
      </c>
      <c r="D5" s="21"/>
      <c r="E5" s="21"/>
    </row>
    <row r="6" spans="2:6" x14ac:dyDescent="0.25">
      <c r="C6" s="22" t="s">
        <v>0</v>
      </c>
      <c r="D6" s="22"/>
      <c r="E6" s="22"/>
    </row>
    <row r="7" spans="2:6" x14ac:dyDescent="0.25">
      <c r="C7" s="1"/>
      <c r="D7" s="1"/>
      <c r="E7" s="1"/>
      <c r="F7" s="2"/>
    </row>
    <row r="8" spans="2:6" x14ac:dyDescent="0.25">
      <c r="C8" s="3" t="s">
        <v>1</v>
      </c>
      <c r="D8" s="1"/>
      <c r="E8" s="3" t="s">
        <v>2</v>
      </c>
      <c r="F8" s="2"/>
    </row>
    <row r="9" spans="2:6" x14ac:dyDescent="0.25">
      <c r="C9" s="1" t="s">
        <v>3</v>
      </c>
      <c r="E9" s="1" t="s">
        <v>4</v>
      </c>
    </row>
    <row r="10" spans="2:6" x14ac:dyDescent="0.25">
      <c r="C10" s="1" t="s">
        <v>5</v>
      </c>
      <c r="E10" s="1" t="s">
        <v>5</v>
      </c>
    </row>
    <row r="12" spans="2:6" x14ac:dyDescent="0.25">
      <c r="B12" s="2" t="s">
        <v>6</v>
      </c>
      <c r="C12" s="4">
        <v>651483311.13141179</v>
      </c>
      <c r="E12" s="4">
        <f>C12</f>
        <v>651483311.13141179</v>
      </c>
    </row>
    <row r="13" spans="2:6" x14ac:dyDescent="0.25">
      <c r="B13" s="2"/>
    </row>
    <row r="14" spans="2:6" x14ac:dyDescent="0.25">
      <c r="B14" s="2" t="s">
        <v>7</v>
      </c>
      <c r="C14" s="4">
        <v>-177011320.50703421</v>
      </c>
      <c r="E14" s="4">
        <f>C14</f>
        <v>-177011320.50703421</v>
      </c>
    </row>
    <row r="15" spans="2:6" x14ac:dyDescent="0.25">
      <c r="B15" s="2" t="s">
        <v>8</v>
      </c>
      <c r="C15" s="5">
        <v>-25044067.514792211</v>
      </c>
      <c r="E15" s="6">
        <v>0</v>
      </c>
    </row>
    <row r="16" spans="2:6" x14ac:dyDescent="0.25">
      <c r="B16" s="2" t="s">
        <v>9</v>
      </c>
      <c r="C16" s="4">
        <f>C14+C15</f>
        <v>-202055388.02182642</v>
      </c>
      <c r="E16" s="4">
        <f>E14+E15</f>
        <v>-177011320.50703421</v>
      </c>
    </row>
    <row r="17" spans="2:8" x14ac:dyDescent="0.25">
      <c r="B17" s="2"/>
    </row>
    <row r="18" spans="2:8" ht="15.75" thickBot="1" x14ac:dyDescent="0.3">
      <c r="B18" s="2" t="s">
        <v>10</v>
      </c>
      <c r="C18" s="7">
        <f>C12+C16</f>
        <v>449427923.1095854</v>
      </c>
      <c r="E18" s="7">
        <f>E12+E16</f>
        <v>474471990.62437761</v>
      </c>
    </row>
    <row r="19" spans="2:8" x14ac:dyDescent="0.25">
      <c r="B19" s="2"/>
    </row>
    <row r="20" spans="2:8" x14ac:dyDescent="0.25">
      <c r="B20" s="2"/>
    </row>
    <row r="21" spans="2:8" x14ac:dyDescent="0.25">
      <c r="B21" s="2" t="s">
        <v>11</v>
      </c>
      <c r="C21" s="4">
        <v>17848661.113270439</v>
      </c>
      <c r="E21" s="8">
        <f>C21</f>
        <v>17848661.113270439</v>
      </c>
      <c r="H21" s="9"/>
    </row>
    <row r="23" spans="2:8" x14ac:dyDescent="0.25">
      <c r="B23" s="2" t="s">
        <v>12</v>
      </c>
      <c r="C23" s="8">
        <v>2619761.4367295583</v>
      </c>
      <c r="E23" s="8">
        <v>0</v>
      </c>
    </row>
    <row r="24" spans="2:8" x14ac:dyDescent="0.25">
      <c r="B24" s="2" t="s">
        <v>13</v>
      </c>
      <c r="C24" s="10">
        <f>C21+C23+C22</f>
        <v>20468422.549999997</v>
      </c>
      <c r="E24" s="10">
        <f>E21+E23+E22</f>
        <v>17848661.113270439</v>
      </c>
    </row>
    <row r="25" spans="2:8" x14ac:dyDescent="0.25">
      <c r="B25" s="2"/>
    </row>
    <row r="26" spans="2:8" ht="15.75" thickBot="1" x14ac:dyDescent="0.3">
      <c r="B26" s="2" t="s">
        <v>14</v>
      </c>
      <c r="C26" s="11">
        <f>C24/C18</f>
        <v>4.5543281797844851E-2</v>
      </c>
      <c r="E26" s="11">
        <f>E24/E18</f>
        <v>3.7617944717416592E-2</v>
      </c>
    </row>
    <row r="27" spans="2:8" ht="15.75" thickBot="1" x14ac:dyDescent="0.3">
      <c r="B27" s="2" t="s">
        <v>15</v>
      </c>
      <c r="C27" s="12">
        <f t="shared" ref="C27" si="0">ROUNDUP(1/C26,0)</f>
        <v>22</v>
      </c>
      <c r="E27" s="12">
        <f>ROUNDUP(1/E26,0)</f>
        <v>27</v>
      </c>
    </row>
    <row r="29" spans="2:8" x14ac:dyDescent="0.25">
      <c r="E29" s="4"/>
    </row>
    <row r="30" spans="2:8" x14ac:dyDescent="0.25">
      <c r="B30" s="13" t="s">
        <v>16</v>
      </c>
      <c r="C30" s="14">
        <f>C27*12</f>
        <v>264</v>
      </c>
    </row>
    <row r="31" spans="2:8" x14ac:dyDescent="0.25">
      <c r="B31" s="13" t="s">
        <v>17</v>
      </c>
      <c r="C31" s="14">
        <f>E27*12</f>
        <v>324</v>
      </c>
    </row>
    <row r="32" spans="2:8" x14ac:dyDescent="0.25">
      <c r="B32" s="13" t="s">
        <v>18</v>
      </c>
      <c r="C32" s="14">
        <v>83</v>
      </c>
    </row>
    <row r="33" spans="2:6" x14ac:dyDescent="0.25">
      <c r="B33" s="13" t="s">
        <v>19</v>
      </c>
      <c r="C33" s="14">
        <f>C31-C32</f>
        <v>241</v>
      </c>
      <c r="D33" s="15" t="s">
        <v>20</v>
      </c>
    </row>
    <row r="34" spans="2:6" x14ac:dyDescent="0.25">
      <c r="B34" s="13" t="s">
        <v>21</v>
      </c>
      <c r="C34" s="16">
        <f>C33/12</f>
        <v>20.083333333333332</v>
      </c>
      <c r="D34" s="15"/>
    </row>
    <row r="35" spans="2:6" x14ac:dyDescent="0.25">
      <c r="D35" s="15"/>
    </row>
    <row r="36" spans="2:6" x14ac:dyDescent="0.25">
      <c r="D36" s="15"/>
    </row>
    <row r="37" spans="2:6" x14ac:dyDescent="0.25">
      <c r="B37" s="13" t="s">
        <v>22</v>
      </c>
      <c r="C37" s="17">
        <v>-3815790.2997433571</v>
      </c>
      <c r="D37" s="15" t="s">
        <v>23</v>
      </c>
    </row>
    <row r="38" spans="2:6" x14ac:dyDescent="0.25">
      <c r="B38" s="13" t="s">
        <v>24</v>
      </c>
      <c r="C38" s="17">
        <f>C37/C33</f>
        <v>-15833.154770719324</v>
      </c>
      <c r="D38" s="18" t="s">
        <v>25</v>
      </c>
    </row>
    <row r="39" spans="2:6" x14ac:dyDescent="0.25">
      <c r="B39" s="13" t="s">
        <v>26</v>
      </c>
      <c r="C39" s="17">
        <v>-21081.714070437138</v>
      </c>
      <c r="D39" s="18" t="s">
        <v>27</v>
      </c>
      <c r="E39" s="4" t="s">
        <v>28</v>
      </c>
      <c r="F39" s="19" t="s">
        <v>28</v>
      </c>
    </row>
    <row r="40" spans="2:6" x14ac:dyDescent="0.25">
      <c r="B40" s="13" t="s">
        <v>29</v>
      </c>
      <c r="C40" s="4">
        <f>C38-C39</f>
        <v>5248.5592997178137</v>
      </c>
      <c r="D40" s="18" t="s">
        <v>30</v>
      </c>
    </row>
    <row r="41" spans="2:6" x14ac:dyDescent="0.25">
      <c r="B41" s="13" t="s">
        <v>31</v>
      </c>
      <c r="C41" s="17">
        <f>C40*12</f>
        <v>62982.711596613764</v>
      </c>
      <c r="D41" s="18" t="s">
        <v>32</v>
      </c>
    </row>
  </sheetData>
  <mergeCells count="2">
    <mergeCell ref="C5:E5"/>
    <mergeCell ref="C6:E6"/>
  </mergeCells>
  <pageMargins left="0.7" right="0.7" top="0.75" bottom="0.75" header="0.3" footer="0.3"/>
  <pageSetup scale="72" orientation="portrait" r:id="rId1"/>
  <headerFooter>
    <oddHeader>&amp;R&amp;14Exhibit JJM-2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Multer, Joel</dc:creator>
  <cp:lastModifiedBy>Wilen, Eric</cp:lastModifiedBy>
  <cp:lastPrinted>2024-09-26T19:05:54Z</cp:lastPrinted>
  <dcterms:created xsi:type="dcterms:W3CDTF">2024-09-25T18:43:00Z</dcterms:created>
  <dcterms:modified xsi:type="dcterms:W3CDTF">2024-09-26T19:05:59Z</dcterms:modified>
</cp:coreProperties>
</file>