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MdSt-KY Rate Case\2024 KY Rate Case\Model\Model Tabs\"/>
    </mc:Choice>
  </mc:AlternateContent>
  <xr:revisionPtr revIDLastSave="0" documentId="13_ncr:1_{80FD2F77-E078-4701-8413-241F926FE514}" xr6:coauthVersionLast="47" xr6:coauthVersionMax="47" xr10:uidLastSave="{00000000-0000-0000-0000-000000000000}"/>
  <bookViews>
    <workbookView xWindow="-120" yWindow="-120" windowWidth="29040" windowHeight="15720" xr2:uid="{0B7B95C8-63AF-45AB-B02B-1165B82F6171}"/>
  </bookViews>
  <sheets>
    <sheet name="H.1" sheetId="1" r:id="rId1"/>
  </sheets>
  <definedNames>
    <definedName name="_Div012">#REF!</definedName>
    <definedName name="_Div02">#REF!</definedName>
    <definedName name="_Div091">#REF!</definedName>
    <definedName name="Case_No._2006_00464">#REF!</definedName>
    <definedName name="csDesignMode">1</definedName>
    <definedName name="Div012Cap">#REF!</definedName>
    <definedName name="Div02Cap">#REF!</definedName>
    <definedName name="Div091Cap">#REF!</definedName>
    <definedName name="Div09cap">#REF!</definedName>
    <definedName name="kytax">#REF!</definedName>
    <definedName name="ltdrate">#REF!</definedName>
    <definedName name="_xlnm.Print_Area" localSheetId="0">H.1!$A$1:$E$36</definedName>
    <definedName name="ROR">#REF!</definedName>
    <definedName name="std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D23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E25" i="1" l="1"/>
  <c r="E27" i="1" s="1"/>
  <c r="D25" i="1"/>
  <c r="D27" i="1" s="1"/>
  <c r="D29" i="1" l="1"/>
  <c r="D31" i="1" s="1"/>
  <c r="D34" i="1" s="1"/>
  <c r="E29" i="1"/>
  <c r="E31" i="1" s="1"/>
  <c r="E34" i="1" s="1"/>
</calcChain>
</file>

<file path=xl/sharedStrings.xml><?xml version="1.0" encoding="utf-8"?>
<sst xmlns="http://schemas.openxmlformats.org/spreadsheetml/2006/main" count="36" uniqueCount="33">
  <si>
    <t>Computation of Gross Revenue Conversion Factor</t>
  </si>
  <si>
    <t>Data:__X___Base Period___X___Forecasted Period</t>
  </si>
  <si>
    <t>FR 16(8)(h)</t>
  </si>
  <si>
    <t>Type of Filing:___X____Original________Updated ________Revised</t>
  </si>
  <si>
    <t>Schedule H-1</t>
  </si>
  <si>
    <t>Workpaper Reference No(s).</t>
  </si>
  <si>
    <t>Witness:  Waller</t>
  </si>
  <si>
    <t>Base Year</t>
  </si>
  <si>
    <t>Test Year</t>
  </si>
  <si>
    <t>Percentage of</t>
  </si>
  <si>
    <t>Line</t>
  </si>
  <si>
    <t>Incremental</t>
  </si>
  <si>
    <t>No.</t>
  </si>
  <si>
    <t>Description</t>
  </si>
  <si>
    <t>Gross Revenue</t>
  </si>
  <si>
    <t>1</t>
  </si>
  <si>
    <t>Operating Revenue</t>
  </si>
  <si>
    <t>Less: Uncollectible Accounts Expense</t>
  </si>
  <si>
    <t>Less: PSC Fees</t>
  </si>
  <si>
    <t>Net Revenues</t>
  </si>
  <si>
    <t>SIT Rate</t>
  </si>
  <si>
    <t>Income before Federal Income Tax</t>
  </si>
  <si>
    <t>Federal Income Tax @</t>
  </si>
  <si>
    <t>Operating Income Percentage</t>
  </si>
  <si>
    <t>Gross Revenue Conversion Factor</t>
  </si>
  <si>
    <t>(100 % divided by Income after Income Tax)</t>
  </si>
  <si>
    <t>Sources:</t>
  </si>
  <si>
    <t xml:space="preserve">                            </t>
  </si>
  <si>
    <t>Atmos Energy Corporation, Kentucky/Mid-States Division</t>
  </si>
  <si>
    <t xml:space="preserve">Kentucky Jurisdiction Case No. 2024-00276 </t>
  </si>
  <si>
    <t>Base Period: Twelve Months Ended December 31, 2024</t>
  </si>
  <si>
    <t>Forecasted Test Period:  Twelve Months Ended March 31, 2026</t>
  </si>
  <si>
    <t>H.1 PSC Assessment fees 2024.xlsx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</si>
</sst>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%"/>
    <numFmt numFmtId="165" formatCode="0.000000_)"/>
  </numFmts>
  <fonts count="4">
    <font>
      <sz val="12"/>
      <name val="Helvetica-Narrow"/>
      <family val="2"/>
    </font>
    <font>
      <sz val="12"/>
      <name val="Helvetica-Narrow"/>
    </font>
    <font>
      <b/>
      <sz val="12"/>
      <name val="Helvetica-Narrow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37" fontId="0" fillId="0" borderId="0" applyProtection="0"/>
    <xf numFmtId="9" fontId="3" fillId="0" borderId="0" applyFont="0" applyFill="0" applyBorder="0" applyAlignment="0" applyProtection="0"/>
  </cellStyleXfs>
  <cellXfs count="21">
    <xf numFmtId="37" fontId="0" fillId="0" borderId="0" xfId="0"/>
    <xf numFmtId="37" fontId="1" fillId="0" borderId="0" xfId="0" applyFont="1" applyAlignment="1" applyProtection="1">
      <alignment horizontal="left"/>
    </xf>
    <xf numFmtId="37" fontId="2" fillId="0" borderId="0" xfId="0" applyFont="1" applyAlignment="1">
      <alignment horizontal="center"/>
    </xf>
    <xf numFmtId="37" fontId="1" fillId="0" borderId="0" xfId="0" applyFont="1" applyAlignment="1">
      <alignment horizontal="center"/>
    </xf>
    <xf numFmtId="37" fontId="1" fillId="0" borderId="0" xfId="0" applyFont="1"/>
    <xf numFmtId="37" fontId="1" fillId="0" borderId="0" xfId="0" applyFont="1" applyAlignment="1">
      <alignment horizontal="right"/>
    </xf>
    <xf numFmtId="37" fontId="1" fillId="0" borderId="0" xfId="0" applyFont="1" applyAlignment="1" applyProtection="1">
      <alignment horizontal="right"/>
    </xf>
    <xf numFmtId="37" fontId="1" fillId="0" borderId="1" xfId="0" applyFont="1" applyBorder="1" applyAlignment="1" applyProtection="1">
      <alignment horizontal="left"/>
    </xf>
    <xf numFmtId="37" fontId="1" fillId="0" borderId="1" xfId="0" applyFont="1" applyBorder="1"/>
    <xf numFmtId="37" fontId="1" fillId="0" borderId="1" xfId="0" applyFont="1" applyBorder="1" applyAlignment="1" applyProtection="1">
      <alignment horizontal="right"/>
    </xf>
    <xf numFmtId="37" fontId="1" fillId="0" borderId="0" xfId="0" applyFont="1" applyAlignment="1" applyProtection="1">
      <alignment horizontal="center"/>
    </xf>
    <xf numFmtId="37" fontId="1" fillId="0" borderId="2" xfId="0" applyFont="1" applyBorder="1" applyAlignment="1" applyProtection="1">
      <alignment horizontal="center"/>
    </xf>
    <xf numFmtId="37" fontId="1" fillId="0" borderId="2" xfId="0" applyFont="1" applyBorder="1" applyAlignment="1" applyProtection="1">
      <alignment horizontal="left"/>
    </xf>
    <xf numFmtId="37" fontId="1" fillId="0" borderId="2" xfId="0" applyFont="1" applyBorder="1"/>
    <xf numFmtId="164" fontId="1" fillId="0" borderId="0" xfId="0" applyNumberFormat="1" applyFont="1" applyProtection="1"/>
    <xf numFmtId="164" fontId="1" fillId="0" borderId="1" xfId="0" applyNumberFormat="1" applyFont="1" applyBorder="1" applyProtection="1"/>
    <xf numFmtId="10" fontId="1" fillId="0" borderId="0" xfId="0" applyNumberFormat="1" applyFont="1" applyProtection="1"/>
    <xf numFmtId="9" fontId="1" fillId="0" borderId="0" xfId="1" applyFont="1"/>
    <xf numFmtId="10" fontId="1" fillId="0" borderId="0" xfId="1" applyNumberFormat="1" applyFont="1"/>
    <xf numFmtId="165" fontId="1" fillId="0" borderId="0" xfId="0" applyNumberFormat="1" applyFont="1" applyProtection="1"/>
    <xf numFmtId="37" fontId="1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C2FB-C4E7-443F-9ED7-FE665F0BF7F8}">
  <sheetPr>
    <tabColor rgb="FF92D050"/>
    <pageSetUpPr fitToPage="1"/>
  </sheetPr>
  <dimension ref="A1:E44"/>
  <sheetViews>
    <sheetView tabSelected="1" view="pageBreakPreview" zoomScale="80" zoomScaleNormal="100" zoomScaleSheetLayoutView="80" workbookViewId="0">
      <selection activeCell="G39" sqref="G39"/>
    </sheetView>
  </sheetViews>
  <sheetFormatPr defaultColWidth="9.6640625" defaultRowHeight="15"/>
  <cols>
    <col min="1" max="1" width="9.6640625" style="4"/>
    <col min="2" max="2" width="34.77734375" style="4" customWidth="1"/>
    <col min="3" max="3" width="6.77734375" style="4" customWidth="1"/>
    <col min="4" max="4" width="15.88671875" style="4" customWidth="1"/>
    <col min="5" max="5" width="15.77734375" style="4" customWidth="1"/>
    <col min="6" max="16384" width="9.6640625" style="4"/>
  </cols>
  <sheetData>
    <row r="1" spans="1:5">
      <c r="A1" s="20" t="s">
        <v>28</v>
      </c>
      <c r="B1" s="20"/>
      <c r="C1" s="20"/>
      <c r="D1" s="20"/>
      <c r="E1" s="20"/>
    </row>
    <row r="2" spans="1:5">
      <c r="A2" s="20" t="s">
        <v>29</v>
      </c>
      <c r="B2" s="20"/>
      <c r="C2" s="20"/>
      <c r="D2" s="20"/>
      <c r="E2" s="20"/>
    </row>
    <row r="3" spans="1:5">
      <c r="A3" s="20" t="s">
        <v>0</v>
      </c>
      <c r="B3" s="20"/>
      <c r="C3" s="20"/>
      <c r="D3" s="20"/>
      <c r="E3" s="20"/>
    </row>
    <row r="4" spans="1:5">
      <c r="A4" s="20" t="s">
        <v>30</v>
      </c>
      <c r="B4" s="20"/>
      <c r="C4" s="20"/>
      <c r="D4" s="20"/>
      <c r="E4" s="20"/>
    </row>
    <row r="5" spans="1:5">
      <c r="A5" s="20" t="s">
        <v>31</v>
      </c>
      <c r="B5" s="20"/>
      <c r="C5" s="20"/>
      <c r="D5" s="20"/>
      <c r="E5" s="20"/>
    </row>
    <row r="6" spans="1:5">
      <c r="A6" s="3"/>
      <c r="B6" s="3"/>
      <c r="C6" s="3"/>
      <c r="D6" s="3"/>
      <c r="E6" s="3"/>
    </row>
    <row r="8" spans="1:5">
      <c r="A8" s="1" t="s">
        <v>1</v>
      </c>
      <c r="E8" s="5" t="s">
        <v>2</v>
      </c>
    </row>
    <row r="9" spans="1:5">
      <c r="A9" s="1" t="s">
        <v>3</v>
      </c>
      <c r="E9" s="6" t="s">
        <v>4</v>
      </c>
    </row>
    <row r="10" spans="1:5">
      <c r="A10" s="7" t="s">
        <v>5</v>
      </c>
      <c r="B10" s="8"/>
      <c r="C10" s="8"/>
      <c r="D10" s="8"/>
      <c r="E10" s="9" t="s">
        <v>6</v>
      </c>
    </row>
    <row r="12" spans="1:5" ht="15.75">
      <c r="D12" s="2" t="s">
        <v>7</v>
      </c>
      <c r="E12" s="2" t="s">
        <v>8</v>
      </c>
    </row>
    <row r="13" spans="1:5">
      <c r="D13" s="10" t="s">
        <v>9</v>
      </c>
      <c r="E13" s="10" t="s">
        <v>9</v>
      </c>
    </row>
    <row r="14" spans="1:5">
      <c r="A14" s="10" t="s">
        <v>10</v>
      </c>
      <c r="D14" s="10" t="s">
        <v>11</v>
      </c>
      <c r="E14" s="10" t="s">
        <v>11</v>
      </c>
    </row>
    <row r="15" spans="1:5">
      <c r="A15" s="11" t="s">
        <v>12</v>
      </c>
      <c r="B15" s="12" t="s">
        <v>13</v>
      </c>
      <c r="C15" s="13"/>
      <c r="D15" s="11" t="s">
        <v>14</v>
      </c>
      <c r="E15" s="11" t="s">
        <v>14</v>
      </c>
    </row>
    <row r="17" spans="1:5">
      <c r="A17" s="10" t="s">
        <v>15</v>
      </c>
      <c r="B17" s="1" t="s">
        <v>16</v>
      </c>
      <c r="D17" s="14">
        <v>1</v>
      </c>
      <c r="E17" s="14">
        <v>1</v>
      </c>
    </row>
    <row r="18" spans="1:5">
      <c r="A18" s="3">
        <f>+A17+1</f>
        <v>2</v>
      </c>
    </row>
    <row r="19" spans="1:5">
      <c r="A19" s="3">
        <f t="shared" ref="A19:A34" si="0">+A18+1</f>
        <v>3</v>
      </c>
      <c r="B19" s="1" t="s">
        <v>17</v>
      </c>
      <c r="D19" s="14">
        <v>0.01</v>
      </c>
      <c r="E19" s="14">
        <v>0.01</v>
      </c>
    </row>
    <row r="20" spans="1:5">
      <c r="A20" s="3">
        <f t="shared" si="0"/>
        <v>4</v>
      </c>
    </row>
    <row r="21" spans="1:5">
      <c r="A21" s="3">
        <f t="shared" si="0"/>
        <v>5</v>
      </c>
      <c r="B21" s="1" t="s">
        <v>18</v>
      </c>
      <c r="D21" s="15">
        <v>1.554E-3</v>
      </c>
      <c r="E21" s="15">
        <v>1.554E-3</v>
      </c>
    </row>
    <row r="22" spans="1:5">
      <c r="A22" s="3">
        <f t="shared" si="0"/>
        <v>6</v>
      </c>
    </row>
    <row r="23" spans="1:5">
      <c r="A23" s="3">
        <f t="shared" si="0"/>
        <v>7</v>
      </c>
      <c r="B23" s="1" t="s">
        <v>19</v>
      </c>
      <c r="D23" s="14">
        <f>D17-D19-D21</f>
        <v>0.98844599999999994</v>
      </c>
      <c r="E23" s="14">
        <f>E17-E19-E21</f>
        <v>0.98844599999999994</v>
      </c>
    </row>
    <row r="24" spans="1:5">
      <c r="A24" s="3">
        <f t="shared" si="0"/>
        <v>8</v>
      </c>
    </row>
    <row r="25" spans="1:5">
      <c r="A25" s="3">
        <f t="shared" si="0"/>
        <v>9</v>
      </c>
      <c r="B25" s="1" t="s">
        <v>20</v>
      </c>
      <c r="C25" s="16">
        <v>0.05</v>
      </c>
      <c r="D25" s="15">
        <f>ROUND(D23*C25,8)</f>
        <v>4.9422300000000002E-2</v>
      </c>
      <c r="E25" s="15">
        <f>ROUND(E23*C25,8)</f>
        <v>4.9422300000000002E-2</v>
      </c>
    </row>
    <row r="26" spans="1:5">
      <c r="A26" s="3">
        <f t="shared" si="0"/>
        <v>10</v>
      </c>
    </row>
    <row r="27" spans="1:5">
      <c r="A27" s="3">
        <f t="shared" si="0"/>
        <v>11</v>
      </c>
      <c r="B27" s="1" t="s">
        <v>21</v>
      </c>
      <c r="D27" s="14">
        <f>(D23-D25)</f>
        <v>0.93902369999999991</v>
      </c>
      <c r="E27" s="14">
        <f>(E23-E25)</f>
        <v>0.93902369999999991</v>
      </c>
    </row>
    <row r="28" spans="1:5">
      <c r="A28" s="3">
        <f t="shared" si="0"/>
        <v>12</v>
      </c>
    </row>
    <row r="29" spans="1:5">
      <c r="A29" s="3">
        <f t="shared" si="0"/>
        <v>13</v>
      </c>
      <c r="B29" s="1" t="s">
        <v>22</v>
      </c>
      <c r="C29" s="17">
        <v>0.21</v>
      </c>
      <c r="D29" s="15">
        <f>ROUND(D27*C29,6)</f>
        <v>0.19719500000000001</v>
      </c>
      <c r="E29" s="15">
        <f>ROUND(E27*C29,6)</f>
        <v>0.19719500000000001</v>
      </c>
    </row>
    <row r="30" spans="1:5">
      <c r="A30" s="3">
        <f t="shared" si="0"/>
        <v>14</v>
      </c>
    </row>
    <row r="31" spans="1:5">
      <c r="A31" s="3">
        <f t="shared" si="0"/>
        <v>15</v>
      </c>
      <c r="B31" s="1" t="s">
        <v>23</v>
      </c>
      <c r="D31" s="14">
        <f>D27-D29</f>
        <v>0.7418286999999999</v>
      </c>
      <c r="E31" s="14">
        <f>E27-E29</f>
        <v>0.7418286999999999</v>
      </c>
    </row>
    <row r="32" spans="1:5">
      <c r="A32" s="3">
        <f t="shared" si="0"/>
        <v>16</v>
      </c>
      <c r="E32" s="18"/>
    </row>
    <row r="33" spans="1:5">
      <c r="A33" s="3">
        <f t="shared" si="0"/>
        <v>17</v>
      </c>
      <c r="B33" s="1" t="s">
        <v>24</v>
      </c>
    </row>
    <row r="34" spans="1:5">
      <c r="A34" s="3">
        <f t="shared" si="0"/>
        <v>18</v>
      </c>
      <c r="B34" s="1" t="s">
        <v>25</v>
      </c>
      <c r="D34" s="19">
        <f>ROUND(1/$D$31,6)</f>
        <v>1.34802</v>
      </c>
      <c r="E34" s="19">
        <f>ROUND(1/$E$31,6)</f>
        <v>1.34802</v>
      </c>
    </row>
    <row r="37" spans="1:5">
      <c r="B37" s="1"/>
    </row>
    <row r="38" spans="1:5">
      <c r="A38" s="4" t="s">
        <v>26</v>
      </c>
    </row>
    <row r="39" spans="1:5">
      <c r="A39" s="4" t="s">
        <v>32</v>
      </c>
    </row>
    <row r="44" spans="1:5">
      <c r="A44" s="1" t="s">
        <v>27</v>
      </c>
    </row>
  </sheetData>
  <mergeCells count="5">
    <mergeCell ref="A1:E1"/>
    <mergeCell ref="A2:E2"/>
    <mergeCell ref="A3:E3"/>
    <mergeCell ref="A4:E4"/>
    <mergeCell ref="A5:E5"/>
  </mergeCells>
  <pageMargins left="0.83" right="0.5" top="1.0900000000000001" bottom="0.5" header="0.25" footer="0.5"/>
  <pageSetup scale="92" orientation="portrait" verticalDpi="300" r:id="rId1"/>
  <headerFooter alignWithMargins="0">
    <oddHeader>&amp;R&amp;9CASE NO. 2024-00276 
FR 16(8)(h)
ATTACHMENT 1</oddHeader>
    <oddFooter>&amp;RSchedule &amp;A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H.1</vt:lpstr>
      <vt:lpstr>H.1!Print_Area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Wilen, Eric</dc:creator>
  <cp:lastModifiedBy>Bergeron, Molly</cp:lastModifiedBy>
  <cp:lastPrinted>2024-09-25T19:19:58Z</cp:lastPrinted>
  <dcterms:created xsi:type="dcterms:W3CDTF">2024-09-25T01:15:12Z</dcterms:created>
  <dcterms:modified xsi:type="dcterms:W3CDTF">2024-09-25T22:58:11Z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