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W:\Discovery\Kentucky\1 - Kentucky Rate Cases\2024-00276 (2024 Kentucky Rate Case)\AG Attachments\"/>
    </mc:Choice>
  </mc:AlternateContent>
  <xr:revisionPtr revIDLastSave="0" documentId="13_ncr:1_{25555694-6994-41C3-86A7-73876AA4C1D2}" xr6:coauthVersionLast="47" xr6:coauthVersionMax="47" xr10:uidLastSave="{00000000-0000-0000-0000-000000000000}"/>
  <bookViews>
    <workbookView xWindow="-110" yWindow="-110" windowWidth="19420" windowHeight="10300" xr2:uid="{D8215537-FDD4-453A-90C3-1BD20053F6DB}"/>
  </bookViews>
  <sheets>
    <sheet name="Sheet1" sheetId="1" r:id="rId1"/>
  </sheets>
  <definedNames>
    <definedName name="_xlnm.Print_Area" localSheetId="0">Sheet1!$A$1:$M$12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" l="1"/>
  <c r="G11" i="1"/>
  <c r="M11" i="1"/>
  <c r="L11" i="1"/>
  <c r="K11" i="1"/>
  <c r="J11" i="1"/>
  <c r="I11" i="1"/>
  <c r="H11" i="1"/>
  <c r="F11" i="1"/>
  <c r="E11" i="1"/>
  <c r="D11" i="1"/>
  <c r="C11" i="1"/>
  <c r="C8" i="1"/>
  <c r="D8" i="1"/>
  <c r="E8" i="1"/>
  <c r="F8" i="1"/>
  <c r="G8" i="1"/>
  <c r="H8" i="1"/>
  <c r="I8" i="1"/>
  <c r="J8" i="1"/>
  <c r="K8" i="1"/>
  <c r="L8" i="1"/>
  <c r="M8" i="1"/>
  <c r="B8" i="1"/>
  <c r="F10" i="1" l="1"/>
  <c r="F12" i="1" s="1"/>
  <c r="B10" i="1"/>
  <c r="B12" i="1" s="1"/>
  <c r="G10" i="1"/>
  <c r="G12" i="1" s="1"/>
  <c r="D10" i="1"/>
  <c r="D12" i="1" s="1"/>
  <c r="H10" i="1"/>
  <c r="H12" i="1" s="1"/>
  <c r="C10" i="1"/>
  <c r="C12" i="1" s="1"/>
  <c r="I10" i="1"/>
  <c r="I12" i="1" s="1"/>
  <c r="J10" i="1"/>
  <c r="J12" i="1" s="1"/>
  <c r="K10" i="1"/>
  <c r="K12" i="1" s="1"/>
  <c r="L10" i="1"/>
  <c r="L12" i="1" s="1"/>
  <c r="M10" i="1"/>
  <c r="M12" i="1" s="1"/>
  <c r="E10" i="1"/>
  <c r="E12" i="1" s="1"/>
</calcChain>
</file>

<file path=xl/sharedStrings.xml><?xml version="1.0" encoding="utf-8"?>
<sst xmlns="http://schemas.openxmlformats.org/spreadsheetml/2006/main" count="24" uniqueCount="24">
  <si>
    <t>Test Year</t>
  </si>
  <si>
    <t>&lt;== Budget</t>
  </si>
  <si>
    <t>Forecast ==&gt;</t>
  </si>
  <si>
    <t>&lt;== Forecast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</si>
  <si>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</si>
  <si>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</si>
  <si>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</si>
  <si>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</si>
  <si>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</si>
  <si>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</si>
  <si>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</si>
  <si>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</si>
  <si>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</si>
  <si>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</si>
  <si>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</si>
  <si>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</si>
  <si>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KY Composite Allocation %</t>
  </si>
  <si>
    <t>Budget ==&gt;</t>
  </si>
  <si>
    <t>Co 002 - Director's Fees - 04111</t>
  </si>
  <si>
    <t>Co 002 - Director's Retirement Expenses - 04113</t>
  </si>
  <si>
    <t>Total BOD Compensation Expense</t>
  </si>
  <si>
    <t>Allocted BOD Compensation Expense</t>
  </si>
  <si>
    <t>Less F.11 Adjustment - 04113</t>
  </si>
  <si>
    <t>Net Allocated BOD Copmensation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</si>
</sst>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_(&quot;$&quot;* #,##0_);_(&quot;$&quot;* \(#,##0\);_(&quot;$&quot;* &quot;-&quot;??_);_(@_)"/>
    <numFmt numFmtId="166" formatCode="_(* #,##0_);_(* \(#,##0\);_(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10" fontId="0" fillId="0" borderId="4" xfId="0" applyNumberFormat="1" applyBorder="1"/>
    <xf numFmtId="164" fontId="5" fillId="0" borderId="5" xfId="2" applyNumberFormat="1" applyFont="1" applyBorder="1" applyAlignment="1">
      <alignment horizontal="center"/>
    </xf>
    <xf numFmtId="164" fontId="5" fillId="0" borderId="6" xfId="2" applyNumberFormat="1" applyFont="1" applyBorder="1" applyAlignment="1">
      <alignment horizontal="center"/>
    </xf>
    <xf numFmtId="164" fontId="5" fillId="0" borderId="7" xfId="2" applyNumberFormat="1" applyFont="1" applyBorder="1" applyAlignment="1">
      <alignment horizontal="center"/>
    </xf>
    <xf numFmtId="0" fontId="5" fillId="0" borderId="8" xfId="2" quotePrefix="1" applyFont="1" applyBorder="1" applyAlignment="1">
      <alignment horizontal="center"/>
    </xf>
    <xf numFmtId="0" fontId="5" fillId="0" borderId="4" xfId="2" quotePrefix="1" applyFont="1" applyBorder="1" applyAlignment="1">
      <alignment horizontal="center"/>
    </xf>
    <xf numFmtId="0" fontId="5" fillId="0" borderId="9" xfId="2" quotePrefix="1" applyFont="1" applyBorder="1" applyAlignment="1">
      <alignment horizontal="center"/>
    </xf>
    <xf numFmtId="37" fontId="4" fillId="3" borderId="0" xfId="2" applyNumberFormat="1" applyFont="1" applyFill="1"/>
    <xf numFmtId="37" fontId="5" fillId="3" borderId="0" xfId="2" applyNumberFormat="1" applyFont="1" applyFill="1"/>
    <xf numFmtId="0" fontId="3" fillId="4" borderId="0" xfId="2" applyFont="1" applyFill="1"/>
    <xf numFmtId="0" fontId="4" fillId="4" borderId="0" xfId="2" applyFont="1" applyFill="1"/>
    <xf numFmtId="37" fontId="3" fillId="4" borderId="10" xfId="2" applyNumberFormat="1" applyFont="1" applyFill="1" applyBorder="1" applyAlignment="1">
      <alignment horizontal="right"/>
    </xf>
    <xf numFmtId="10" fontId="0" fillId="0" borderId="9" xfId="0" applyNumberFormat="1" applyBorder="1"/>
    <xf numFmtId="165" fontId="2" fillId="0" borderId="4" xfId="1" applyNumberFormat="1" applyFont="1" applyBorder="1"/>
    <xf numFmtId="165" fontId="2" fillId="0" borderId="9" xfId="1" applyNumberFormat="1" applyFont="1" applyBorder="1"/>
    <xf numFmtId="0" fontId="0" fillId="0" borderId="11" xfId="0" applyBorder="1" applyAlignment="1">
      <alignment horizontal="right"/>
    </xf>
    <xf numFmtId="0" fontId="2" fillId="0" borderId="12" xfId="0" applyFont="1" applyBorder="1" applyAlignment="1">
      <alignment horizontal="right"/>
    </xf>
    <xf numFmtId="0" fontId="0" fillId="0" borderId="12" xfId="0" applyBorder="1" applyAlignment="1">
      <alignment horizontal="right"/>
    </xf>
    <xf numFmtId="0" fontId="2" fillId="0" borderId="13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165" fontId="0" fillId="0" borderId="5" xfId="1" applyNumberFormat="1" applyFont="1" applyBorder="1"/>
    <xf numFmtId="165" fontId="0" fillId="0" borderId="6" xfId="1" applyNumberFormat="1" applyFont="1" applyBorder="1"/>
    <xf numFmtId="165" fontId="0" fillId="0" borderId="7" xfId="1" applyNumberFormat="1" applyFont="1" applyBorder="1"/>
    <xf numFmtId="37" fontId="5" fillId="3" borderId="1" xfId="2" applyNumberFormat="1" applyFont="1" applyFill="1" applyBorder="1"/>
    <xf numFmtId="0" fontId="2" fillId="0" borderId="0" xfId="0" applyFont="1" applyAlignment="1">
      <alignment horizontal="right"/>
    </xf>
    <xf numFmtId="165" fontId="2" fillId="0" borderId="5" xfId="1" applyNumberFormat="1" applyFont="1" applyBorder="1"/>
    <xf numFmtId="165" fontId="2" fillId="0" borderId="6" xfId="1" applyNumberFormat="1" applyFont="1" applyBorder="1"/>
    <xf numFmtId="165" fontId="2" fillId="0" borderId="7" xfId="1" applyNumberFormat="1" applyFont="1" applyBorder="1"/>
    <xf numFmtId="166" fontId="0" fillId="0" borderId="8" xfId="3" applyNumberFormat="1" applyFont="1" applyBorder="1"/>
    <xf numFmtId="166" fontId="0" fillId="0" borderId="4" xfId="3" applyNumberFormat="1" applyFont="1" applyBorder="1"/>
    <xf numFmtId="166" fontId="0" fillId="0" borderId="9" xfId="3" applyNumberFormat="1" applyFont="1" applyBorder="1"/>
    <xf numFmtId="165" fontId="2" fillId="0" borderId="0" xfId="0" applyNumberFormat="1" applyFont="1"/>
    <xf numFmtId="165" fontId="2" fillId="0" borderId="7" xfId="0" applyNumberFormat="1" applyFont="1" applyBorder="1"/>
    <xf numFmtId="37" fontId="3" fillId="2" borderId="1" xfId="2" applyNumberFormat="1" applyFont="1" applyFill="1" applyBorder="1" applyAlignment="1">
      <alignment horizontal="center"/>
    </xf>
    <xf numFmtId="37" fontId="3" fillId="2" borderId="2" xfId="2" applyNumberFormat="1" applyFont="1" applyFill="1" applyBorder="1" applyAlignment="1">
      <alignment horizontal="center"/>
    </xf>
    <xf numFmtId="37" fontId="3" fillId="2" borderId="3" xfId="2" applyNumberFormat="1" applyFont="1" applyFill="1" applyBorder="1" applyAlignment="1">
      <alignment horizontal="center"/>
    </xf>
  </cellXfs>
  <cellStyles count="4">
    <cellStyle name="Comma" xfId="3" builtinId="3"/>
    <cellStyle name="Currency" xfId="1" builtinId="4"/>
    <cellStyle name="Normal" xfId="0" builtinId="0"/>
    <cellStyle name="Normal 3" xfId="2" xr:uid="{71C185D2-ADF9-4327-A125-1BD263401A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1A01F-BB6E-45F7-90E6-830E7FFCC277}">
  <sheetPr>
    <pageSetUpPr fitToPage="1"/>
  </sheetPr>
  <dimension ref="A2:M12"/>
  <sheetViews>
    <sheetView tabSelected="1" workbookViewId="0"/>
  </sheetViews>
  <sheetFormatPr defaultRowHeight="14.5" x14ac:dyDescent="0.35"/>
  <cols>
    <col min="1" max="1" width="42.81640625" bestFit="1" customWidth="1"/>
    <col min="2" max="13" width="14.81640625" customWidth="1"/>
  </cols>
  <sheetData>
    <row r="2" spans="1:13" x14ac:dyDescent="0.35">
      <c r="B2" s="35" t="s">
        <v>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7"/>
    </row>
    <row r="3" spans="1:13" x14ac:dyDescent="0.35">
      <c r="B3" s="25" t="s">
        <v>17</v>
      </c>
      <c r="C3" s="9"/>
      <c r="D3" s="9"/>
      <c r="E3" s="9"/>
      <c r="F3" s="9"/>
      <c r="G3" s="10" t="s">
        <v>1</v>
      </c>
      <c r="H3" s="11" t="s">
        <v>2</v>
      </c>
      <c r="I3" s="12"/>
      <c r="J3" s="12"/>
      <c r="K3" s="12"/>
      <c r="L3" s="12"/>
      <c r="M3" s="13" t="s">
        <v>3</v>
      </c>
    </row>
    <row r="4" spans="1:13" x14ac:dyDescent="0.35">
      <c r="A4" s="1"/>
      <c r="B4" s="3">
        <v>2025</v>
      </c>
      <c r="C4" s="4">
        <v>2025</v>
      </c>
      <c r="D4" s="4">
        <v>2025</v>
      </c>
      <c r="E4" s="4">
        <v>2025</v>
      </c>
      <c r="F4" s="4">
        <v>2025</v>
      </c>
      <c r="G4" s="4">
        <v>2025</v>
      </c>
      <c r="H4" s="4">
        <v>2025</v>
      </c>
      <c r="I4" s="4">
        <v>2025</v>
      </c>
      <c r="J4" s="4">
        <v>2025</v>
      </c>
      <c r="K4" s="4">
        <v>2026</v>
      </c>
      <c r="L4" s="4">
        <v>2026</v>
      </c>
      <c r="M4" s="5">
        <v>2026</v>
      </c>
    </row>
    <row r="5" spans="1:13" x14ac:dyDescent="0.35">
      <c r="A5" s="21"/>
      <c r="B5" s="6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8" t="s">
        <v>15</v>
      </c>
    </row>
    <row r="6" spans="1:13" x14ac:dyDescent="0.35">
      <c r="A6" s="17" t="s">
        <v>18</v>
      </c>
      <c r="B6" s="22">
        <v>349375</v>
      </c>
      <c r="C6" s="23">
        <v>0</v>
      </c>
      <c r="D6" s="23">
        <v>0</v>
      </c>
      <c r="E6" s="23">
        <v>349375</v>
      </c>
      <c r="F6" s="23">
        <v>0</v>
      </c>
      <c r="G6" s="23">
        <v>0</v>
      </c>
      <c r="H6" s="23">
        <v>349375</v>
      </c>
      <c r="I6" s="23">
        <v>0</v>
      </c>
      <c r="J6" s="23">
        <v>0</v>
      </c>
      <c r="K6" s="23">
        <v>399375</v>
      </c>
      <c r="L6" s="23">
        <v>0</v>
      </c>
      <c r="M6" s="24">
        <v>0</v>
      </c>
    </row>
    <row r="7" spans="1:13" x14ac:dyDescent="0.35">
      <c r="A7" s="19" t="s">
        <v>19</v>
      </c>
      <c r="B7" s="30">
        <v>349375</v>
      </c>
      <c r="C7" s="31">
        <v>0</v>
      </c>
      <c r="D7" s="31">
        <v>0</v>
      </c>
      <c r="E7" s="31">
        <v>349375</v>
      </c>
      <c r="F7" s="31">
        <v>0</v>
      </c>
      <c r="G7" s="31">
        <v>1500000</v>
      </c>
      <c r="H7" s="31">
        <v>349375</v>
      </c>
      <c r="I7" s="31">
        <v>0</v>
      </c>
      <c r="J7" s="31">
        <v>0</v>
      </c>
      <c r="K7" s="31">
        <v>399375</v>
      </c>
      <c r="L7" s="31">
        <v>0</v>
      </c>
      <c r="M7" s="32">
        <v>0</v>
      </c>
    </row>
    <row r="8" spans="1:13" x14ac:dyDescent="0.35">
      <c r="A8" s="18" t="s">
        <v>20</v>
      </c>
      <c r="B8" s="33">
        <f>SUM(B6:B7)</f>
        <v>698750</v>
      </c>
      <c r="C8" s="33">
        <f t="shared" ref="C8:M8" si="0">SUM(C6:C7)</f>
        <v>0</v>
      </c>
      <c r="D8" s="33">
        <f t="shared" si="0"/>
        <v>0</v>
      </c>
      <c r="E8" s="33">
        <f t="shared" si="0"/>
        <v>698750</v>
      </c>
      <c r="F8" s="33">
        <f t="shared" si="0"/>
        <v>0</v>
      </c>
      <c r="G8" s="33">
        <f t="shared" si="0"/>
        <v>1500000</v>
      </c>
      <c r="H8" s="33">
        <f t="shared" si="0"/>
        <v>698750</v>
      </c>
      <c r="I8" s="33">
        <f t="shared" si="0"/>
        <v>0</v>
      </c>
      <c r="J8" s="33">
        <f t="shared" si="0"/>
        <v>0</v>
      </c>
      <c r="K8" s="33">
        <f t="shared" si="0"/>
        <v>798750</v>
      </c>
      <c r="L8" s="33">
        <f t="shared" si="0"/>
        <v>0</v>
      </c>
      <c r="M8" s="34">
        <f t="shared" si="0"/>
        <v>0</v>
      </c>
    </row>
    <row r="9" spans="1:13" x14ac:dyDescent="0.35">
      <c r="A9" s="19" t="s">
        <v>16</v>
      </c>
      <c r="B9" s="2">
        <v>4.5622610000000001E-2</v>
      </c>
      <c r="C9" s="2">
        <v>4.5622610000000001E-2</v>
      </c>
      <c r="D9" s="2">
        <v>4.5622610000000001E-2</v>
      </c>
      <c r="E9" s="2">
        <v>4.5622610000000001E-2</v>
      </c>
      <c r="F9" s="2">
        <v>4.5622610000000001E-2</v>
      </c>
      <c r="G9" s="2">
        <v>4.5622610000000001E-2</v>
      </c>
      <c r="H9" s="2">
        <v>4.5622610000000001E-2</v>
      </c>
      <c r="I9" s="2">
        <v>4.5622610000000001E-2</v>
      </c>
      <c r="J9" s="2">
        <v>4.5622610000000001E-2</v>
      </c>
      <c r="K9" s="2">
        <v>4.5622610000000001E-2</v>
      </c>
      <c r="L9" s="2">
        <v>4.5622610000000001E-2</v>
      </c>
      <c r="M9" s="14">
        <v>4.5622610000000001E-2</v>
      </c>
    </row>
    <row r="10" spans="1:13" x14ac:dyDescent="0.35">
      <c r="A10" s="26" t="s">
        <v>21</v>
      </c>
      <c r="B10" s="27">
        <f>+B8*B9</f>
        <v>31878.798737500001</v>
      </c>
      <c r="C10" s="28">
        <f t="shared" ref="C10:M10" si="1">+C8*C9</f>
        <v>0</v>
      </c>
      <c r="D10" s="28">
        <f t="shared" si="1"/>
        <v>0</v>
      </c>
      <c r="E10" s="28">
        <f t="shared" si="1"/>
        <v>31878.798737500001</v>
      </c>
      <c r="F10" s="28">
        <f t="shared" si="1"/>
        <v>0</v>
      </c>
      <c r="G10" s="28">
        <f t="shared" si="1"/>
        <v>68433.915000000008</v>
      </c>
      <c r="H10" s="28">
        <f t="shared" si="1"/>
        <v>31878.798737500001</v>
      </c>
      <c r="I10" s="28">
        <f t="shared" si="1"/>
        <v>0</v>
      </c>
      <c r="J10" s="28">
        <f t="shared" si="1"/>
        <v>0</v>
      </c>
      <c r="K10" s="28">
        <f t="shared" si="1"/>
        <v>36441.0597375</v>
      </c>
      <c r="L10" s="28">
        <f t="shared" si="1"/>
        <v>0</v>
      </c>
      <c r="M10" s="29">
        <f t="shared" si="1"/>
        <v>0</v>
      </c>
    </row>
    <row r="11" spans="1:13" x14ac:dyDescent="0.35">
      <c r="A11" s="19" t="s">
        <v>22</v>
      </c>
      <c r="B11" s="30">
        <f>-B7*B9</f>
        <v>-15939.399368750001</v>
      </c>
      <c r="C11" s="31">
        <f t="shared" ref="C11:M11" si="2">-C7*C9</f>
        <v>0</v>
      </c>
      <c r="D11" s="31">
        <f t="shared" si="2"/>
        <v>0</v>
      </c>
      <c r="E11" s="31">
        <f t="shared" si="2"/>
        <v>-15939.399368750001</v>
      </c>
      <c r="F11" s="31">
        <f t="shared" si="2"/>
        <v>0</v>
      </c>
      <c r="G11" s="31">
        <f>-G7*G9</f>
        <v>-68433.915000000008</v>
      </c>
      <c r="H11" s="31">
        <f t="shared" si="2"/>
        <v>-15939.399368750001</v>
      </c>
      <c r="I11" s="31">
        <f t="shared" si="2"/>
        <v>0</v>
      </c>
      <c r="J11" s="31">
        <f t="shared" si="2"/>
        <v>0</v>
      </c>
      <c r="K11" s="31">
        <f t="shared" si="2"/>
        <v>-18220.52986875</v>
      </c>
      <c r="L11" s="31">
        <f t="shared" si="2"/>
        <v>0</v>
      </c>
      <c r="M11" s="32">
        <f t="shared" si="2"/>
        <v>0</v>
      </c>
    </row>
    <row r="12" spans="1:13" x14ac:dyDescent="0.35">
      <c r="A12" s="20" t="s">
        <v>23</v>
      </c>
      <c r="B12" s="15">
        <f>SUM(B10:B11)</f>
        <v>15939.399368750001</v>
      </c>
      <c r="C12" s="15">
        <f t="shared" ref="C12:M12" si="3">SUM(C10:C11)</f>
        <v>0</v>
      </c>
      <c r="D12" s="15">
        <f t="shared" si="3"/>
        <v>0</v>
      </c>
      <c r="E12" s="15">
        <f t="shared" si="3"/>
        <v>15939.399368750001</v>
      </c>
      <c r="F12" s="15">
        <f t="shared" si="3"/>
        <v>0</v>
      </c>
      <c r="G12" s="15">
        <f t="shared" si="3"/>
        <v>0</v>
      </c>
      <c r="H12" s="15">
        <f t="shared" si="3"/>
        <v>15939.399368750001</v>
      </c>
      <c r="I12" s="15">
        <f t="shared" si="3"/>
        <v>0</v>
      </c>
      <c r="J12" s="15">
        <f t="shared" si="3"/>
        <v>0</v>
      </c>
      <c r="K12" s="15">
        <f t="shared" si="3"/>
        <v>18220.52986875</v>
      </c>
      <c r="L12" s="15">
        <f t="shared" si="3"/>
        <v>0</v>
      </c>
      <c r="M12" s="16">
        <f t="shared" si="3"/>
        <v>0</v>
      </c>
    </row>
  </sheetData>
  <mergeCells count="1">
    <mergeCell ref="B2:M2"/>
  </mergeCells>
  <pageMargins left="0.7" right="0.7" top="1" bottom="0.75" header="0.3" footer="0.3"/>
  <pageSetup scale="55" orientation="landscape" r:id="rId1"/>
  <headerFooter>
    <oddHeader>&amp;RCASE NO. 2024-00276
ATTACHMENT 1
TO STAFF DR NO. 1-93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Atmos Energy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Bergeron, Molly</dc:creator>
  <cp:lastModifiedBy>Wilen, Eric</cp:lastModifiedBy>
  <cp:lastPrinted>2024-11-25T13:51:35Z</cp:lastPrinted>
  <dcterms:created xsi:type="dcterms:W3CDTF">2024-11-21T22:07:42Z</dcterms:created>
  <dcterms:modified xsi:type="dcterms:W3CDTF">2024-11-25T13:51:40Z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