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W:\Revenue Requirements\0 - RATE &amp; REGULATORY FILINGS\KENTUCKY\3 - KY Rate Cases\2024-00276 - 2024 KY Rate Case\1 - DISCOVERY\AG Set 1\AG Set 1 Attachments\"/>
    </mc:Choice>
  </mc:AlternateContent>
  <xr:revisionPtr revIDLastSave="0" documentId="13_ncr:1_{1E3BE8D3-4F7A-40AA-B96B-6D34F96C8BB6}" xr6:coauthVersionLast="47" xr6:coauthVersionMax="47" xr10:uidLastSave="{00000000-0000-0000-0000-000000000000}"/>
  <bookViews>
    <workbookView xWindow="-120" yWindow="-120" windowWidth="29040" windowHeight="15720" xr2:uid="{84E721DC-9AEC-455F-AB80-6B4D16122289}"/>
  </bookViews>
  <sheets>
    <sheet name="Sheet 1" sheetId="1" r:id="rId1"/>
  </sheets>
  <definedNames>
    <definedName name="_xlnm.Print_Titles" localSheetId="0">'Sheet 1'!$A:$C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1" l="1"/>
  <c r="D51" i="1"/>
  <c r="D50" i="1"/>
  <c r="D49" i="1"/>
  <c r="Z48" i="1"/>
  <c r="D48" i="1"/>
  <c r="O38" i="1"/>
  <c r="L38" i="1"/>
  <c r="Y38" i="1"/>
  <c r="U38" i="1"/>
  <c r="T38" i="1"/>
  <c r="Q38" i="1"/>
  <c r="P38" i="1"/>
  <c r="N38" i="1"/>
  <c r="M38" i="1"/>
  <c r="K38" i="1"/>
  <c r="E38" i="1"/>
  <c r="D29" i="1"/>
  <c r="Y23" i="1"/>
  <c r="X22" i="1"/>
  <c r="S22" i="1"/>
  <c r="N22" i="1"/>
  <c r="D22" i="1"/>
  <c r="D21" i="1"/>
  <c r="D28" i="1" s="1"/>
  <c r="V20" i="1"/>
  <c r="Q20" i="1"/>
  <c r="I20" i="1"/>
  <c r="D20" i="1"/>
  <c r="D17" i="1"/>
  <c r="AA17" i="1"/>
  <c r="Z51" i="1"/>
  <c r="Y51" i="1"/>
  <c r="X51" i="1"/>
  <c r="W51" i="1"/>
  <c r="V51" i="1"/>
  <c r="U51" i="1"/>
  <c r="T51" i="1"/>
  <c r="S51" i="1"/>
  <c r="R51" i="1"/>
  <c r="Q51" i="1"/>
  <c r="P51" i="1"/>
  <c r="O51" i="1"/>
  <c r="M51" i="1"/>
  <c r="L51" i="1"/>
  <c r="K51" i="1"/>
  <c r="J51" i="1"/>
  <c r="I51" i="1"/>
  <c r="H51" i="1"/>
  <c r="G51" i="1"/>
  <c r="E51" i="1"/>
  <c r="Z22" i="1"/>
  <c r="Y22" i="1"/>
  <c r="X50" i="1"/>
  <c r="W50" i="1"/>
  <c r="V50" i="1"/>
  <c r="U50" i="1"/>
  <c r="T50" i="1"/>
  <c r="S50" i="1"/>
  <c r="P50" i="1"/>
  <c r="O50" i="1"/>
  <c r="N50" i="1"/>
  <c r="M50" i="1"/>
  <c r="L50" i="1"/>
  <c r="K22" i="1"/>
  <c r="J22" i="1"/>
  <c r="I50" i="1"/>
  <c r="H50" i="1"/>
  <c r="G22" i="1"/>
  <c r="F50" i="1"/>
  <c r="E50" i="1"/>
  <c r="AA49" i="1"/>
  <c r="Z49" i="1"/>
  <c r="Y49" i="1"/>
  <c r="X49" i="1"/>
  <c r="W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AA20" i="1"/>
  <c r="Z20" i="1"/>
  <c r="V48" i="1"/>
  <c r="U48" i="1"/>
  <c r="U52" i="1" s="1"/>
  <c r="T48" i="1"/>
  <c r="S20" i="1"/>
  <c r="R20" i="1"/>
  <c r="Q48" i="1"/>
  <c r="N48" i="1"/>
  <c r="M48" i="1"/>
  <c r="M52" i="1" s="1"/>
  <c r="L20" i="1"/>
  <c r="K20" i="1"/>
  <c r="J20" i="1"/>
  <c r="I48" i="1"/>
  <c r="H20" i="1"/>
  <c r="G20" i="1"/>
  <c r="F48" i="1"/>
  <c r="Z10" i="1"/>
  <c r="R10" i="1"/>
  <c r="Z23" i="1"/>
  <c r="X23" i="1"/>
  <c r="W23" i="1"/>
  <c r="U23" i="1"/>
  <c r="T23" i="1"/>
  <c r="S23" i="1"/>
  <c r="R23" i="1"/>
  <c r="Q23" i="1"/>
  <c r="P23" i="1"/>
  <c r="O23" i="1"/>
  <c r="M23" i="1"/>
  <c r="L23" i="1"/>
  <c r="K23" i="1"/>
  <c r="I23" i="1"/>
  <c r="H23" i="1"/>
  <c r="E23" i="1"/>
  <c r="D23" i="1"/>
  <c r="D30" i="1" s="1"/>
  <c r="AA10" i="1"/>
  <c r="Z21" i="1"/>
  <c r="Y10" i="1"/>
  <c r="X10" i="1"/>
  <c r="W21" i="1"/>
  <c r="V10" i="1"/>
  <c r="S21" i="1"/>
  <c r="R21" i="1"/>
  <c r="Q10" i="1"/>
  <c r="P10" i="1"/>
  <c r="F10" i="1"/>
  <c r="E21" i="1"/>
  <c r="T52" i="1" l="1"/>
  <c r="Z17" i="1"/>
  <c r="E22" i="1"/>
  <c r="T22" i="1"/>
  <c r="H48" i="1"/>
  <c r="AA48" i="1"/>
  <c r="S10" i="1"/>
  <c r="G48" i="1"/>
  <c r="G52" i="1" s="1"/>
  <c r="J23" i="1"/>
  <c r="W10" i="1"/>
  <c r="K17" i="1"/>
  <c r="F20" i="1"/>
  <c r="F21" i="1"/>
  <c r="F22" i="1"/>
  <c r="U22" i="1"/>
  <c r="J50" i="1"/>
  <c r="Y50" i="1"/>
  <c r="L17" i="1"/>
  <c r="T20" i="1"/>
  <c r="L22" i="1"/>
  <c r="V22" i="1"/>
  <c r="K48" i="1"/>
  <c r="K50" i="1"/>
  <c r="Z50" i="1"/>
  <c r="Z52" i="1" s="1"/>
  <c r="E30" i="1"/>
  <c r="Q17" i="1"/>
  <c r="U20" i="1"/>
  <c r="M22" i="1"/>
  <c r="W22" i="1"/>
  <c r="D44" i="1"/>
  <c r="D59" i="1" s="1"/>
  <c r="D66" i="1" s="1"/>
  <c r="L48" i="1"/>
  <c r="L52" i="1" s="1"/>
  <c r="AA51" i="1"/>
  <c r="T17" i="1"/>
  <c r="X21" i="1"/>
  <c r="F23" i="1"/>
  <c r="V23" i="1"/>
  <c r="U17" i="1"/>
  <c r="Y21" i="1"/>
  <c r="O22" i="1"/>
  <c r="V17" i="1"/>
  <c r="P22" i="1"/>
  <c r="G50" i="1"/>
  <c r="W38" i="1"/>
  <c r="Z24" i="1"/>
  <c r="G38" i="1"/>
  <c r="X38" i="1"/>
  <c r="N52" i="1"/>
  <c r="P20" i="1"/>
  <c r="P17" i="1"/>
  <c r="P48" i="1"/>
  <c r="P52" i="1" s="1"/>
  <c r="S24" i="1"/>
  <c r="N10" i="1"/>
  <c r="N21" i="1"/>
  <c r="J17" i="1"/>
  <c r="D42" i="1"/>
  <c r="D57" i="1" s="1"/>
  <c r="D64" i="1" s="1"/>
  <c r="E28" i="1"/>
  <c r="W48" i="1"/>
  <c r="W52" i="1" s="1"/>
  <c r="W20" i="1"/>
  <c r="W17" i="1"/>
  <c r="Q50" i="1"/>
  <c r="Q52" i="1" s="1"/>
  <c r="Q22" i="1"/>
  <c r="X48" i="1"/>
  <c r="X52" i="1" s="1"/>
  <c r="X20" i="1"/>
  <c r="X24" i="1" s="1"/>
  <c r="X17" i="1"/>
  <c r="R50" i="1"/>
  <c r="R22" i="1"/>
  <c r="R24" i="1" s="1"/>
  <c r="U10" i="1"/>
  <c r="U21" i="1"/>
  <c r="E17" i="1"/>
  <c r="E48" i="1"/>
  <c r="E52" i="1" s="1"/>
  <c r="E20" i="1"/>
  <c r="E24" i="1" s="1"/>
  <c r="V49" i="1"/>
  <c r="V52" i="1" s="1"/>
  <c r="V21" i="1"/>
  <c r="AA38" i="1"/>
  <c r="H38" i="1"/>
  <c r="N51" i="1"/>
  <c r="N23" i="1"/>
  <c r="T10" i="1"/>
  <c r="T21" i="1"/>
  <c r="T24" i="1" s="1"/>
  <c r="Y48" i="1"/>
  <c r="Y52" i="1" s="1"/>
  <c r="Y20" i="1"/>
  <c r="Y17" i="1"/>
  <c r="D27" i="1"/>
  <c r="D24" i="1"/>
  <c r="F38" i="1"/>
  <c r="Z38" i="1"/>
  <c r="V38" i="1"/>
  <c r="G17" i="1"/>
  <c r="H52" i="1"/>
  <c r="D43" i="1"/>
  <c r="D58" i="1" s="1"/>
  <c r="D65" i="1" s="1"/>
  <c r="E29" i="1"/>
  <c r="H10" i="1"/>
  <c r="H21" i="1"/>
  <c r="I10" i="1"/>
  <c r="I21" i="1"/>
  <c r="I52" i="1"/>
  <c r="J21" i="1"/>
  <c r="J24" i="1" s="1"/>
  <c r="J10" i="1"/>
  <c r="K21" i="1"/>
  <c r="K24" i="1" s="1"/>
  <c r="K10" i="1"/>
  <c r="G23" i="1"/>
  <c r="AA23" i="1"/>
  <c r="M20" i="1"/>
  <c r="M17" i="1"/>
  <c r="AA22" i="1"/>
  <c r="AA50" i="1"/>
  <c r="AA52" i="1" s="1"/>
  <c r="L21" i="1"/>
  <c r="L24" i="1" s="1"/>
  <c r="L10" i="1"/>
  <c r="D10" i="1"/>
  <c r="N20" i="1"/>
  <c r="N17" i="1"/>
  <c r="H22" i="1"/>
  <c r="H17" i="1"/>
  <c r="D38" i="1"/>
  <c r="M21" i="1"/>
  <c r="M10" i="1"/>
  <c r="E10" i="1"/>
  <c r="O20" i="1"/>
  <c r="O17" i="1"/>
  <c r="O48" i="1"/>
  <c r="O52" i="1" s="1"/>
  <c r="I22" i="1"/>
  <c r="I17" i="1"/>
  <c r="F51" i="1"/>
  <c r="F17" i="1"/>
  <c r="F52" i="1"/>
  <c r="I38" i="1"/>
  <c r="J38" i="1"/>
  <c r="AA21" i="1"/>
  <c r="AA24" i="1" s="1"/>
  <c r="J48" i="1"/>
  <c r="F24" i="1"/>
  <c r="R17" i="1"/>
  <c r="R48" i="1"/>
  <c r="S17" i="1"/>
  <c r="S48" i="1"/>
  <c r="S52" i="1" s="1"/>
  <c r="G21" i="1"/>
  <c r="O21" i="1"/>
  <c r="R38" i="1"/>
  <c r="P21" i="1"/>
  <c r="S38" i="1"/>
  <c r="G10" i="1"/>
  <c r="Q21" i="1"/>
  <c r="O10" i="1"/>
  <c r="U24" i="1" l="1"/>
  <c r="K52" i="1"/>
  <c r="W24" i="1"/>
  <c r="Q24" i="1"/>
  <c r="Y24" i="1"/>
  <c r="V24" i="1"/>
  <c r="I24" i="1"/>
  <c r="G30" i="1"/>
  <c r="G44" i="1" s="1"/>
  <c r="G59" i="1" s="1"/>
  <c r="J52" i="1"/>
  <c r="O24" i="1"/>
  <c r="P24" i="1"/>
  <c r="E44" i="1"/>
  <c r="E59" i="1" s="1"/>
  <c r="E66" i="1" s="1"/>
  <c r="F30" i="1"/>
  <c r="F44" i="1" s="1"/>
  <c r="F59" i="1" s="1"/>
  <c r="D41" i="1"/>
  <c r="E27" i="1"/>
  <c r="D31" i="1"/>
  <c r="H24" i="1"/>
  <c r="N24" i="1"/>
  <c r="F29" i="1"/>
  <c r="E43" i="1"/>
  <c r="E58" i="1" s="1"/>
  <c r="E65" i="1" s="1"/>
  <c r="G24" i="1"/>
  <c r="R52" i="1"/>
  <c r="E42" i="1"/>
  <c r="E57" i="1" s="1"/>
  <c r="F28" i="1"/>
  <c r="E64" i="1"/>
  <c r="M24" i="1"/>
  <c r="H30" i="1" l="1"/>
  <c r="F66" i="1"/>
  <c r="G66" i="1" s="1"/>
  <c r="F42" i="1"/>
  <c r="F57" i="1" s="1"/>
  <c r="F64" i="1" s="1"/>
  <c r="G28" i="1"/>
  <c r="G29" i="1"/>
  <c r="F43" i="1"/>
  <c r="F58" i="1" s="1"/>
  <c r="F65" i="1" s="1"/>
  <c r="E41" i="1"/>
  <c r="F27" i="1"/>
  <c r="E31" i="1"/>
  <c r="D45" i="1"/>
  <c r="D56" i="1"/>
  <c r="H44" i="1"/>
  <c r="H59" i="1" s="1"/>
  <c r="I30" i="1"/>
  <c r="H66" i="1" l="1"/>
  <c r="I44" i="1"/>
  <c r="I59" i="1" s="1"/>
  <c r="I66" i="1" s="1"/>
  <c r="J30" i="1"/>
  <c r="D60" i="1"/>
  <c r="D67" i="1" s="1"/>
  <c r="D63" i="1"/>
  <c r="F41" i="1"/>
  <c r="F31" i="1"/>
  <c r="G27" i="1"/>
  <c r="E45" i="1"/>
  <c r="E56" i="1"/>
  <c r="E60" i="1" s="1"/>
  <c r="G43" i="1"/>
  <c r="G58" i="1" s="1"/>
  <c r="G65" i="1" s="1"/>
  <c r="H29" i="1"/>
  <c r="G42" i="1"/>
  <c r="G57" i="1" s="1"/>
  <c r="G64" i="1" s="1"/>
  <c r="H28" i="1"/>
  <c r="H42" i="1" l="1"/>
  <c r="H57" i="1" s="1"/>
  <c r="H64" i="1" s="1"/>
  <c r="I28" i="1"/>
  <c r="H43" i="1"/>
  <c r="H58" i="1" s="1"/>
  <c r="H65" i="1" s="1"/>
  <c r="I29" i="1"/>
  <c r="G41" i="1"/>
  <c r="G31" i="1"/>
  <c r="H27" i="1"/>
  <c r="F45" i="1"/>
  <c r="F56" i="1"/>
  <c r="F60" i="1" s="1"/>
  <c r="E63" i="1"/>
  <c r="F63" i="1" s="1"/>
  <c r="E67" i="1"/>
  <c r="F67" i="1" s="1"/>
  <c r="J44" i="1"/>
  <c r="J59" i="1" s="1"/>
  <c r="J66" i="1" s="1"/>
  <c r="K30" i="1"/>
  <c r="G45" i="1" l="1"/>
  <c r="G56" i="1"/>
  <c r="G60" i="1" s="1"/>
  <c r="K44" i="1"/>
  <c r="K59" i="1" s="1"/>
  <c r="K66" i="1" s="1"/>
  <c r="L30" i="1"/>
  <c r="G67" i="1"/>
  <c r="H41" i="1"/>
  <c r="H31" i="1"/>
  <c r="I27" i="1"/>
  <c r="I43" i="1"/>
  <c r="I58" i="1" s="1"/>
  <c r="I65" i="1" s="1"/>
  <c r="J29" i="1"/>
  <c r="J28" i="1"/>
  <c r="I42" i="1"/>
  <c r="I57" i="1" s="1"/>
  <c r="I64" i="1" s="1"/>
  <c r="L66" i="1" l="1"/>
  <c r="K28" i="1"/>
  <c r="J42" i="1"/>
  <c r="J57" i="1" s="1"/>
  <c r="J64" i="1" s="1"/>
  <c r="K29" i="1"/>
  <c r="J43" i="1"/>
  <c r="J58" i="1" s="1"/>
  <c r="J65" i="1" s="1"/>
  <c r="I41" i="1"/>
  <c r="J27" i="1"/>
  <c r="I31" i="1"/>
  <c r="H56" i="1"/>
  <c r="H60" i="1" s="1"/>
  <c r="H67" i="1" s="1"/>
  <c r="H45" i="1"/>
  <c r="L44" i="1"/>
  <c r="L59" i="1" s="1"/>
  <c r="M30" i="1"/>
  <c r="G63" i="1"/>
  <c r="H63" i="1" l="1"/>
  <c r="L29" i="1"/>
  <c r="K43" i="1"/>
  <c r="K58" i="1" s="1"/>
  <c r="K65" i="1" s="1"/>
  <c r="L28" i="1"/>
  <c r="K42" i="1"/>
  <c r="K57" i="1" s="1"/>
  <c r="K64" i="1" s="1"/>
  <c r="M44" i="1"/>
  <c r="M59" i="1" s="1"/>
  <c r="M66" i="1" s="1"/>
  <c r="N30" i="1"/>
  <c r="J41" i="1"/>
  <c r="K27" i="1"/>
  <c r="J31" i="1"/>
  <c r="I56" i="1"/>
  <c r="I60" i="1" s="1"/>
  <c r="I67" i="1" s="1"/>
  <c r="I45" i="1"/>
  <c r="J56" i="1" l="1"/>
  <c r="J60" i="1" s="1"/>
  <c r="J67" i="1" s="1"/>
  <c r="J45" i="1"/>
  <c r="N44" i="1"/>
  <c r="N59" i="1" s="1"/>
  <c r="N66" i="1" s="1"/>
  <c r="O30" i="1"/>
  <c r="I63" i="1"/>
  <c r="J63" i="1" s="1"/>
  <c r="M28" i="1"/>
  <c r="L42" i="1"/>
  <c r="L57" i="1" s="1"/>
  <c r="L64" i="1" s="1"/>
  <c r="L43" i="1"/>
  <c r="L58" i="1" s="1"/>
  <c r="L65" i="1" s="1"/>
  <c r="M29" i="1"/>
  <c r="K41" i="1"/>
  <c r="L27" i="1"/>
  <c r="K31" i="1"/>
  <c r="L41" i="1" l="1"/>
  <c r="M27" i="1"/>
  <c r="L31" i="1"/>
  <c r="K56" i="1"/>
  <c r="K60" i="1" s="1"/>
  <c r="K67" i="1" s="1"/>
  <c r="K45" i="1"/>
  <c r="M43" i="1"/>
  <c r="M58" i="1" s="1"/>
  <c r="M65" i="1" s="1"/>
  <c r="N29" i="1"/>
  <c r="N28" i="1"/>
  <c r="M42" i="1"/>
  <c r="M57" i="1" s="1"/>
  <c r="M64" i="1" s="1"/>
  <c r="P30" i="1"/>
  <c r="O44" i="1"/>
  <c r="O59" i="1" s="1"/>
  <c r="O66" i="1" s="1"/>
  <c r="K63" i="1" l="1"/>
  <c r="Q30" i="1"/>
  <c r="P44" i="1"/>
  <c r="P59" i="1" s="1"/>
  <c r="P66" i="1" s="1"/>
  <c r="N42" i="1"/>
  <c r="N57" i="1" s="1"/>
  <c r="N64" i="1" s="1"/>
  <c r="O28" i="1"/>
  <c r="N43" i="1"/>
  <c r="N58" i="1" s="1"/>
  <c r="N65" i="1" s="1"/>
  <c r="O29" i="1"/>
  <c r="N27" i="1"/>
  <c r="M31" i="1"/>
  <c r="M41" i="1"/>
  <c r="L56" i="1"/>
  <c r="L60" i="1" s="1"/>
  <c r="L67" i="1" s="1"/>
  <c r="L45" i="1"/>
  <c r="M45" i="1" l="1"/>
  <c r="M56" i="1"/>
  <c r="M60" i="1" s="1"/>
  <c r="M67" i="1" s="1"/>
  <c r="O27" i="1"/>
  <c r="N31" i="1"/>
  <c r="N41" i="1"/>
  <c r="O43" i="1"/>
  <c r="O58" i="1" s="1"/>
  <c r="O65" i="1" s="1"/>
  <c r="P29" i="1"/>
  <c r="O42" i="1"/>
  <c r="O57" i="1" s="1"/>
  <c r="O64" i="1" s="1"/>
  <c r="P28" i="1"/>
  <c r="L63" i="1"/>
  <c r="M63" i="1" s="1"/>
  <c r="R30" i="1"/>
  <c r="Q44" i="1"/>
  <c r="Q59" i="1" s="1"/>
  <c r="Q66" i="1" s="1"/>
  <c r="S30" i="1" l="1"/>
  <c r="R44" i="1"/>
  <c r="R59" i="1" s="1"/>
  <c r="R66" i="1" s="1"/>
  <c r="P42" i="1"/>
  <c r="P57" i="1" s="1"/>
  <c r="P64" i="1" s="1"/>
  <c r="Q28" i="1"/>
  <c r="P43" i="1"/>
  <c r="P58" i="1" s="1"/>
  <c r="P65" i="1" s="1"/>
  <c r="Q29" i="1"/>
  <c r="N45" i="1"/>
  <c r="N56" i="1"/>
  <c r="N60" i="1" s="1"/>
  <c r="N67" i="1" s="1"/>
  <c r="O31" i="1"/>
  <c r="P27" i="1"/>
  <c r="O41" i="1"/>
  <c r="R29" i="1" l="1"/>
  <c r="Q43" i="1"/>
  <c r="Q58" i="1" s="1"/>
  <c r="Q65" i="1" s="1"/>
  <c r="O45" i="1"/>
  <c r="O56" i="1"/>
  <c r="O60" i="1" s="1"/>
  <c r="O67" i="1" s="1"/>
  <c r="P31" i="1"/>
  <c r="Q27" i="1"/>
  <c r="P41" i="1"/>
  <c r="R28" i="1"/>
  <c r="Q42" i="1"/>
  <c r="Q57" i="1" s="1"/>
  <c r="Q64" i="1" s="1"/>
  <c r="N63" i="1"/>
  <c r="T30" i="1"/>
  <c r="S44" i="1"/>
  <c r="S59" i="1" s="1"/>
  <c r="S66" i="1" s="1"/>
  <c r="O63" i="1" l="1"/>
  <c r="T44" i="1"/>
  <c r="T59" i="1" s="1"/>
  <c r="T66" i="1" s="1"/>
  <c r="U30" i="1"/>
  <c r="R42" i="1"/>
  <c r="R57" i="1" s="1"/>
  <c r="R64" i="1" s="1"/>
  <c r="S28" i="1"/>
  <c r="P45" i="1"/>
  <c r="P56" i="1"/>
  <c r="P60" i="1" s="1"/>
  <c r="P67" i="1" s="1"/>
  <c r="Q31" i="1"/>
  <c r="R27" i="1"/>
  <c r="Q41" i="1"/>
  <c r="S29" i="1"/>
  <c r="R43" i="1"/>
  <c r="R58" i="1" s="1"/>
  <c r="R65" i="1" s="1"/>
  <c r="Q45" i="1" l="1"/>
  <c r="Q56" i="1"/>
  <c r="Q60" i="1" s="1"/>
  <c r="Q67" i="1" s="1"/>
  <c r="S42" i="1"/>
  <c r="S57" i="1" s="1"/>
  <c r="S64" i="1" s="1"/>
  <c r="T28" i="1"/>
  <c r="P63" i="1"/>
  <c r="V30" i="1"/>
  <c r="U44" i="1"/>
  <c r="U59" i="1" s="1"/>
  <c r="U66" i="1" s="1"/>
  <c r="T29" i="1"/>
  <c r="S43" i="1"/>
  <c r="S58" i="1" s="1"/>
  <c r="S65" i="1" s="1"/>
  <c r="R31" i="1"/>
  <c r="R41" i="1"/>
  <c r="S27" i="1"/>
  <c r="R45" i="1" l="1"/>
  <c r="R56" i="1"/>
  <c r="R60" i="1" s="1"/>
  <c r="R67" i="1" s="1"/>
  <c r="U29" i="1"/>
  <c r="T43" i="1"/>
  <c r="T58" i="1" s="1"/>
  <c r="T65" i="1" s="1"/>
  <c r="W30" i="1"/>
  <c r="V44" i="1"/>
  <c r="V59" i="1" s="1"/>
  <c r="V66" i="1" s="1"/>
  <c r="Q63" i="1"/>
  <c r="R63" i="1" s="1"/>
  <c r="U28" i="1"/>
  <c r="T42" i="1"/>
  <c r="T57" i="1" s="1"/>
  <c r="T64" i="1" s="1"/>
  <c r="S31" i="1"/>
  <c r="S41" i="1"/>
  <c r="T27" i="1"/>
  <c r="T31" i="1" l="1"/>
  <c r="T41" i="1"/>
  <c r="U27" i="1"/>
  <c r="V28" i="1"/>
  <c r="U42" i="1"/>
  <c r="U57" i="1" s="1"/>
  <c r="U64" i="1" s="1"/>
  <c r="S45" i="1"/>
  <c r="S56" i="1"/>
  <c r="S60" i="1" s="1"/>
  <c r="S67" i="1" s="1"/>
  <c r="S63" i="1"/>
  <c r="W44" i="1"/>
  <c r="W59" i="1" s="1"/>
  <c r="W66" i="1" s="1"/>
  <c r="X30" i="1"/>
  <c r="V29" i="1"/>
  <c r="U43" i="1"/>
  <c r="U58" i="1" s="1"/>
  <c r="U65" i="1" s="1"/>
  <c r="V43" i="1" l="1"/>
  <c r="V58" i="1" s="1"/>
  <c r="V65" i="1" s="1"/>
  <c r="W29" i="1"/>
  <c r="W28" i="1"/>
  <c r="V42" i="1"/>
  <c r="V57" i="1" s="1"/>
  <c r="V64" i="1" s="1"/>
  <c r="X44" i="1"/>
  <c r="X59" i="1" s="1"/>
  <c r="X66" i="1" s="1"/>
  <c r="Y30" i="1"/>
  <c r="V27" i="1"/>
  <c r="U41" i="1"/>
  <c r="U31" i="1"/>
  <c r="T45" i="1"/>
  <c r="T56" i="1"/>
  <c r="T60" i="1" s="1"/>
  <c r="T67" i="1" s="1"/>
  <c r="U45" i="1" l="1"/>
  <c r="U56" i="1"/>
  <c r="U60" i="1" s="1"/>
  <c r="U67" i="1" s="1"/>
  <c r="V41" i="1"/>
  <c r="W27" i="1"/>
  <c r="V31" i="1"/>
  <c r="T63" i="1"/>
  <c r="Y44" i="1"/>
  <c r="Y59" i="1" s="1"/>
  <c r="Y66" i="1" s="1"/>
  <c r="Z30" i="1"/>
  <c r="X28" i="1"/>
  <c r="W42" i="1"/>
  <c r="W57" i="1" s="1"/>
  <c r="W64" i="1" s="1"/>
  <c r="W43" i="1"/>
  <c r="W58" i="1" s="1"/>
  <c r="W65" i="1" s="1"/>
  <c r="X29" i="1"/>
  <c r="V56" i="1" l="1"/>
  <c r="V60" i="1" s="1"/>
  <c r="V67" i="1" s="1"/>
  <c r="V45" i="1"/>
  <c r="X43" i="1"/>
  <c r="X58" i="1" s="1"/>
  <c r="X65" i="1" s="1"/>
  <c r="Y29" i="1"/>
  <c r="X42" i="1"/>
  <c r="X57" i="1" s="1"/>
  <c r="X64" i="1" s="1"/>
  <c r="Y28" i="1"/>
  <c r="AA30" i="1"/>
  <c r="AA44" i="1" s="1"/>
  <c r="AA59" i="1" s="1"/>
  <c r="Z44" i="1"/>
  <c r="Z59" i="1" s="1"/>
  <c r="Z66" i="1" s="1"/>
  <c r="AA66" i="1" s="1"/>
  <c r="U63" i="1"/>
  <c r="V63" i="1" s="1"/>
  <c r="W41" i="1"/>
  <c r="X27" i="1"/>
  <c r="W31" i="1"/>
  <c r="Y27" i="1" l="1"/>
  <c r="X41" i="1"/>
  <c r="X31" i="1"/>
  <c r="W56" i="1"/>
  <c r="W60" i="1" s="1"/>
  <c r="W67" i="1" s="1"/>
  <c r="W45" i="1"/>
  <c r="W63" i="1"/>
  <c r="Y42" i="1"/>
  <c r="Y57" i="1" s="1"/>
  <c r="Y64" i="1" s="1"/>
  <c r="Z28" i="1"/>
  <c r="Z29" i="1"/>
  <c r="Y43" i="1"/>
  <c r="Y58" i="1" s="1"/>
  <c r="Y65" i="1" s="1"/>
  <c r="AA29" i="1" l="1"/>
  <c r="AA43" i="1" s="1"/>
  <c r="AA58" i="1" s="1"/>
  <c r="Z43" i="1"/>
  <c r="Z58" i="1" s="1"/>
  <c r="Z65" i="1" s="1"/>
  <c r="AA65" i="1" s="1"/>
  <c r="Z42" i="1"/>
  <c r="Z57" i="1" s="1"/>
  <c r="Z64" i="1" s="1"/>
  <c r="AA28" i="1"/>
  <c r="AA42" i="1" s="1"/>
  <c r="AA57" i="1" s="1"/>
  <c r="X56" i="1"/>
  <c r="X60" i="1" s="1"/>
  <c r="X67" i="1" s="1"/>
  <c r="X45" i="1"/>
  <c r="Z27" i="1"/>
  <c r="Y41" i="1"/>
  <c r="Y31" i="1"/>
  <c r="AA64" i="1" l="1"/>
  <c r="Z41" i="1"/>
  <c r="AA27" i="1"/>
  <c r="Z31" i="1"/>
  <c r="Y56" i="1"/>
  <c r="Y60" i="1" s="1"/>
  <c r="Y67" i="1" s="1"/>
  <c r="Y45" i="1"/>
  <c r="X63" i="1"/>
  <c r="Y63" i="1" s="1"/>
  <c r="AA41" i="1" l="1"/>
  <c r="AA31" i="1"/>
  <c r="Z45" i="1"/>
  <c r="Z56" i="1"/>
  <c r="Z60" i="1" s="1"/>
  <c r="Z67" i="1" s="1"/>
  <c r="AA45" i="1" l="1"/>
  <c r="AA56" i="1"/>
  <c r="AA60" i="1" s="1"/>
  <c r="AA67" i="1" s="1"/>
  <c r="Z63" i="1"/>
  <c r="AA63" i="1" s="1"/>
</calcChain>
</file>

<file path=xl/sharedStrings.xml><?xml version="1.0" encoding="utf-8"?>
<sst xmlns="http://schemas.openxmlformats.org/spreadsheetml/2006/main" count="57" uniqueCount="21">
  <si>
    <t>Atmos Energy Kentucky</t>
  </si>
  <si>
    <t>Pipe Replacement Investment FY23-FY24</t>
  </si>
  <si>
    <t>Gross Plant</t>
  </si>
  <si>
    <t>Additions:</t>
  </si>
  <si>
    <t>37602-Mains - Plastic</t>
  </si>
  <si>
    <t>38000-Services</t>
  </si>
  <si>
    <t>Total</t>
  </si>
  <si>
    <t>Retirements: *</t>
  </si>
  <si>
    <t>37601-Mains - Steel</t>
  </si>
  <si>
    <t>37800-Meas. And Reg. Sta. E</t>
  </si>
  <si>
    <t>Total Gross Plant</t>
  </si>
  <si>
    <t>Cumulative Gross Plant</t>
  </si>
  <si>
    <t>Reserve</t>
  </si>
  <si>
    <t>Cost of Removal:</t>
  </si>
  <si>
    <t>Depreciation:</t>
  </si>
  <si>
    <t>Depr Rate</t>
  </si>
  <si>
    <t>Total Depreciation</t>
  </si>
  <si>
    <t>Retirements:</t>
  </si>
  <si>
    <t>Cumulative Reserve</t>
  </si>
  <si>
    <t xml:space="preserve">Note: * October Retirements of approximately $6.3MM were primarily related to activity from previous periods that failed to process until corrected in Oct - 22.  </t>
  </si>
  <si>
    <t>Therefore those retriements were note considered to be related to FY23 or FY24 PRP projects.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</si>
</sst>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&quot;$&quot;* #,##0_);_(&quot;$&quot;* \(#,##0\);_(&quot;$&quot;* &quot;-&quot;??_);_(@_)"/>
    <numFmt numFmtId="166" formatCode="_(* #,##0_);_(* \(#,##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28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0" xfId="0" applyFont="1"/>
    <xf numFmtId="0" fontId="6" fillId="0" borderId="0" xfId="0" applyFont="1"/>
    <xf numFmtId="0" fontId="3" fillId="0" borderId="0" xfId="0" applyFont="1"/>
    <xf numFmtId="164" fontId="3" fillId="0" borderId="0" xfId="0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5" fillId="0" borderId="0" xfId="0" applyNumberFormat="1" applyFont="1"/>
    <xf numFmtId="164" fontId="3" fillId="0" borderId="0" xfId="0" applyNumberFormat="1" applyFont="1"/>
    <xf numFmtId="165" fontId="0" fillId="0" borderId="0" xfId="2" applyNumberFormat="1" applyFont="1"/>
    <xf numFmtId="166" fontId="0" fillId="0" borderId="1" xfId="1" applyNumberFormat="1" applyFont="1" applyBorder="1"/>
    <xf numFmtId="165" fontId="3" fillId="0" borderId="0" xfId="2" applyNumberFormat="1" applyFont="1"/>
    <xf numFmtId="166" fontId="0" fillId="0" borderId="0" xfId="1" applyNumberFormat="1" applyFont="1"/>
    <xf numFmtId="0" fontId="7" fillId="0" borderId="0" xfId="4"/>
    <xf numFmtId="0" fontId="6" fillId="0" borderId="0" xfId="4" applyFont="1"/>
    <xf numFmtId="166" fontId="3" fillId="0" borderId="0" xfId="1" applyNumberFormat="1" applyFont="1"/>
    <xf numFmtId="166" fontId="0" fillId="0" borderId="2" xfId="1" applyNumberFormat="1" applyFont="1" applyBorder="1"/>
    <xf numFmtId="166" fontId="3" fillId="0" borderId="1" xfId="1" applyNumberFormat="1" applyFont="1" applyBorder="1"/>
    <xf numFmtId="166" fontId="0" fillId="0" borderId="0" xfId="1" applyNumberFormat="1" applyFont="1" applyBorder="1"/>
    <xf numFmtId="164" fontId="3" fillId="2" borderId="1" xfId="0" applyNumberFormat="1" applyFont="1" applyFill="1" applyBorder="1"/>
    <xf numFmtId="10" fontId="6" fillId="2" borderId="0" xfId="3" applyNumberFormat="1" applyFont="1" applyFill="1"/>
    <xf numFmtId="10" fontId="6" fillId="0" borderId="0" xfId="3" applyNumberFormat="1" applyFont="1" applyFill="1"/>
    <xf numFmtId="0" fontId="8" fillId="0" borderId="0" xfId="0" applyFont="1"/>
    <xf numFmtId="0" fontId="8" fillId="0" borderId="0" xfId="0" applyFont="1" applyAlignment="1">
      <alignment horizontal="left" indent="5"/>
    </xf>
    <xf numFmtId="166" fontId="0" fillId="0" borderId="0" xfId="1" applyNumberFormat="1" applyFont="1" applyFill="1"/>
    <xf numFmtId="166" fontId="0" fillId="0" borderId="1" xfId="1" applyNumberFormat="1" applyFont="1" applyFill="1" applyBorder="1"/>
    <xf numFmtId="166" fontId="3" fillId="0" borderId="0" xfId="1" applyNumberFormat="1" applyFont="1" applyFill="1"/>
  </cellXfs>
  <cellStyles count="5">
    <cellStyle name="Comma" xfId="1" builtinId="3"/>
    <cellStyle name="Currency" xfId="2" builtinId="4"/>
    <cellStyle name="Normal" xfId="0" builtinId="0"/>
    <cellStyle name="Normal 2" xfId="4" xr:uid="{11374FF9-A87E-4BC8-95B5-A522379DB65A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89C52-3883-4706-98AA-FB372531C5E4}">
  <sheetPr>
    <pageSetUpPr fitToPage="1"/>
  </sheetPr>
  <dimension ref="A1:AA71"/>
  <sheetViews>
    <sheetView tabSelected="1" view="pageBreakPreview" zoomScale="85" zoomScaleNormal="100" zoomScaleSheetLayoutView="85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F18" sqref="F18"/>
    </sheetView>
  </sheetViews>
  <sheetFormatPr defaultRowHeight="15" x14ac:dyDescent="0.25"/>
  <cols>
    <col min="1" max="1" width="4.7109375" customWidth="1"/>
    <col min="2" max="2" width="26.42578125" bestFit="1" customWidth="1"/>
    <col min="3" max="3" width="9.7109375" style="5" bestFit="1" customWidth="1"/>
    <col min="4" max="7" width="14.28515625" bestFit="1" customWidth="1"/>
    <col min="8" max="11" width="14.42578125" bestFit="1" customWidth="1"/>
    <col min="12" max="20" width="14.28515625" bestFit="1" customWidth="1"/>
    <col min="21" max="24" width="15" bestFit="1" customWidth="1"/>
    <col min="25" max="27" width="14.7109375" customWidth="1"/>
  </cols>
  <sheetData>
    <row r="1" spans="1:27" ht="21" x14ac:dyDescent="0.35">
      <c r="A1" s="1" t="s">
        <v>0</v>
      </c>
      <c r="C1" s="2"/>
      <c r="D1" s="3"/>
    </row>
    <row r="2" spans="1:27" x14ac:dyDescent="0.25">
      <c r="A2" s="4" t="s">
        <v>1</v>
      </c>
      <c r="D2" s="3"/>
    </row>
    <row r="3" spans="1:27" x14ac:dyDescent="0.25">
      <c r="D3" s="3"/>
    </row>
    <row r="5" spans="1:27" s="6" customFormat="1" x14ac:dyDescent="0.25">
      <c r="D5" s="7">
        <v>44865</v>
      </c>
      <c r="E5" s="7">
        <v>44895</v>
      </c>
      <c r="F5" s="7">
        <v>44926</v>
      </c>
      <c r="G5" s="7">
        <v>44957</v>
      </c>
      <c r="H5" s="7">
        <v>44985</v>
      </c>
      <c r="I5" s="7">
        <v>45016</v>
      </c>
      <c r="J5" s="7">
        <v>45046</v>
      </c>
      <c r="K5" s="7">
        <v>45077</v>
      </c>
      <c r="L5" s="7">
        <v>45107</v>
      </c>
      <c r="M5" s="7">
        <v>45138</v>
      </c>
      <c r="N5" s="7">
        <v>45169</v>
      </c>
      <c r="O5" s="7">
        <v>45199</v>
      </c>
      <c r="P5" s="7">
        <v>45230</v>
      </c>
      <c r="Q5" s="7">
        <v>45260</v>
      </c>
      <c r="R5" s="7">
        <v>45291</v>
      </c>
      <c r="S5" s="7">
        <v>45322</v>
      </c>
      <c r="T5" s="7">
        <v>45351</v>
      </c>
      <c r="U5" s="7">
        <v>45382</v>
      </c>
      <c r="V5" s="7">
        <v>45412</v>
      </c>
      <c r="W5" s="7">
        <v>45443</v>
      </c>
      <c r="X5" s="7">
        <v>45473</v>
      </c>
      <c r="Y5" s="7">
        <v>45504</v>
      </c>
      <c r="Z5" s="7">
        <v>45535</v>
      </c>
      <c r="AA5" s="7">
        <v>45565</v>
      </c>
    </row>
    <row r="6" spans="1:27" s="9" customFormat="1" ht="18.75" x14ac:dyDescent="0.3">
      <c r="A6" s="8" t="s">
        <v>2</v>
      </c>
    </row>
    <row r="7" spans="1:27" x14ac:dyDescent="0.25">
      <c r="B7" s="5" t="s">
        <v>3</v>
      </c>
    </row>
    <row r="8" spans="1:27" x14ac:dyDescent="0.25">
      <c r="B8" t="s">
        <v>4</v>
      </c>
      <c r="D8" s="10">
        <v>3633670.6900000004</v>
      </c>
      <c r="E8" s="10">
        <v>1864769.8699999999</v>
      </c>
      <c r="F8" s="10">
        <v>1039880.8700000003</v>
      </c>
      <c r="G8" s="10">
        <v>1883390.84</v>
      </c>
      <c r="H8" s="10">
        <v>1893752.34</v>
      </c>
      <c r="I8" s="10">
        <v>1699021.0599999996</v>
      </c>
      <c r="J8" s="10">
        <v>1714337.47</v>
      </c>
      <c r="K8" s="10">
        <v>1468600.8899999997</v>
      </c>
      <c r="L8" s="10">
        <v>1912090.7099999997</v>
      </c>
      <c r="M8" s="10">
        <v>2304344.2700000005</v>
      </c>
      <c r="N8" s="10">
        <v>1773112.33</v>
      </c>
      <c r="O8" s="10">
        <v>1063595.33</v>
      </c>
      <c r="P8" s="10">
        <v>1432659.0999999996</v>
      </c>
      <c r="Q8" s="10">
        <v>1342760.76</v>
      </c>
      <c r="R8" s="10">
        <v>1486617.1999999997</v>
      </c>
      <c r="S8" s="10">
        <v>681767.05</v>
      </c>
      <c r="T8" s="10">
        <v>1391303.73</v>
      </c>
      <c r="U8" s="10">
        <v>1213033.1400000001</v>
      </c>
      <c r="V8" s="10">
        <v>1296707.5499999996</v>
      </c>
      <c r="W8" s="10">
        <v>1157004.6900000002</v>
      </c>
      <c r="X8" s="10">
        <v>1737397.1499999997</v>
      </c>
      <c r="Y8" s="10">
        <v>1350896.6700000002</v>
      </c>
      <c r="Z8" s="10">
        <v>2369334.31</v>
      </c>
      <c r="AA8" s="10">
        <v>1452872.4000000001</v>
      </c>
    </row>
    <row r="9" spans="1:27" x14ac:dyDescent="0.25">
      <c r="B9" t="s">
        <v>5</v>
      </c>
      <c r="D9" s="11">
        <v>375588.06999999995</v>
      </c>
      <c r="E9" s="11">
        <v>421886.74000000005</v>
      </c>
      <c r="F9" s="11">
        <v>792591.80999999982</v>
      </c>
      <c r="G9" s="11">
        <v>476593.79000000004</v>
      </c>
      <c r="H9" s="11">
        <v>727204.55</v>
      </c>
      <c r="I9" s="11">
        <v>752830.96</v>
      </c>
      <c r="J9" s="11">
        <v>558110.82999999996</v>
      </c>
      <c r="K9" s="11">
        <v>839906.17999999993</v>
      </c>
      <c r="L9" s="11">
        <v>937615.37</v>
      </c>
      <c r="M9" s="11">
        <v>374276.80999999994</v>
      </c>
      <c r="N9" s="11">
        <v>1347752.83</v>
      </c>
      <c r="O9" s="11">
        <v>848621.6599999998</v>
      </c>
      <c r="P9" s="11">
        <v>244638.69</v>
      </c>
      <c r="Q9" s="11">
        <v>612292.42999999993</v>
      </c>
      <c r="R9" s="11">
        <v>842927.22000000009</v>
      </c>
      <c r="S9" s="11">
        <v>792064.80999999994</v>
      </c>
      <c r="T9" s="11">
        <v>1260987.8700000001</v>
      </c>
      <c r="U9" s="11">
        <v>1166489.6000000003</v>
      </c>
      <c r="V9" s="11">
        <v>577500.42999999993</v>
      </c>
      <c r="W9" s="11">
        <v>722820.49</v>
      </c>
      <c r="X9" s="11">
        <v>537800.50999999989</v>
      </c>
      <c r="Y9" s="11">
        <v>730000.25</v>
      </c>
      <c r="Z9" s="11">
        <v>791164.01</v>
      </c>
      <c r="AA9" s="11">
        <v>1308009.74</v>
      </c>
    </row>
    <row r="10" spans="1:27" s="5" customFormat="1" x14ac:dyDescent="0.25">
      <c r="B10" s="5" t="s">
        <v>6</v>
      </c>
      <c r="D10" s="12">
        <f t="shared" ref="D10:O10" si="0">SUM(D8:D9)</f>
        <v>4009258.7600000002</v>
      </c>
      <c r="E10" s="12">
        <f t="shared" si="0"/>
        <v>2286656.61</v>
      </c>
      <c r="F10" s="12">
        <f t="shared" si="0"/>
        <v>1832472.6800000002</v>
      </c>
      <c r="G10" s="12">
        <f t="shared" si="0"/>
        <v>2359984.63</v>
      </c>
      <c r="H10" s="12">
        <f t="shared" si="0"/>
        <v>2620956.89</v>
      </c>
      <c r="I10" s="12">
        <f t="shared" si="0"/>
        <v>2451852.0199999996</v>
      </c>
      <c r="J10" s="12">
        <f t="shared" si="0"/>
        <v>2272448.2999999998</v>
      </c>
      <c r="K10" s="12">
        <f t="shared" si="0"/>
        <v>2308507.0699999994</v>
      </c>
      <c r="L10" s="12">
        <f t="shared" si="0"/>
        <v>2849706.0799999996</v>
      </c>
      <c r="M10" s="12">
        <f t="shared" si="0"/>
        <v>2678621.0800000005</v>
      </c>
      <c r="N10" s="12">
        <f t="shared" si="0"/>
        <v>3120865.16</v>
      </c>
      <c r="O10" s="12">
        <f t="shared" si="0"/>
        <v>1912216.9899999998</v>
      </c>
      <c r="P10" s="12">
        <f>SUM(P8:P9)</f>
        <v>1677297.7899999996</v>
      </c>
      <c r="Q10" s="12">
        <f t="shared" ref="Q10:AA10" si="1">SUM(Q8:Q9)</f>
        <v>1955053.19</v>
      </c>
      <c r="R10" s="12">
        <f t="shared" si="1"/>
        <v>2329544.42</v>
      </c>
      <c r="S10" s="12">
        <f t="shared" si="1"/>
        <v>1473831.8599999999</v>
      </c>
      <c r="T10" s="12">
        <f t="shared" si="1"/>
        <v>2652291.6</v>
      </c>
      <c r="U10" s="12">
        <f t="shared" si="1"/>
        <v>2379522.7400000002</v>
      </c>
      <c r="V10" s="12">
        <f t="shared" si="1"/>
        <v>1874207.9799999995</v>
      </c>
      <c r="W10" s="12">
        <f t="shared" si="1"/>
        <v>1879825.1800000002</v>
      </c>
      <c r="X10" s="12">
        <f t="shared" si="1"/>
        <v>2275197.6599999997</v>
      </c>
      <c r="Y10" s="12">
        <f t="shared" si="1"/>
        <v>2080896.9200000002</v>
      </c>
      <c r="Z10" s="12">
        <f t="shared" si="1"/>
        <v>3160498.3200000003</v>
      </c>
      <c r="AA10" s="12">
        <f t="shared" si="1"/>
        <v>2760882.14</v>
      </c>
    </row>
    <row r="11" spans="1:27" x14ac:dyDescent="0.25"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7" s="5" customFormat="1" x14ac:dyDescent="0.25">
      <c r="B12" s="5" t="s">
        <v>7</v>
      </c>
      <c r="D12" s="7">
        <v>44865</v>
      </c>
      <c r="E12" s="7">
        <v>44895</v>
      </c>
      <c r="F12" s="7">
        <v>44926</v>
      </c>
      <c r="G12" s="7">
        <v>44957</v>
      </c>
      <c r="H12" s="7">
        <v>44985</v>
      </c>
      <c r="I12" s="7">
        <v>45016</v>
      </c>
      <c r="J12" s="7">
        <v>45046</v>
      </c>
      <c r="K12" s="7">
        <v>45077</v>
      </c>
      <c r="L12" s="7">
        <v>45107</v>
      </c>
      <c r="M12" s="7">
        <v>45138</v>
      </c>
      <c r="N12" s="7">
        <v>45169</v>
      </c>
      <c r="O12" s="7">
        <v>45199</v>
      </c>
      <c r="P12" s="7">
        <v>45230</v>
      </c>
      <c r="Q12" s="7">
        <v>45260</v>
      </c>
      <c r="R12" s="7">
        <v>45291</v>
      </c>
      <c r="S12" s="7">
        <v>45322</v>
      </c>
      <c r="T12" s="7">
        <v>45351</v>
      </c>
      <c r="U12" s="7">
        <v>45382</v>
      </c>
      <c r="V12" s="7">
        <v>45412</v>
      </c>
      <c r="W12" s="7">
        <v>45443</v>
      </c>
      <c r="X12" s="7">
        <v>45473</v>
      </c>
      <c r="Y12" s="7">
        <v>45504</v>
      </c>
      <c r="Z12" s="7">
        <v>45535</v>
      </c>
      <c r="AA12" s="7">
        <v>45565</v>
      </c>
    </row>
    <row r="13" spans="1:27" x14ac:dyDescent="0.25">
      <c r="B13" s="14" t="s">
        <v>8</v>
      </c>
      <c r="C13" s="15"/>
      <c r="D13" s="25"/>
      <c r="E13" s="13">
        <v>-34954.620000000003</v>
      </c>
      <c r="F13" s="13">
        <v>0</v>
      </c>
      <c r="G13" s="13">
        <v>-136443.26</v>
      </c>
      <c r="H13" s="13">
        <v>-3060.44</v>
      </c>
      <c r="I13" s="13">
        <v>-66243.05</v>
      </c>
      <c r="J13" s="13">
        <v>0</v>
      </c>
      <c r="K13" s="13">
        <v>-49367.1</v>
      </c>
      <c r="L13" s="13">
        <v>-10629.27</v>
      </c>
      <c r="M13" s="13">
        <v>-55654.680000000008</v>
      </c>
      <c r="N13" s="13">
        <v>-20042.93</v>
      </c>
      <c r="O13" s="13">
        <v>-21376.93</v>
      </c>
      <c r="P13" s="13">
        <v>-2055326.83</v>
      </c>
      <c r="Q13" s="13">
        <v>-126044.96</v>
      </c>
      <c r="R13" s="13">
        <v>-19891.2</v>
      </c>
      <c r="S13" s="13">
        <v>-8447.0400000000009</v>
      </c>
      <c r="T13" s="13">
        <v>0</v>
      </c>
      <c r="U13" s="13">
        <v>-26398.48</v>
      </c>
      <c r="V13" s="13">
        <v>-326288.10000000003</v>
      </c>
      <c r="W13" s="13">
        <v>-33960.310000000005</v>
      </c>
      <c r="X13" s="13">
        <v>-264442.83</v>
      </c>
      <c r="Y13" s="13">
        <v>-26869.89</v>
      </c>
      <c r="Z13" s="13">
        <v>-80993.139999999985</v>
      </c>
      <c r="AA13" s="13">
        <v>-37898.769999999997</v>
      </c>
    </row>
    <row r="14" spans="1:27" x14ac:dyDescent="0.25">
      <c r="B14" s="14" t="s">
        <v>4</v>
      </c>
      <c r="C14" s="15"/>
      <c r="D14" s="25"/>
      <c r="E14" s="13">
        <v>-28780.55</v>
      </c>
      <c r="F14" s="13">
        <v>0</v>
      </c>
      <c r="G14" s="13">
        <v>-262.49</v>
      </c>
      <c r="H14" s="13">
        <v>-38171</v>
      </c>
      <c r="I14" s="13">
        <v>-17443.5</v>
      </c>
      <c r="J14" s="13">
        <v>0</v>
      </c>
      <c r="K14" s="13">
        <v>0</v>
      </c>
      <c r="L14" s="13">
        <v>-10719.58</v>
      </c>
      <c r="M14" s="13">
        <v>-9396.2999999999993</v>
      </c>
      <c r="N14" s="13">
        <v>-1539.72</v>
      </c>
      <c r="O14" s="13">
        <v>-428142.97000000003</v>
      </c>
      <c r="P14" s="13">
        <v>-114975.99</v>
      </c>
      <c r="Q14" s="13">
        <v>-9272.0400000000009</v>
      </c>
      <c r="R14" s="13">
        <v>0</v>
      </c>
      <c r="S14" s="13">
        <v>-134.22</v>
      </c>
      <c r="T14" s="13">
        <v>0</v>
      </c>
      <c r="U14" s="13">
        <v>-7342.03</v>
      </c>
      <c r="V14" s="13">
        <v>-7339.17</v>
      </c>
      <c r="W14" s="13">
        <v>-8910.630000000001</v>
      </c>
      <c r="X14" s="13">
        <v>-61752.02</v>
      </c>
      <c r="Y14" s="13">
        <v>-4608.3500000000004</v>
      </c>
      <c r="Z14" s="13">
        <v>-6642.98</v>
      </c>
      <c r="AA14" s="13">
        <v>-38888.949999999997</v>
      </c>
    </row>
    <row r="15" spans="1:27" x14ac:dyDescent="0.25">
      <c r="B15" s="14" t="s">
        <v>9</v>
      </c>
      <c r="C15" s="15"/>
      <c r="D15" s="25"/>
      <c r="E15" s="13">
        <v>0</v>
      </c>
      <c r="F15" s="13">
        <v>0</v>
      </c>
      <c r="G15" s="13">
        <v>-749.36999999999989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-1848.13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</row>
    <row r="16" spans="1:27" x14ac:dyDescent="0.25">
      <c r="B16" s="14" t="s">
        <v>5</v>
      </c>
      <c r="C16" s="15"/>
      <c r="D16" s="26"/>
      <c r="E16" s="11">
        <v>-284409.89</v>
      </c>
      <c r="F16" s="11">
        <v>-70512.86</v>
      </c>
      <c r="G16" s="11">
        <v>-465694.05</v>
      </c>
      <c r="H16" s="11">
        <v>-239886.89</v>
      </c>
      <c r="I16" s="11">
        <v>-355330.31</v>
      </c>
      <c r="J16" s="11">
        <v>-352535.18</v>
      </c>
      <c r="K16" s="11">
        <v>-142120.89000000001</v>
      </c>
      <c r="L16" s="11">
        <v>-259119</v>
      </c>
      <c r="M16" s="11">
        <v>-82521.200000000012</v>
      </c>
      <c r="N16" s="11">
        <v>-352471.39</v>
      </c>
      <c r="O16" s="11">
        <v>-1020331.77</v>
      </c>
      <c r="P16" s="11">
        <v>-141149.81</v>
      </c>
      <c r="Q16" s="11">
        <v>-431783.94000000006</v>
      </c>
      <c r="R16" s="11">
        <v>-186889.88999999998</v>
      </c>
      <c r="S16" s="11">
        <v>-509134.41</v>
      </c>
      <c r="T16" s="11">
        <v>-32819.32</v>
      </c>
      <c r="U16" s="11">
        <v>-959962.85000000021</v>
      </c>
      <c r="V16" s="11">
        <v>-330482.57000000007</v>
      </c>
      <c r="W16" s="11">
        <v>0</v>
      </c>
      <c r="X16" s="11">
        <v>-449714.97000000003</v>
      </c>
      <c r="Y16" s="11">
        <v>-309634.22000000003</v>
      </c>
      <c r="Z16" s="11">
        <v>-172543.08000000002</v>
      </c>
      <c r="AA16" s="11">
        <v>-15025.119999999999</v>
      </c>
    </row>
    <row r="17" spans="2:27" s="5" customFormat="1" x14ac:dyDescent="0.25">
      <c r="B17" s="15" t="s">
        <v>6</v>
      </c>
      <c r="C17" s="15"/>
      <c r="D17" s="27">
        <f>SUM(D13:D16)</f>
        <v>0</v>
      </c>
      <c r="E17" s="16">
        <f t="shared" ref="E17:AA17" si="2">SUM(E13:E16)</f>
        <v>-348145.06</v>
      </c>
      <c r="F17" s="16">
        <f t="shared" si="2"/>
        <v>-70512.86</v>
      </c>
      <c r="G17" s="16">
        <f t="shared" si="2"/>
        <v>-603149.16999999993</v>
      </c>
      <c r="H17" s="16">
        <f t="shared" si="2"/>
        <v>-281118.33</v>
      </c>
      <c r="I17" s="16">
        <f t="shared" si="2"/>
        <v>-439016.86</v>
      </c>
      <c r="J17" s="16">
        <f t="shared" si="2"/>
        <v>-352535.18</v>
      </c>
      <c r="K17" s="16">
        <f t="shared" si="2"/>
        <v>-191487.99000000002</v>
      </c>
      <c r="L17" s="16">
        <f t="shared" si="2"/>
        <v>-280467.84999999998</v>
      </c>
      <c r="M17" s="16">
        <f t="shared" si="2"/>
        <v>-147572.18000000002</v>
      </c>
      <c r="N17" s="16">
        <f t="shared" si="2"/>
        <v>-374054.04000000004</v>
      </c>
      <c r="O17" s="16">
        <f t="shared" si="2"/>
        <v>-1469851.67</v>
      </c>
      <c r="P17" s="16">
        <f t="shared" si="2"/>
        <v>-2313300.7600000002</v>
      </c>
      <c r="Q17" s="16">
        <f t="shared" si="2"/>
        <v>-567100.94000000006</v>
      </c>
      <c r="R17" s="16">
        <f t="shared" si="2"/>
        <v>-206781.09</v>
      </c>
      <c r="S17" s="16">
        <f t="shared" si="2"/>
        <v>-517715.67</v>
      </c>
      <c r="T17" s="16">
        <f t="shared" si="2"/>
        <v>-32819.32</v>
      </c>
      <c r="U17" s="16">
        <f t="shared" si="2"/>
        <v>-993703.36000000022</v>
      </c>
      <c r="V17" s="16">
        <f t="shared" si="2"/>
        <v>-664109.84000000008</v>
      </c>
      <c r="W17" s="16">
        <f t="shared" si="2"/>
        <v>-42870.94</v>
      </c>
      <c r="X17" s="16">
        <f t="shared" si="2"/>
        <v>-775909.82000000007</v>
      </c>
      <c r="Y17" s="16">
        <f t="shared" si="2"/>
        <v>-341112.46</v>
      </c>
      <c r="Z17" s="16">
        <f t="shared" si="2"/>
        <v>-260179.20000000001</v>
      </c>
      <c r="AA17" s="16">
        <f t="shared" si="2"/>
        <v>-91812.84</v>
      </c>
    </row>
    <row r="18" spans="2:27" x14ac:dyDescent="0.25">
      <c r="B18" s="14"/>
      <c r="C18" s="15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2:27" s="5" customFormat="1" x14ac:dyDescent="0.25">
      <c r="B19" s="15" t="s">
        <v>2</v>
      </c>
      <c r="C19" s="15"/>
      <c r="D19" s="7">
        <v>44865</v>
      </c>
      <c r="E19" s="7">
        <v>44895</v>
      </c>
      <c r="F19" s="7">
        <v>44926</v>
      </c>
      <c r="G19" s="7">
        <v>44957</v>
      </c>
      <c r="H19" s="7">
        <v>44985</v>
      </c>
      <c r="I19" s="7">
        <v>45016</v>
      </c>
      <c r="J19" s="7">
        <v>45046</v>
      </c>
      <c r="K19" s="7">
        <v>45077</v>
      </c>
      <c r="L19" s="7">
        <v>45107</v>
      </c>
      <c r="M19" s="7">
        <v>45138</v>
      </c>
      <c r="N19" s="7">
        <v>45169</v>
      </c>
      <c r="O19" s="7">
        <v>45199</v>
      </c>
      <c r="P19" s="7">
        <v>45230</v>
      </c>
      <c r="Q19" s="7">
        <v>45260</v>
      </c>
      <c r="R19" s="7">
        <v>45291</v>
      </c>
      <c r="S19" s="7">
        <v>45322</v>
      </c>
      <c r="T19" s="7">
        <v>45351</v>
      </c>
      <c r="U19" s="7">
        <v>45382</v>
      </c>
      <c r="V19" s="7">
        <v>45412</v>
      </c>
      <c r="W19" s="7">
        <v>45443</v>
      </c>
      <c r="X19" s="7">
        <v>45473</v>
      </c>
      <c r="Y19" s="7">
        <v>45504</v>
      </c>
      <c r="Z19" s="7">
        <v>45535</v>
      </c>
      <c r="AA19" s="7">
        <v>45565</v>
      </c>
    </row>
    <row r="20" spans="2:27" x14ac:dyDescent="0.25">
      <c r="B20" s="14" t="s">
        <v>8</v>
      </c>
      <c r="C20" s="15"/>
      <c r="D20" s="17">
        <f>D13</f>
        <v>0</v>
      </c>
      <c r="E20" s="17">
        <f t="shared" ref="E20:AA20" si="3">E13</f>
        <v>-34954.620000000003</v>
      </c>
      <c r="F20" s="17">
        <f t="shared" si="3"/>
        <v>0</v>
      </c>
      <c r="G20" s="17">
        <f t="shared" si="3"/>
        <v>-136443.26</v>
      </c>
      <c r="H20" s="17">
        <f t="shared" si="3"/>
        <v>-3060.44</v>
      </c>
      <c r="I20" s="17">
        <f t="shared" si="3"/>
        <v>-66243.05</v>
      </c>
      <c r="J20" s="17">
        <f t="shared" si="3"/>
        <v>0</v>
      </c>
      <c r="K20" s="17">
        <f t="shared" si="3"/>
        <v>-49367.1</v>
      </c>
      <c r="L20" s="17">
        <f t="shared" si="3"/>
        <v>-10629.27</v>
      </c>
      <c r="M20" s="17">
        <f t="shared" si="3"/>
        <v>-55654.680000000008</v>
      </c>
      <c r="N20" s="17">
        <f t="shared" si="3"/>
        <v>-20042.93</v>
      </c>
      <c r="O20" s="17">
        <f t="shared" si="3"/>
        <v>-21376.93</v>
      </c>
      <c r="P20" s="17">
        <f t="shared" si="3"/>
        <v>-2055326.83</v>
      </c>
      <c r="Q20" s="17">
        <f t="shared" si="3"/>
        <v>-126044.96</v>
      </c>
      <c r="R20" s="17">
        <f t="shared" si="3"/>
        <v>-19891.2</v>
      </c>
      <c r="S20" s="17">
        <f t="shared" si="3"/>
        <v>-8447.0400000000009</v>
      </c>
      <c r="T20" s="17">
        <f t="shared" si="3"/>
        <v>0</v>
      </c>
      <c r="U20" s="17">
        <f t="shared" si="3"/>
        <v>-26398.48</v>
      </c>
      <c r="V20" s="17">
        <f>V13</f>
        <v>-326288.10000000003</v>
      </c>
      <c r="W20" s="17">
        <f t="shared" si="3"/>
        <v>-33960.310000000005</v>
      </c>
      <c r="X20" s="17">
        <f t="shared" si="3"/>
        <v>-264442.83</v>
      </c>
      <c r="Y20" s="17">
        <f t="shared" si="3"/>
        <v>-26869.89</v>
      </c>
      <c r="Z20" s="17">
        <f t="shared" si="3"/>
        <v>-80993.139999999985</v>
      </c>
      <c r="AA20" s="17">
        <f t="shared" si="3"/>
        <v>-37898.769999999997</v>
      </c>
    </row>
    <row r="21" spans="2:27" x14ac:dyDescent="0.25">
      <c r="B21" s="14" t="s">
        <v>4</v>
      </c>
      <c r="C21" s="15"/>
      <c r="D21" s="13">
        <f>D8+D14</f>
        <v>3633670.6900000004</v>
      </c>
      <c r="E21" s="13">
        <f t="shared" ref="E21:AA21" si="4">E8+E14</f>
        <v>1835989.3199999998</v>
      </c>
      <c r="F21" s="13">
        <f t="shared" si="4"/>
        <v>1039880.8700000003</v>
      </c>
      <c r="G21" s="13">
        <f t="shared" si="4"/>
        <v>1883128.35</v>
      </c>
      <c r="H21" s="13">
        <f t="shared" si="4"/>
        <v>1855581.34</v>
      </c>
      <c r="I21" s="13">
        <f t="shared" si="4"/>
        <v>1681577.5599999996</v>
      </c>
      <c r="J21" s="13">
        <f t="shared" si="4"/>
        <v>1714337.47</v>
      </c>
      <c r="K21" s="13">
        <f t="shared" si="4"/>
        <v>1468600.8899999997</v>
      </c>
      <c r="L21" s="13">
        <f t="shared" si="4"/>
        <v>1901371.1299999997</v>
      </c>
      <c r="M21" s="13">
        <f t="shared" si="4"/>
        <v>2294947.9700000007</v>
      </c>
      <c r="N21" s="13">
        <f t="shared" si="4"/>
        <v>1771572.61</v>
      </c>
      <c r="O21" s="13">
        <f t="shared" si="4"/>
        <v>635452.3600000001</v>
      </c>
      <c r="P21" s="13">
        <f t="shared" si="4"/>
        <v>1317683.1099999996</v>
      </c>
      <c r="Q21" s="13">
        <f t="shared" si="4"/>
        <v>1333488.72</v>
      </c>
      <c r="R21" s="13">
        <f t="shared" si="4"/>
        <v>1486617.1999999997</v>
      </c>
      <c r="S21" s="13">
        <f t="shared" si="4"/>
        <v>681632.83000000007</v>
      </c>
      <c r="T21" s="13">
        <f t="shared" si="4"/>
        <v>1391303.73</v>
      </c>
      <c r="U21" s="13">
        <f t="shared" si="4"/>
        <v>1205691.1100000001</v>
      </c>
      <c r="V21" s="13">
        <f>V8+V14</f>
        <v>1289368.3799999997</v>
      </c>
      <c r="W21" s="13">
        <f t="shared" si="4"/>
        <v>1148094.0600000003</v>
      </c>
      <c r="X21" s="13">
        <f t="shared" si="4"/>
        <v>1675645.1299999997</v>
      </c>
      <c r="Y21" s="13">
        <f t="shared" si="4"/>
        <v>1346288.32</v>
      </c>
      <c r="Z21" s="13">
        <f t="shared" si="4"/>
        <v>2362691.33</v>
      </c>
      <c r="AA21" s="13">
        <f t="shared" si="4"/>
        <v>1413983.4500000002</v>
      </c>
    </row>
    <row r="22" spans="2:27" x14ac:dyDescent="0.25">
      <c r="B22" s="14" t="s">
        <v>9</v>
      </c>
      <c r="C22" s="15"/>
      <c r="D22" s="13">
        <f>D15</f>
        <v>0</v>
      </c>
      <c r="E22" s="13">
        <f t="shared" ref="E22:AA22" si="5">E15</f>
        <v>0</v>
      </c>
      <c r="F22" s="13">
        <f t="shared" si="5"/>
        <v>0</v>
      </c>
      <c r="G22" s="13">
        <f t="shared" si="5"/>
        <v>-749.36999999999989</v>
      </c>
      <c r="H22" s="13">
        <f t="shared" si="5"/>
        <v>0</v>
      </c>
      <c r="I22" s="13">
        <f t="shared" si="5"/>
        <v>0</v>
      </c>
      <c r="J22" s="13">
        <f>J15</f>
        <v>0</v>
      </c>
      <c r="K22" s="13">
        <f t="shared" si="5"/>
        <v>0</v>
      </c>
      <c r="L22" s="13">
        <f t="shared" si="5"/>
        <v>0</v>
      </c>
      <c r="M22" s="13">
        <f t="shared" si="5"/>
        <v>0</v>
      </c>
      <c r="N22" s="13">
        <f t="shared" si="5"/>
        <v>0</v>
      </c>
      <c r="O22" s="13">
        <f t="shared" si="5"/>
        <v>0</v>
      </c>
      <c r="P22" s="13">
        <f t="shared" si="5"/>
        <v>-1848.13</v>
      </c>
      <c r="Q22" s="13">
        <f t="shared" si="5"/>
        <v>0</v>
      </c>
      <c r="R22" s="13">
        <f t="shared" si="5"/>
        <v>0</v>
      </c>
      <c r="S22" s="13">
        <f t="shared" si="5"/>
        <v>0</v>
      </c>
      <c r="T22" s="13">
        <f t="shared" si="5"/>
        <v>0</v>
      </c>
      <c r="U22" s="13">
        <f t="shared" si="5"/>
        <v>0</v>
      </c>
      <c r="V22" s="13">
        <f t="shared" si="5"/>
        <v>0</v>
      </c>
      <c r="W22" s="13">
        <f t="shared" si="5"/>
        <v>0</v>
      </c>
      <c r="X22" s="13">
        <f t="shared" si="5"/>
        <v>0</v>
      </c>
      <c r="Y22" s="13">
        <f t="shared" si="5"/>
        <v>0</v>
      </c>
      <c r="Z22" s="13">
        <f t="shared" si="5"/>
        <v>0</v>
      </c>
      <c r="AA22" s="13">
        <f t="shared" si="5"/>
        <v>0</v>
      </c>
    </row>
    <row r="23" spans="2:27" x14ac:dyDescent="0.25">
      <c r="B23" s="14" t="s">
        <v>5</v>
      </c>
      <c r="C23" s="15"/>
      <c r="D23" s="11">
        <f>D9+D16</f>
        <v>375588.06999999995</v>
      </c>
      <c r="E23" s="11">
        <f t="shared" ref="E23:AA23" si="6">E9+E16</f>
        <v>137476.85000000003</v>
      </c>
      <c r="F23" s="11">
        <f t="shared" si="6"/>
        <v>722078.94999999984</v>
      </c>
      <c r="G23" s="11">
        <f t="shared" si="6"/>
        <v>10899.740000000049</v>
      </c>
      <c r="H23" s="11">
        <f t="shared" si="6"/>
        <v>487317.66000000003</v>
      </c>
      <c r="I23" s="11">
        <f t="shared" si="6"/>
        <v>397500.64999999997</v>
      </c>
      <c r="J23" s="11">
        <f t="shared" si="6"/>
        <v>205575.64999999997</v>
      </c>
      <c r="K23" s="11">
        <f t="shared" si="6"/>
        <v>697785.28999999992</v>
      </c>
      <c r="L23" s="11">
        <f t="shared" si="6"/>
        <v>678496.37</v>
      </c>
      <c r="M23" s="11">
        <f t="shared" si="6"/>
        <v>291755.60999999993</v>
      </c>
      <c r="N23" s="11">
        <f t="shared" si="6"/>
        <v>995281.44000000006</v>
      </c>
      <c r="O23" s="11">
        <f t="shared" si="6"/>
        <v>-171710.11000000022</v>
      </c>
      <c r="P23" s="11">
        <f t="shared" si="6"/>
        <v>103488.88</v>
      </c>
      <c r="Q23" s="11">
        <f t="shared" si="6"/>
        <v>180508.48999999987</v>
      </c>
      <c r="R23" s="11">
        <f t="shared" si="6"/>
        <v>656037.33000000007</v>
      </c>
      <c r="S23" s="11">
        <f t="shared" si="6"/>
        <v>282930.39999999997</v>
      </c>
      <c r="T23" s="11">
        <f t="shared" si="6"/>
        <v>1228168.55</v>
      </c>
      <c r="U23" s="11">
        <f t="shared" si="6"/>
        <v>206526.75000000012</v>
      </c>
      <c r="V23" s="11">
        <f t="shared" si="6"/>
        <v>247017.85999999987</v>
      </c>
      <c r="W23" s="11">
        <f t="shared" si="6"/>
        <v>722820.49</v>
      </c>
      <c r="X23" s="11">
        <f t="shared" si="6"/>
        <v>88085.539999999863</v>
      </c>
      <c r="Y23" s="11">
        <f t="shared" si="6"/>
        <v>420366.02999999997</v>
      </c>
      <c r="Z23" s="11">
        <f t="shared" si="6"/>
        <v>618620.92999999993</v>
      </c>
      <c r="AA23" s="11">
        <f t="shared" si="6"/>
        <v>1292984.6199999999</v>
      </c>
    </row>
    <row r="24" spans="2:27" s="5" customFormat="1" x14ac:dyDescent="0.25">
      <c r="B24" s="15" t="s">
        <v>10</v>
      </c>
      <c r="C24" s="15"/>
      <c r="D24" s="16">
        <f>SUM(D20:D23)</f>
        <v>4009258.7600000002</v>
      </c>
      <c r="E24" s="16">
        <f t="shared" ref="E24:AA24" si="7">SUM(E20:E23)</f>
        <v>1938511.5499999998</v>
      </c>
      <c r="F24" s="16">
        <f t="shared" si="7"/>
        <v>1761959.8200000003</v>
      </c>
      <c r="G24" s="16">
        <f t="shared" si="7"/>
        <v>1756835.46</v>
      </c>
      <c r="H24" s="16">
        <f t="shared" si="7"/>
        <v>2339838.56</v>
      </c>
      <c r="I24" s="16">
        <f t="shared" si="7"/>
        <v>2012835.1599999995</v>
      </c>
      <c r="J24" s="16">
        <f t="shared" si="7"/>
        <v>1919913.1199999999</v>
      </c>
      <c r="K24" s="16">
        <f t="shared" si="7"/>
        <v>2117019.0799999996</v>
      </c>
      <c r="L24" s="16">
        <f t="shared" si="7"/>
        <v>2569238.2299999995</v>
      </c>
      <c r="M24" s="16">
        <f t="shared" si="7"/>
        <v>2531048.9000000004</v>
      </c>
      <c r="N24" s="16">
        <f t="shared" si="7"/>
        <v>2746811.12</v>
      </c>
      <c r="O24" s="16">
        <f t="shared" si="7"/>
        <v>442365.31999999983</v>
      </c>
      <c r="P24" s="16">
        <f t="shared" si="7"/>
        <v>-636002.97000000044</v>
      </c>
      <c r="Q24" s="16">
        <f t="shared" si="7"/>
        <v>1387952.25</v>
      </c>
      <c r="R24" s="16">
        <f t="shared" si="7"/>
        <v>2122763.33</v>
      </c>
      <c r="S24" s="16">
        <f t="shared" si="7"/>
        <v>956116.19</v>
      </c>
      <c r="T24" s="16">
        <f t="shared" si="7"/>
        <v>2619472.2800000003</v>
      </c>
      <c r="U24" s="16">
        <f t="shared" si="7"/>
        <v>1385819.3800000004</v>
      </c>
      <c r="V24" s="16">
        <f t="shared" si="7"/>
        <v>1210098.1399999994</v>
      </c>
      <c r="W24" s="16">
        <f t="shared" si="7"/>
        <v>1836954.2400000002</v>
      </c>
      <c r="X24" s="16">
        <f t="shared" si="7"/>
        <v>1499287.8399999994</v>
      </c>
      <c r="Y24" s="16">
        <f t="shared" si="7"/>
        <v>1739784.4600000002</v>
      </c>
      <c r="Z24" s="16">
        <f t="shared" si="7"/>
        <v>2900319.12</v>
      </c>
      <c r="AA24" s="16">
        <f t="shared" si="7"/>
        <v>2669069.2999999998</v>
      </c>
    </row>
    <row r="25" spans="2:27" s="5" customFormat="1" x14ac:dyDescent="0.25">
      <c r="B25" s="15"/>
      <c r="C25" s="15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spans="2:27" s="5" customFormat="1" x14ac:dyDescent="0.25">
      <c r="B26" s="15" t="s">
        <v>11</v>
      </c>
      <c r="C26" s="15"/>
      <c r="D26" s="7">
        <v>44865</v>
      </c>
      <c r="E26" s="7">
        <v>44895</v>
      </c>
      <c r="F26" s="7">
        <v>44926</v>
      </c>
      <c r="G26" s="7">
        <v>44957</v>
      </c>
      <c r="H26" s="7">
        <v>44985</v>
      </c>
      <c r="I26" s="7">
        <v>45016</v>
      </c>
      <c r="J26" s="7">
        <v>45046</v>
      </c>
      <c r="K26" s="7">
        <v>45077</v>
      </c>
      <c r="L26" s="7">
        <v>45107</v>
      </c>
      <c r="M26" s="7">
        <v>45138</v>
      </c>
      <c r="N26" s="7">
        <v>45169</v>
      </c>
      <c r="O26" s="7">
        <v>45199</v>
      </c>
      <c r="P26" s="7">
        <v>45230</v>
      </c>
      <c r="Q26" s="7">
        <v>45260</v>
      </c>
      <c r="R26" s="7">
        <v>45291</v>
      </c>
      <c r="S26" s="7">
        <v>45322</v>
      </c>
      <c r="T26" s="7">
        <v>45351</v>
      </c>
      <c r="U26" s="7">
        <v>45382</v>
      </c>
      <c r="V26" s="7">
        <v>45412</v>
      </c>
      <c r="W26" s="7">
        <v>45443</v>
      </c>
      <c r="X26" s="7">
        <v>45473</v>
      </c>
      <c r="Y26" s="7">
        <v>45504</v>
      </c>
      <c r="Z26" s="7">
        <v>45535</v>
      </c>
      <c r="AA26" s="7">
        <v>45565</v>
      </c>
    </row>
    <row r="27" spans="2:27" s="5" customFormat="1" x14ac:dyDescent="0.25">
      <c r="B27" s="14" t="s">
        <v>8</v>
      </c>
      <c r="C27" s="15"/>
      <c r="D27" s="16">
        <f>D20</f>
        <v>0</v>
      </c>
      <c r="E27" s="16">
        <f>D27+E20</f>
        <v>-34954.620000000003</v>
      </c>
      <c r="F27" s="16">
        <f t="shared" ref="F27:AA30" si="8">E27+F20</f>
        <v>-34954.620000000003</v>
      </c>
      <c r="G27" s="16">
        <f t="shared" si="8"/>
        <v>-171397.88</v>
      </c>
      <c r="H27" s="16">
        <f t="shared" si="8"/>
        <v>-174458.32</v>
      </c>
      <c r="I27" s="16">
        <f t="shared" si="8"/>
        <v>-240701.37</v>
      </c>
      <c r="J27" s="16">
        <f t="shared" si="8"/>
        <v>-240701.37</v>
      </c>
      <c r="K27" s="16">
        <f t="shared" si="8"/>
        <v>-290068.46999999997</v>
      </c>
      <c r="L27" s="16">
        <f t="shared" si="8"/>
        <v>-300697.74</v>
      </c>
      <c r="M27" s="16">
        <f t="shared" si="8"/>
        <v>-356352.42</v>
      </c>
      <c r="N27" s="16">
        <f t="shared" si="8"/>
        <v>-376395.35</v>
      </c>
      <c r="O27" s="16">
        <f t="shared" si="8"/>
        <v>-397772.27999999997</v>
      </c>
      <c r="P27" s="16">
        <f t="shared" si="8"/>
        <v>-2453099.11</v>
      </c>
      <c r="Q27" s="16">
        <f t="shared" si="8"/>
        <v>-2579144.0699999998</v>
      </c>
      <c r="R27" s="16">
        <f t="shared" si="8"/>
        <v>-2599035.27</v>
      </c>
      <c r="S27" s="16">
        <f t="shared" si="8"/>
        <v>-2607482.31</v>
      </c>
      <c r="T27" s="16">
        <f t="shared" si="8"/>
        <v>-2607482.31</v>
      </c>
      <c r="U27" s="16">
        <f t="shared" si="8"/>
        <v>-2633880.79</v>
      </c>
      <c r="V27" s="16">
        <f t="shared" si="8"/>
        <v>-2960168.89</v>
      </c>
      <c r="W27" s="16">
        <f t="shared" si="8"/>
        <v>-2994129.2</v>
      </c>
      <c r="X27" s="16">
        <f t="shared" si="8"/>
        <v>-3258572.0300000003</v>
      </c>
      <c r="Y27" s="16">
        <f t="shared" si="8"/>
        <v>-3285441.9200000004</v>
      </c>
      <c r="Z27" s="16">
        <f t="shared" si="8"/>
        <v>-3366435.0600000005</v>
      </c>
      <c r="AA27" s="16">
        <f t="shared" si="8"/>
        <v>-3404333.8300000005</v>
      </c>
    </row>
    <row r="28" spans="2:27" s="5" customFormat="1" x14ac:dyDescent="0.25">
      <c r="B28" s="14" t="s">
        <v>4</v>
      </c>
      <c r="C28" s="15"/>
      <c r="D28" s="16">
        <f t="shared" ref="D28:D30" si="9">D21</f>
        <v>3633670.6900000004</v>
      </c>
      <c r="E28" s="16">
        <f t="shared" ref="E28:T30" si="10">D28+E21</f>
        <v>5469660.0099999998</v>
      </c>
      <c r="F28" s="16">
        <f t="shared" si="10"/>
        <v>6509540.8799999999</v>
      </c>
      <c r="G28" s="16">
        <f t="shared" si="10"/>
        <v>8392669.2300000004</v>
      </c>
      <c r="H28" s="16">
        <f t="shared" si="10"/>
        <v>10248250.57</v>
      </c>
      <c r="I28" s="16">
        <f t="shared" si="10"/>
        <v>11929828.129999999</v>
      </c>
      <c r="J28" s="16">
        <f t="shared" si="10"/>
        <v>13644165.6</v>
      </c>
      <c r="K28" s="16">
        <f t="shared" si="10"/>
        <v>15112766.489999998</v>
      </c>
      <c r="L28" s="16">
        <f t="shared" si="10"/>
        <v>17014137.619999997</v>
      </c>
      <c r="M28" s="16">
        <f t="shared" si="10"/>
        <v>19309085.589999996</v>
      </c>
      <c r="N28" s="16">
        <f t="shared" si="10"/>
        <v>21080658.199999996</v>
      </c>
      <c r="O28" s="16">
        <f t="shared" si="10"/>
        <v>21716110.559999995</v>
      </c>
      <c r="P28" s="16">
        <f t="shared" si="10"/>
        <v>23033793.669999994</v>
      </c>
      <c r="Q28" s="16">
        <f t="shared" si="10"/>
        <v>24367282.389999993</v>
      </c>
      <c r="R28" s="16">
        <f t="shared" si="10"/>
        <v>25853899.589999992</v>
      </c>
      <c r="S28" s="16">
        <f t="shared" si="10"/>
        <v>26535532.419999994</v>
      </c>
      <c r="T28" s="16">
        <f t="shared" si="10"/>
        <v>27926836.149999995</v>
      </c>
      <c r="U28" s="16">
        <f t="shared" si="8"/>
        <v>29132527.259999994</v>
      </c>
      <c r="V28" s="16">
        <f t="shared" si="8"/>
        <v>30421895.639999993</v>
      </c>
      <c r="W28" s="16">
        <f t="shared" si="8"/>
        <v>31569989.699999992</v>
      </c>
      <c r="X28" s="16">
        <f t="shared" si="8"/>
        <v>33245634.829999991</v>
      </c>
      <c r="Y28" s="16">
        <f t="shared" si="8"/>
        <v>34591923.149999991</v>
      </c>
      <c r="Z28" s="16">
        <f t="shared" si="8"/>
        <v>36954614.479999989</v>
      </c>
      <c r="AA28" s="16">
        <f t="shared" si="8"/>
        <v>38368597.929999992</v>
      </c>
    </row>
    <row r="29" spans="2:27" s="5" customFormat="1" x14ac:dyDescent="0.25">
      <c r="B29" s="14" t="s">
        <v>9</v>
      </c>
      <c r="C29" s="15"/>
      <c r="D29" s="16">
        <f t="shared" si="9"/>
        <v>0</v>
      </c>
      <c r="E29" s="16">
        <f t="shared" si="10"/>
        <v>0</v>
      </c>
      <c r="F29" s="16">
        <f t="shared" si="8"/>
        <v>0</v>
      </c>
      <c r="G29" s="16">
        <f t="shared" si="8"/>
        <v>-749.36999999999989</v>
      </c>
      <c r="H29" s="16">
        <f t="shared" si="8"/>
        <v>-749.36999999999989</v>
      </c>
      <c r="I29" s="16">
        <f t="shared" si="8"/>
        <v>-749.36999999999989</v>
      </c>
      <c r="J29" s="16">
        <f t="shared" si="8"/>
        <v>-749.36999999999989</v>
      </c>
      <c r="K29" s="16">
        <f t="shared" si="8"/>
        <v>-749.36999999999989</v>
      </c>
      <c r="L29" s="16">
        <f t="shared" si="8"/>
        <v>-749.36999999999989</v>
      </c>
      <c r="M29" s="16">
        <f t="shared" si="8"/>
        <v>-749.36999999999989</v>
      </c>
      <c r="N29" s="16">
        <f t="shared" si="8"/>
        <v>-749.36999999999989</v>
      </c>
      <c r="O29" s="16">
        <f t="shared" si="8"/>
        <v>-749.36999999999989</v>
      </c>
      <c r="P29" s="16">
        <f t="shared" si="8"/>
        <v>-2597.5</v>
      </c>
      <c r="Q29" s="16">
        <f t="shared" si="8"/>
        <v>-2597.5</v>
      </c>
      <c r="R29" s="16">
        <f t="shared" si="8"/>
        <v>-2597.5</v>
      </c>
      <c r="S29" s="16">
        <f t="shared" si="8"/>
        <v>-2597.5</v>
      </c>
      <c r="T29" s="16">
        <f t="shared" si="8"/>
        <v>-2597.5</v>
      </c>
      <c r="U29" s="16">
        <f t="shared" si="8"/>
        <v>-2597.5</v>
      </c>
      <c r="V29" s="16">
        <f t="shared" si="8"/>
        <v>-2597.5</v>
      </c>
      <c r="W29" s="16">
        <f t="shared" si="8"/>
        <v>-2597.5</v>
      </c>
      <c r="X29" s="16">
        <f t="shared" si="8"/>
        <v>-2597.5</v>
      </c>
      <c r="Y29" s="16">
        <f t="shared" si="8"/>
        <v>-2597.5</v>
      </c>
      <c r="Z29" s="16">
        <f t="shared" si="8"/>
        <v>-2597.5</v>
      </c>
      <c r="AA29" s="16">
        <f t="shared" si="8"/>
        <v>-2597.5</v>
      </c>
    </row>
    <row r="30" spans="2:27" s="5" customFormat="1" x14ac:dyDescent="0.25">
      <c r="B30" s="14" t="s">
        <v>5</v>
      </c>
      <c r="C30" s="15"/>
      <c r="D30" s="18">
        <f t="shared" si="9"/>
        <v>375588.06999999995</v>
      </c>
      <c r="E30" s="18">
        <f t="shared" si="10"/>
        <v>513064.92</v>
      </c>
      <c r="F30" s="18">
        <f t="shared" si="8"/>
        <v>1235143.8699999999</v>
      </c>
      <c r="G30" s="18">
        <f t="shared" si="8"/>
        <v>1246043.6099999999</v>
      </c>
      <c r="H30" s="18">
        <f t="shared" si="8"/>
        <v>1733361.27</v>
      </c>
      <c r="I30" s="18">
        <f t="shared" si="8"/>
        <v>2130861.92</v>
      </c>
      <c r="J30" s="18">
        <f t="shared" si="8"/>
        <v>2336437.5699999998</v>
      </c>
      <c r="K30" s="18">
        <f t="shared" si="8"/>
        <v>3034222.86</v>
      </c>
      <c r="L30" s="18">
        <f t="shared" si="8"/>
        <v>3712719.23</v>
      </c>
      <c r="M30" s="18">
        <f t="shared" si="8"/>
        <v>4004474.84</v>
      </c>
      <c r="N30" s="18">
        <f t="shared" si="8"/>
        <v>4999756.28</v>
      </c>
      <c r="O30" s="18">
        <f t="shared" si="8"/>
        <v>4828046.17</v>
      </c>
      <c r="P30" s="18">
        <f t="shared" si="8"/>
        <v>4931535.05</v>
      </c>
      <c r="Q30" s="18">
        <f t="shared" si="8"/>
        <v>5112043.54</v>
      </c>
      <c r="R30" s="18">
        <f t="shared" si="8"/>
        <v>5768080.8700000001</v>
      </c>
      <c r="S30" s="18">
        <f t="shared" si="8"/>
        <v>6051011.2700000005</v>
      </c>
      <c r="T30" s="18">
        <f t="shared" si="8"/>
        <v>7279179.8200000003</v>
      </c>
      <c r="U30" s="18">
        <f t="shared" si="8"/>
        <v>7485706.5700000003</v>
      </c>
      <c r="V30" s="18">
        <f t="shared" si="8"/>
        <v>7732724.4299999997</v>
      </c>
      <c r="W30" s="18">
        <f t="shared" si="8"/>
        <v>8455544.9199999999</v>
      </c>
      <c r="X30" s="18">
        <f t="shared" si="8"/>
        <v>8543630.459999999</v>
      </c>
      <c r="Y30" s="18">
        <f t="shared" si="8"/>
        <v>8963996.4899999984</v>
      </c>
      <c r="Z30" s="18">
        <f t="shared" si="8"/>
        <v>9582617.4199999981</v>
      </c>
      <c r="AA30" s="18">
        <f t="shared" si="8"/>
        <v>10875602.039999997</v>
      </c>
    </row>
    <row r="31" spans="2:27" s="5" customFormat="1" x14ac:dyDescent="0.25">
      <c r="B31" s="15" t="s">
        <v>11</v>
      </c>
      <c r="C31" s="15"/>
      <c r="D31" s="16">
        <f>SUM(D27:D30)</f>
        <v>4009258.7600000002</v>
      </c>
      <c r="E31" s="16">
        <f t="shared" ref="E31:AA31" si="11">SUM(E27:E30)</f>
        <v>5947770.3099999996</v>
      </c>
      <c r="F31" s="16">
        <f t="shared" si="11"/>
        <v>7709730.1299999999</v>
      </c>
      <c r="G31" s="16">
        <f t="shared" si="11"/>
        <v>9466565.5899999999</v>
      </c>
      <c r="H31" s="16">
        <f t="shared" si="11"/>
        <v>11806404.15</v>
      </c>
      <c r="I31" s="16">
        <f t="shared" si="11"/>
        <v>13819239.310000001</v>
      </c>
      <c r="J31" s="16">
        <f t="shared" si="11"/>
        <v>15739152.430000002</v>
      </c>
      <c r="K31" s="16">
        <f t="shared" si="11"/>
        <v>17856171.509999998</v>
      </c>
      <c r="L31" s="16">
        <f t="shared" si="11"/>
        <v>20425409.739999998</v>
      </c>
      <c r="M31" s="16">
        <f t="shared" si="11"/>
        <v>22956458.639999993</v>
      </c>
      <c r="N31" s="16">
        <f t="shared" si="11"/>
        <v>25703269.759999994</v>
      </c>
      <c r="O31" s="16">
        <f t="shared" si="11"/>
        <v>26145635.079999991</v>
      </c>
      <c r="P31" s="16">
        <f t="shared" si="11"/>
        <v>25509632.109999996</v>
      </c>
      <c r="Q31" s="16">
        <f t="shared" si="11"/>
        <v>26897584.359999992</v>
      </c>
      <c r="R31" s="16">
        <f t="shared" si="11"/>
        <v>29020347.689999994</v>
      </c>
      <c r="S31" s="16">
        <f t="shared" si="11"/>
        <v>29976463.879999995</v>
      </c>
      <c r="T31" s="16">
        <f t="shared" si="11"/>
        <v>32595936.159999996</v>
      </c>
      <c r="U31" s="16">
        <f t="shared" si="11"/>
        <v>33981755.539999992</v>
      </c>
      <c r="V31" s="16">
        <f t="shared" si="11"/>
        <v>35191853.679999992</v>
      </c>
      <c r="W31" s="16">
        <f t="shared" si="11"/>
        <v>37028807.919999994</v>
      </c>
      <c r="X31" s="16">
        <f t="shared" si="11"/>
        <v>38528095.75999999</v>
      </c>
      <c r="Y31" s="16">
        <f t="shared" si="11"/>
        <v>40267880.219999984</v>
      </c>
      <c r="Z31" s="16">
        <f t="shared" si="11"/>
        <v>43168199.339999989</v>
      </c>
      <c r="AA31" s="16">
        <f t="shared" si="11"/>
        <v>45837268.639999993</v>
      </c>
    </row>
    <row r="32" spans="2:27" x14ac:dyDescent="0.25">
      <c r="B32" s="14"/>
      <c r="C32" s="15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1:27" ht="18.75" x14ac:dyDescent="0.3">
      <c r="A33" s="8" t="s">
        <v>12</v>
      </c>
      <c r="B33" s="14"/>
      <c r="C33" s="15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1:27" ht="18.75" x14ac:dyDescent="0.3">
      <c r="A34" s="8"/>
      <c r="B34" s="14"/>
      <c r="C34" s="15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1:27" x14ac:dyDescent="0.25">
      <c r="B35" s="5" t="s">
        <v>13</v>
      </c>
      <c r="D35" s="7">
        <v>44865</v>
      </c>
      <c r="E35" s="7">
        <v>44895</v>
      </c>
      <c r="F35" s="7">
        <v>44926</v>
      </c>
      <c r="G35" s="7">
        <v>44957</v>
      </c>
      <c r="H35" s="7">
        <v>44985</v>
      </c>
      <c r="I35" s="7">
        <v>45016</v>
      </c>
      <c r="J35" s="7">
        <v>45046</v>
      </c>
      <c r="K35" s="7">
        <v>45077</v>
      </c>
      <c r="L35" s="7">
        <v>45107</v>
      </c>
      <c r="M35" s="7">
        <v>45138</v>
      </c>
      <c r="N35" s="7">
        <v>45169</v>
      </c>
      <c r="O35" s="7">
        <v>45199</v>
      </c>
      <c r="P35" s="7">
        <v>45230</v>
      </c>
      <c r="Q35" s="7">
        <v>45260</v>
      </c>
      <c r="R35" s="7">
        <v>45291</v>
      </c>
      <c r="S35" s="7">
        <v>45322</v>
      </c>
      <c r="T35" s="7">
        <v>45351</v>
      </c>
      <c r="U35" s="7">
        <v>45382</v>
      </c>
      <c r="V35" s="7">
        <v>45412</v>
      </c>
      <c r="W35" s="7">
        <v>45443</v>
      </c>
      <c r="X35" s="7">
        <v>45473</v>
      </c>
      <c r="Y35" s="7">
        <v>45504</v>
      </c>
      <c r="Z35" s="7">
        <v>45535</v>
      </c>
      <c r="AA35" s="7">
        <v>45565</v>
      </c>
    </row>
    <row r="36" spans="1:27" x14ac:dyDescent="0.25">
      <c r="B36" t="s">
        <v>4</v>
      </c>
      <c r="D36" s="19">
        <v>-88796.21</v>
      </c>
      <c r="E36" s="19">
        <v>-88336.590000000026</v>
      </c>
      <c r="F36" s="19">
        <v>-46928.579999999994</v>
      </c>
      <c r="G36" s="19">
        <v>-62496.890000000014</v>
      </c>
      <c r="H36" s="19">
        <v>-83432.800000000003</v>
      </c>
      <c r="I36" s="19">
        <v>-75232.63</v>
      </c>
      <c r="J36" s="19">
        <v>-62185.410000000011</v>
      </c>
      <c r="K36" s="19">
        <v>-66077.359999999986</v>
      </c>
      <c r="L36" s="19">
        <v>-80212.24000000002</v>
      </c>
      <c r="M36" s="19">
        <v>-104887.44</v>
      </c>
      <c r="N36" s="19">
        <v>-85355.1</v>
      </c>
      <c r="O36" s="19">
        <v>-50873.720000000008</v>
      </c>
      <c r="P36" s="19">
        <v>-60358.05999999999</v>
      </c>
      <c r="Q36" s="19">
        <v>-65587.81</v>
      </c>
      <c r="R36" s="19">
        <v>-59950.460000000006</v>
      </c>
      <c r="S36" s="19">
        <v>-29657.629999999997</v>
      </c>
      <c r="T36" s="19">
        <v>-63625.909999999989</v>
      </c>
      <c r="U36" s="19">
        <v>-58310.9</v>
      </c>
      <c r="V36" s="19">
        <v>-56822.539999999994</v>
      </c>
      <c r="W36" s="19">
        <v>-56992.72</v>
      </c>
      <c r="X36" s="19">
        <v>-77605.959999999992</v>
      </c>
      <c r="Y36" s="19">
        <v>-55438.65</v>
      </c>
      <c r="Z36" s="19">
        <v>-97971.62</v>
      </c>
      <c r="AA36" s="19">
        <v>-53660.06</v>
      </c>
    </row>
    <row r="37" spans="1:27" x14ac:dyDescent="0.25">
      <c r="B37" t="s">
        <v>5</v>
      </c>
      <c r="D37" s="11">
        <v>-11932.490000000002</v>
      </c>
      <c r="E37" s="11">
        <v>-10918.349999999999</v>
      </c>
      <c r="F37" s="11">
        <v>-21738.78</v>
      </c>
      <c r="G37" s="11">
        <v>-17579.72</v>
      </c>
      <c r="H37" s="11">
        <v>-20810.86</v>
      </c>
      <c r="I37" s="11">
        <v>-22481.179999999997</v>
      </c>
      <c r="J37" s="11">
        <v>-19563.329999999998</v>
      </c>
      <c r="K37" s="11">
        <v>-26312.51</v>
      </c>
      <c r="L37" s="11">
        <v>-28619.72</v>
      </c>
      <c r="M37" s="11">
        <v>-19482.73</v>
      </c>
      <c r="N37" s="11">
        <v>-40909.629999999997</v>
      </c>
      <c r="O37" s="11">
        <v>-36504.97</v>
      </c>
      <c r="P37" s="11">
        <v>-8154.51</v>
      </c>
      <c r="Q37" s="11">
        <v>-22145.589999999997</v>
      </c>
      <c r="R37" s="11">
        <v>-24230.909999999996</v>
      </c>
      <c r="S37" s="11">
        <v>-24545.309999999998</v>
      </c>
      <c r="T37" s="11">
        <v>-37826.47</v>
      </c>
      <c r="U37" s="11">
        <v>-32476.019999999997</v>
      </c>
      <c r="V37" s="11">
        <v>-14318.45</v>
      </c>
      <c r="W37" s="11">
        <v>-21670.570000000007</v>
      </c>
      <c r="X37" s="11">
        <v>-13366.52</v>
      </c>
      <c r="Y37" s="11">
        <v>-19238.560000000005</v>
      </c>
      <c r="Z37" s="11">
        <v>-18393.820000000003</v>
      </c>
      <c r="AA37" s="11">
        <v>-30627.439999999999</v>
      </c>
    </row>
    <row r="38" spans="1:27" s="5" customFormat="1" x14ac:dyDescent="0.25">
      <c r="B38" s="5" t="s">
        <v>6</v>
      </c>
      <c r="D38" s="16">
        <f t="shared" ref="D38:AA38" si="12">SUM(D36:D37)</f>
        <v>-100728.70000000001</v>
      </c>
      <c r="E38" s="16">
        <f t="shared" si="12"/>
        <v>-99254.940000000031</v>
      </c>
      <c r="F38" s="16">
        <f t="shared" si="12"/>
        <v>-68667.359999999986</v>
      </c>
      <c r="G38" s="16">
        <f t="shared" si="12"/>
        <v>-80076.610000000015</v>
      </c>
      <c r="H38" s="16">
        <f t="shared" si="12"/>
        <v>-104243.66</v>
      </c>
      <c r="I38" s="16">
        <f t="shared" si="12"/>
        <v>-97713.81</v>
      </c>
      <c r="J38" s="16">
        <f t="shared" si="12"/>
        <v>-81748.740000000005</v>
      </c>
      <c r="K38" s="16">
        <f t="shared" si="12"/>
        <v>-92389.869999999981</v>
      </c>
      <c r="L38" s="16">
        <f t="shared" si="12"/>
        <v>-108831.96000000002</v>
      </c>
      <c r="M38" s="16">
        <f t="shared" si="12"/>
        <v>-124370.17</v>
      </c>
      <c r="N38" s="16">
        <f t="shared" si="12"/>
        <v>-126264.73000000001</v>
      </c>
      <c r="O38" s="16">
        <f t="shared" si="12"/>
        <v>-87378.69</v>
      </c>
      <c r="P38" s="16">
        <f t="shared" si="12"/>
        <v>-68512.569999999992</v>
      </c>
      <c r="Q38" s="16">
        <f t="shared" si="12"/>
        <v>-87733.4</v>
      </c>
      <c r="R38" s="16">
        <f t="shared" si="12"/>
        <v>-84181.37</v>
      </c>
      <c r="S38" s="16">
        <f t="shared" si="12"/>
        <v>-54202.939999999995</v>
      </c>
      <c r="T38" s="16">
        <f t="shared" si="12"/>
        <v>-101452.37999999999</v>
      </c>
      <c r="U38" s="16">
        <f t="shared" si="12"/>
        <v>-90786.92</v>
      </c>
      <c r="V38" s="16">
        <f t="shared" si="12"/>
        <v>-71140.989999999991</v>
      </c>
      <c r="W38" s="16">
        <f t="shared" si="12"/>
        <v>-78663.290000000008</v>
      </c>
      <c r="X38" s="16">
        <f t="shared" si="12"/>
        <v>-90972.479999999996</v>
      </c>
      <c r="Y38" s="16">
        <f t="shared" si="12"/>
        <v>-74677.210000000006</v>
      </c>
      <c r="Z38" s="16">
        <f t="shared" si="12"/>
        <v>-116365.44</v>
      </c>
      <c r="AA38" s="16">
        <f t="shared" si="12"/>
        <v>-84287.5</v>
      </c>
    </row>
    <row r="39" spans="1:27" s="5" customFormat="1" x14ac:dyDescent="0.25"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</row>
    <row r="40" spans="1:27" x14ac:dyDescent="0.25">
      <c r="B40" s="5" t="s">
        <v>14</v>
      </c>
      <c r="C40" s="20" t="s">
        <v>15</v>
      </c>
      <c r="D40" s="7">
        <v>44865</v>
      </c>
      <c r="E40" s="7">
        <v>44895</v>
      </c>
      <c r="F40" s="7">
        <v>44926</v>
      </c>
      <c r="G40" s="7">
        <v>44957</v>
      </c>
      <c r="H40" s="7">
        <v>44985</v>
      </c>
      <c r="I40" s="7">
        <v>45016</v>
      </c>
      <c r="J40" s="7">
        <v>45046</v>
      </c>
      <c r="K40" s="7">
        <v>45077</v>
      </c>
      <c r="L40" s="7">
        <v>45107</v>
      </c>
      <c r="M40" s="7">
        <v>45138</v>
      </c>
      <c r="N40" s="7">
        <v>45169</v>
      </c>
      <c r="O40" s="7">
        <v>45199</v>
      </c>
      <c r="P40" s="7">
        <v>45230</v>
      </c>
      <c r="Q40" s="7">
        <v>45260</v>
      </c>
      <c r="R40" s="7">
        <v>45291</v>
      </c>
      <c r="S40" s="7">
        <v>45322</v>
      </c>
      <c r="T40" s="7">
        <v>45351</v>
      </c>
      <c r="U40" s="7">
        <v>45382</v>
      </c>
      <c r="V40" s="7">
        <v>45412</v>
      </c>
      <c r="W40" s="7">
        <v>45443</v>
      </c>
      <c r="X40" s="7">
        <v>45473</v>
      </c>
      <c r="Y40" s="7">
        <v>45504</v>
      </c>
      <c r="Z40" s="7">
        <v>45535</v>
      </c>
      <c r="AA40" s="7">
        <v>45565</v>
      </c>
    </row>
    <row r="41" spans="1:27" x14ac:dyDescent="0.25">
      <c r="B41" s="14" t="s">
        <v>8</v>
      </c>
      <c r="C41" s="21">
        <v>1.54E-2</v>
      </c>
      <c r="D41" s="13">
        <f>D27*$C41/12</f>
        <v>0</v>
      </c>
      <c r="E41" s="13">
        <f t="shared" ref="E41:AA44" si="13">E27*$C41/12</f>
        <v>-44.858429000000001</v>
      </c>
      <c r="F41" s="13">
        <f t="shared" si="13"/>
        <v>-44.858429000000001</v>
      </c>
      <c r="G41" s="13">
        <f t="shared" si="13"/>
        <v>-219.96061266666666</v>
      </c>
      <c r="H41" s="13">
        <f t="shared" si="13"/>
        <v>-223.88817733333335</v>
      </c>
      <c r="I41" s="13">
        <f t="shared" si="13"/>
        <v>-308.90009149999997</v>
      </c>
      <c r="J41" s="13">
        <f t="shared" si="13"/>
        <v>-308.90009149999997</v>
      </c>
      <c r="K41" s="13">
        <f t="shared" si="13"/>
        <v>-372.25453650000003</v>
      </c>
      <c r="L41" s="13">
        <f t="shared" si="13"/>
        <v>-385.89543299999997</v>
      </c>
      <c r="M41" s="13">
        <f t="shared" si="13"/>
        <v>-457.318939</v>
      </c>
      <c r="N41" s="13">
        <f t="shared" si="13"/>
        <v>-483.04069916666663</v>
      </c>
      <c r="O41" s="13">
        <f t="shared" si="13"/>
        <v>-510.47442599999999</v>
      </c>
      <c r="P41" s="13">
        <f t="shared" si="13"/>
        <v>-3148.1438578333332</v>
      </c>
      <c r="Q41" s="13">
        <f t="shared" si="13"/>
        <v>-3309.9015564999995</v>
      </c>
      <c r="R41" s="13">
        <f t="shared" si="13"/>
        <v>-3335.4285964999999</v>
      </c>
      <c r="S41" s="13">
        <f t="shared" si="13"/>
        <v>-3346.2689645000005</v>
      </c>
      <c r="T41" s="13">
        <f t="shared" si="13"/>
        <v>-3346.2689645000005</v>
      </c>
      <c r="U41" s="13">
        <f t="shared" si="13"/>
        <v>-3380.1470138333334</v>
      </c>
      <c r="V41" s="13">
        <f t="shared" si="13"/>
        <v>-3798.8834088333338</v>
      </c>
      <c r="W41" s="13">
        <f t="shared" si="13"/>
        <v>-3842.465806666667</v>
      </c>
      <c r="X41" s="13">
        <f t="shared" si="13"/>
        <v>-4181.8341051666675</v>
      </c>
      <c r="Y41" s="13">
        <f t="shared" si="13"/>
        <v>-4216.3171306666673</v>
      </c>
      <c r="Z41" s="13">
        <f t="shared" si="13"/>
        <v>-4320.2583270000005</v>
      </c>
      <c r="AA41" s="13">
        <f t="shared" si="13"/>
        <v>-4368.8950818333342</v>
      </c>
    </row>
    <row r="42" spans="1:27" x14ac:dyDescent="0.25">
      <c r="B42" s="14" t="s">
        <v>4</v>
      </c>
      <c r="C42" s="21">
        <v>1.54E-2</v>
      </c>
      <c r="D42" s="13">
        <f t="shared" ref="D42:X44" si="14">D28*$C42/12</f>
        <v>4663.2107188333339</v>
      </c>
      <c r="E42" s="13">
        <f t="shared" si="14"/>
        <v>7019.397012833334</v>
      </c>
      <c r="F42" s="13">
        <f t="shared" si="14"/>
        <v>8353.9107960000001</v>
      </c>
      <c r="G42" s="13">
        <f t="shared" si="14"/>
        <v>10770.592178500001</v>
      </c>
      <c r="H42" s="13">
        <f t="shared" si="14"/>
        <v>13151.921564833334</v>
      </c>
      <c r="I42" s="13">
        <f t="shared" si="14"/>
        <v>15309.946100166666</v>
      </c>
      <c r="J42" s="13">
        <f t="shared" si="14"/>
        <v>17510.01252</v>
      </c>
      <c r="K42" s="13">
        <f t="shared" si="14"/>
        <v>19394.716995499999</v>
      </c>
      <c r="L42" s="13">
        <f t="shared" si="14"/>
        <v>21834.809945666664</v>
      </c>
      <c r="M42" s="13">
        <f t="shared" si="14"/>
        <v>24779.993173833329</v>
      </c>
      <c r="N42" s="13">
        <f t="shared" si="14"/>
        <v>27053.511356666659</v>
      </c>
      <c r="O42" s="13">
        <f t="shared" si="14"/>
        <v>27869.008551999996</v>
      </c>
      <c r="P42" s="13">
        <f t="shared" si="14"/>
        <v>29560.035209833328</v>
      </c>
      <c r="Q42" s="13">
        <f t="shared" si="14"/>
        <v>31271.345733833325</v>
      </c>
      <c r="R42" s="13">
        <f t="shared" si="14"/>
        <v>33179.171140499988</v>
      </c>
      <c r="S42" s="13">
        <f t="shared" si="14"/>
        <v>34053.933272333328</v>
      </c>
      <c r="T42" s="13">
        <f t="shared" si="14"/>
        <v>35839.439725833327</v>
      </c>
      <c r="U42" s="13">
        <f t="shared" si="14"/>
        <v>37386.743316999993</v>
      </c>
      <c r="V42" s="13">
        <f t="shared" si="14"/>
        <v>39041.432737999996</v>
      </c>
      <c r="W42" s="13">
        <f t="shared" si="14"/>
        <v>40514.820114999988</v>
      </c>
      <c r="X42" s="13">
        <f t="shared" si="14"/>
        <v>42665.231365166655</v>
      </c>
      <c r="Y42" s="13">
        <f t="shared" si="13"/>
        <v>44392.96804249999</v>
      </c>
      <c r="Z42" s="13">
        <f t="shared" si="13"/>
        <v>47425.088582666656</v>
      </c>
      <c r="AA42" s="13">
        <f t="shared" si="13"/>
        <v>49239.70067683333</v>
      </c>
    </row>
    <row r="43" spans="1:27" x14ac:dyDescent="0.25">
      <c r="B43" s="14" t="s">
        <v>9</v>
      </c>
      <c r="C43" s="21">
        <v>2.24E-2</v>
      </c>
      <c r="D43" s="13">
        <f t="shared" si="14"/>
        <v>0</v>
      </c>
      <c r="E43" s="13">
        <f t="shared" si="14"/>
        <v>0</v>
      </c>
      <c r="F43" s="13">
        <f t="shared" si="14"/>
        <v>0</v>
      </c>
      <c r="G43" s="13">
        <f t="shared" si="14"/>
        <v>-1.3988239999999996</v>
      </c>
      <c r="H43" s="13">
        <f t="shared" si="14"/>
        <v>-1.3988239999999996</v>
      </c>
      <c r="I43" s="13">
        <f t="shared" si="14"/>
        <v>-1.3988239999999996</v>
      </c>
      <c r="J43" s="13">
        <f t="shared" si="14"/>
        <v>-1.3988239999999996</v>
      </c>
      <c r="K43" s="13">
        <f t="shared" si="14"/>
        <v>-1.3988239999999996</v>
      </c>
      <c r="L43" s="13">
        <f t="shared" si="14"/>
        <v>-1.3988239999999996</v>
      </c>
      <c r="M43" s="13">
        <f t="shared" si="14"/>
        <v>-1.3988239999999996</v>
      </c>
      <c r="N43" s="13">
        <f t="shared" si="14"/>
        <v>-1.3988239999999996</v>
      </c>
      <c r="O43" s="13">
        <f t="shared" si="14"/>
        <v>-1.3988239999999996</v>
      </c>
      <c r="P43" s="13">
        <f t="shared" si="14"/>
        <v>-4.8486666666666665</v>
      </c>
      <c r="Q43" s="13">
        <f t="shared" si="14"/>
        <v>-4.8486666666666665</v>
      </c>
      <c r="R43" s="13">
        <f t="shared" si="14"/>
        <v>-4.8486666666666665</v>
      </c>
      <c r="S43" s="13">
        <f t="shared" si="14"/>
        <v>-4.8486666666666665</v>
      </c>
      <c r="T43" s="13">
        <f t="shared" si="14"/>
        <v>-4.8486666666666665</v>
      </c>
      <c r="U43" s="13">
        <f t="shared" si="14"/>
        <v>-4.8486666666666665</v>
      </c>
      <c r="V43" s="13">
        <f t="shared" si="14"/>
        <v>-4.8486666666666665</v>
      </c>
      <c r="W43" s="13">
        <f t="shared" si="14"/>
        <v>-4.8486666666666665</v>
      </c>
      <c r="X43" s="13">
        <f t="shared" si="14"/>
        <v>-4.8486666666666665</v>
      </c>
      <c r="Y43" s="13">
        <f t="shared" si="13"/>
        <v>-4.8486666666666665</v>
      </c>
      <c r="Z43" s="13">
        <f t="shared" si="13"/>
        <v>-4.8486666666666665</v>
      </c>
      <c r="AA43" s="13">
        <f t="shared" si="13"/>
        <v>-4.8486666666666665</v>
      </c>
    </row>
    <row r="44" spans="1:27" x14ac:dyDescent="0.25">
      <c r="B44" s="14" t="s">
        <v>5</v>
      </c>
      <c r="C44" s="21">
        <v>2.4799999999999999E-2</v>
      </c>
      <c r="D44" s="11">
        <f t="shared" si="14"/>
        <v>776.21534466666651</v>
      </c>
      <c r="E44" s="11">
        <f t="shared" si="14"/>
        <v>1060.3341679999999</v>
      </c>
      <c r="F44" s="11">
        <f t="shared" si="14"/>
        <v>2552.6306646666662</v>
      </c>
      <c r="G44" s="11">
        <f t="shared" si="14"/>
        <v>2575.1567939999995</v>
      </c>
      <c r="H44" s="11">
        <f t="shared" si="14"/>
        <v>3582.2799579999996</v>
      </c>
      <c r="I44" s="11">
        <f t="shared" si="14"/>
        <v>4403.7813013333334</v>
      </c>
      <c r="J44" s="11">
        <f t="shared" si="14"/>
        <v>4828.6376446666663</v>
      </c>
      <c r="K44" s="11">
        <f t="shared" si="14"/>
        <v>6270.7272439999988</v>
      </c>
      <c r="L44" s="11">
        <f t="shared" si="14"/>
        <v>7672.9530753333338</v>
      </c>
      <c r="M44" s="11">
        <f t="shared" si="14"/>
        <v>8275.9146693333332</v>
      </c>
      <c r="N44" s="11">
        <f t="shared" si="14"/>
        <v>10332.829645333333</v>
      </c>
      <c r="O44" s="11">
        <f t="shared" si="14"/>
        <v>9977.9620846666658</v>
      </c>
      <c r="P44" s="11">
        <f t="shared" si="14"/>
        <v>10191.839103333334</v>
      </c>
      <c r="Q44" s="11">
        <f t="shared" si="14"/>
        <v>10564.889982666666</v>
      </c>
      <c r="R44" s="11">
        <f t="shared" si="14"/>
        <v>11920.700464666666</v>
      </c>
      <c r="S44" s="11">
        <f t="shared" si="14"/>
        <v>12505.423291333334</v>
      </c>
      <c r="T44" s="11">
        <f t="shared" si="14"/>
        <v>15043.638294666665</v>
      </c>
      <c r="U44" s="11">
        <f t="shared" si="14"/>
        <v>15470.460244666667</v>
      </c>
      <c r="V44" s="11">
        <f t="shared" si="14"/>
        <v>15980.963821999998</v>
      </c>
      <c r="W44" s="11">
        <f t="shared" si="14"/>
        <v>17474.792834666667</v>
      </c>
      <c r="X44" s="11">
        <f t="shared" si="14"/>
        <v>17656.836283999997</v>
      </c>
      <c r="Y44" s="11">
        <f t="shared" si="13"/>
        <v>18525.592745999995</v>
      </c>
      <c r="Z44" s="11">
        <f t="shared" si="13"/>
        <v>19804.076001333327</v>
      </c>
      <c r="AA44" s="11">
        <f t="shared" si="13"/>
        <v>22476.244215999992</v>
      </c>
    </row>
    <row r="45" spans="1:27" s="5" customFormat="1" x14ac:dyDescent="0.25">
      <c r="B45" s="15" t="s">
        <v>16</v>
      </c>
      <c r="C45" s="22"/>
      <c r="D45" s="16">
        <f>SUM(D41:D44)</f>
        <v>5439.4260635000001</v>
      </c>
      <c r="E45" s="16">
        <f t="shared" ref="E45:AA45" si="15">SUM(E41:E44)</f>
        <v>8034.8727518333344</v>
      </c>
      <c r="F45" s="16">
        <f t="shared" si="15"/>
        <v>10861.683031666667</v>
      </c>
      <c r="G45" s="16">
        <f t="shared" si="15"/>
        <v>13124.389535833336</v>
      </c>
      <c r="H45" s="16">
        <f t="shared" si="15"/>
        <v>16508.914521499999</v>
      </c>
      <c r="I45" s="16">
        <f t="shared" si="15"/>
        <v>19403.428486000001</v>
      </c>
      <c r="J45" s="16">
        <f t="shared" si="15"/>
        <v>22028.351249166666</v>
      </c>
      <c r="K45" s="16">
        <f t="shared" si="15"/>
        <v>25291.790878999996</v>
      </c>
      <c r="L45" s="16">
        <f t="shared" si="15"/>
        <v>29120.468763999997</v>
      </c>
      <c r="M45" s="16">
        <f t="shared" si="15"/>
        <v>32597.190080166663</v>
      </c>
      <c r="N45" s="16">
        <f t="shared" si="15"/>
        <v>36901.901478833322</v>
      </c>
      <c r="O45" s="16">
        <f t="shared" si="15"/>
        <v>37335.097386666661</v>
      </c>
      <c r="P45" s="16">
        <f t="shared" si="15"/>
        <v>36598.881788666666</v>
      </c>
      <c r="Q45" s="16">
        <f t="shared" si="15"/>
        <v>38521.485493333326</v>
      </c>
      <c r="R45" s="16">
        <f t="shared" si="15"/>
        <v>41759.594341999989</v>
      </c>
      <c r="S45" s="16">
        <f t="shared" si="15"/>
        <v>43208.238932499997</v>
      </c>
      <c r="T45" s="16">
        <f t="shared" si="15"/>
        <v>47531.960389333326</v>
      </c>
      <c r="U45" s="16">
        <f t="shared" si="15"/>
        <v>49472.207881166665</v>
      </c>
      <c r="V45" s="16">
        <f t="shared" si="15"/>
        <v>51218.664484499997</v>
      </c>
      <c r="W45" s="16">
        <f t="shared" si="15"/>
        <v>54142.298476333322</v>
      </c>
      <c r="X45" s="16">
        <f t="shared" si="15"/>
        <v>56135.384877333323</v>
      </c>
      <c r="Y45" s="16">
        <f t="shared" si="15"/>
        <v>58697.39499116665</v>
      </c>
      <c r="Z45" s="16">
        <f t="shared" si="15"/>
        <v>62904.057590333316</v>
      </c>
      <c r="AA45" s="16">
        <f t="shared" si="15"/>
        <v>67342.201144333318</v>
      </c>
    </row>
    <row r="46" spans="1:27" x14ac:dyDescent="0.25"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</row>
    <row r="47" spans="1:27" x14ac:dyDescent="0.25">
      <c r="B47" s="5" t="s">
        <v>17</v>
      </c>
      <c r="D47" s="7">
        <v>44865</v>
      </c>
      <c r="E47" s="7">
        <v>44895</v>
      </c>
      <c r="F47" s="7">
        <v>44926</v>
      </c>
      <c r="G47" s="7">
        <v>44957</v>
      </c>
      <c r="H47" s="7">
        <v>44985</v>
      </c>
      <c r="I47" s="7">
        <v>45016</v>
      </c>
      <c r="J47" s="7">
        <v>45046</v>
      </c>
      <c r="K47" s="7">
        <v>45077</v>
      </c>
      <c r="L47" s="7">
        <v>45107</v>
      </c>
      <c r="M47" s="7">
        <v>45138</v>
      </c>
      <c r="N47" s="7">
        <v>45169</v>
      </c>
      <c r="O47" s="7">
        <v>45199</v>
      </c>
      <c r="P47" s="7">
        <v>45230</v>
      </c>
      <c r="Q47" s="7">
        <v>45260</v>
      </c>
      <c r="R47" s="7">
        <v>45291</v>
      </c>
      <c r="S47" s="7">
        <v>45322</v>
      </c>
      <c r="T47" s="7">
        <v>45351</v>
      </c>
      <c r="U47" s="7">
        <v>45382</v>
      </c>
      <c r="V47" s="7">
        <v>45412</v>
      </c>
      <c r="W47" s="7">
        <v>45443</v>
      </c>
      <c r="X47" s="7">
        <v>45473</v>
      </c>
      <c r="Y47" s="7">
        <v>45504</v>
      </c>
      <c r="Z47" s="7">
        <v>45535</v>
      </c>
      <c r="AA47" s="7">
        <v>45565</v>
      </c>
    </row>
    <row r="48" spans="1:27" x14ac:dyDescent="0.25">
      <c r="B48" s="14" t="s">
        <v>8</v>
      </c>
      <c r="C48" s="15"/>
      <c r="D48" s="13">
        <f>D13</f>
        <v>0</v>
      </c>
      <c r="E48" s="13">
        <f t="shared" ref="E48:AA51" si="16">E13</f>
        <v>-34954.620000000003</v>
      </c>
      <c r="F48" s="13">
        <f t="shared" si="16"/>
        <v>0</v>
      </c>
      <c r="G48" s="13">
        <f t="shared" si="16"/>
        <v>-136443.26</v>
      </c>
      <c r="H48" s="13">
        <f t="shared" si="16"/>
        <v>-3060.44</v>
      </c>
      <c r="I48" s="13">
        <f t="shared" si="16"/>
        <v>-66243.05</v>
      </c>
      <c r="J48" s="13">
        <f t="shared" si="16"/>
        <v>0</v>
      </c>
      <c r="K48" s="13">
        <f t="shared" si="16"/>
        <v>-49367.1</v>
      </c>
      <c r="L48" s="13">
        <f t="shared" si="16"/>
        <v>-10629.27</v>
      </c>
      <c r="M48" s="13">
        <f t="shared" si="16"/>
        <v>-55654.680000000008</v>
      </c>
      <c r="N48" s="13">
        <f t="shared" si="16"/>
        <v>-20042.93</v>
      </c>
      <c r="O48" s="13">
        <f t="shared" si="16"/>
        <v>-21376.93</v>
      </c>
      <c r="P48" s="13">
        <f t="shared" si="16"/>
        <v>-2055326.83</v>
      </c>
      <c r="Q48" s="13">
        <f t="shared" si="16"/>
        <v>-126044.96</v>
      </c>
      <c r="R48" s="13">
        <f t="shared" si="16"/>
        <v>-19891.2</v>
      </c>
      <c r="S48" s="13">
        <f t="shared" si="16"/>
        <v>-8447.0400000000009</v>
      </c>
      <c r="T48" s="13">
        <f t="shared" si="16"/>
        <v>0</v>
      </c>
      <c r="U48" s="13">
        <f t="shared" si="16"/>
        <v>-26398.48</v>
      </c>
      <c r="V48" s="13">
        <f t="shared" si="16"/>
        <v>-326288.10000000003</v>
      </c>
      <c r="W48" s="13">
        <f t="shared" si="16"/>
        <v>-33960.310000000005</v>
      </c>
      <c r="X48" s="13">
        <f t="shared" si="16"/>
        <v>-264442.83</v>
      </c>
      <c r="Y48" s="13">
        <f t="shared" si="16"/>
        <v>-26869.89</v>
      </c>
      <c r="Z48" s="13">
        <f t="shared" si="16"/>
        <v>-80993.139999999985</v>
      </c>
      <c r="AA48" s="13">
        <f t="shared" si="16"/>
        <v>-37898.769999999997</v>
      </c>
    </row>
    <row r="49" spans="2:27" x14ac:dyDescent="0.25">
      <c r="B49" s="14" t="s">
        <v>4</v>
      </c>
      <c r="C49" s="15"/>
      <c r="D49" s="13">
        <f t="shared" ref="D49:X51" si="17">D14</f>
        <v>0</v>
      </c>
      <c r="E49" s="13">
        <f t="shared" si="17"/>
        <v>-28780.55</v>
      </c>
      <c r="F49" s="13">
        <f t="shared" si="17"/>
        <v>0</v>
      </c>
      <c r="G49" s="13">
        <f t="shared" si="17"/>
        <v>-262.49</v>
      </c>
      <c r="H49" s="13">
        <f t="shared" si="17"/>
        <v>-38171</v>
      </c>
      <c r="I49" s="13">
        <f t="shared" si="17"/>
        <v>-17443.5</v>
      </c>
      <c r="J49" s="13">
        <f t="shared" si="17"/>
        <v>0</v>
      </c>
      <c r="K49" s="13">
        <f t="shared" si="17"/>
        <v>0</v>
      </c>
      <c r="L49" s="13">
        <f t="shared" si="17"/>
        <v>-10719.58</v>
      </c>
      <c r="M49" s="13">
        <f t="shared" si="17"/>
        <v>-9396.2999999999993</v>
      </c>
      <c r="N49" s="13">
        <f t="shared" si="17"/>
        <v>-1539.72</v>
      </c>
      <c r="O49" s="13">
        <f t="shared" si="17"/>
        <v>-428142.97000000003</v>
      </c>
      <c r="P49" s="13">
        <f t="shared" si="17"/>
        <v>-114975.99</v>
      </c>
      <c r="Q49" s="13">
        <f t="shared" si="17"/>
        <v>-9272.0400000000009</v>
      </c>
      <c r="R49" s="13">
        <f t="shared" si="17"/>
        <v>0</v>
      </c>
      <c r="S49" s="13">
        <f t="shared" si="17"/>
        <v>-134.22</v>
      </c>
      <c r="T49" s="13">
        <f t="shared" si="17"/>
        <v>0</v>
      </c>
      <c r="U49" s="13">
        <f t="shared" si="17"/>
        <v>-7342.03</v>
      </c>
      <c r="V49" s="13">
        <f t="shared" si="17"/>
        <v>-7339.17</v>
      </c>
      <c r="W49" s="13">
        <f t="shared" si="17"/>
        <v>-8910.630000000001</v>
      </c>
      <c r="X49" s="13">
        <f t="shared" si="17"/>
        <v>-61752.02</v>
      </c>
      <c r="Y49" s="13">
        <f t="shared" si="16"/>
        <v>-4608.3500000000004</v>
      </c>
      <c r="Z49" s="13">
        <f t="shared" si="16"/>
        <v>-6642.98</v>
      </c>
      <c r="AA49" s="13">
        <f t="shared" si="16"/>
        <v>-38888.949999999997</v>
      </c>
    </row>
    <row r="50" spans="2:27" x14ac:dyDescent="0.25">
      <c r="B50" s="14" t="s">
        <v>9</v>
      </c>
      <c r="C50" s="15"/>
      <c r="D50" s="13">
        <f t="shared" si="17"/>
        <v>0</v>
      </c>
      <c r="E50" s="13">
        <f t="shared" si="17"/>
        <v>0</v>
      </c>
      <c r="F50" s="13">
        <f t="shared" si="17"/>
        <v>0</v>
      </c>
      <c r="G50" s="13">
        <f t="shared" si="17"/>
        <v>-749.36999999999989</v>
      </c>
      <c r="H50" s="13">
        <f t="shared" si="17"/>
        <v>0</v>
      </c>
      <c r="I50" s="13">
        <f t="shared" si="17"/>
        <v>0</v>
      </c>
      <c r="J50" s="13">
        <f t="shared" si="17"/>
        <v>0</v>
      </c>
      <c r="K50" s="13">
        <f t="shared" si="17"/>
        <v>0</v>
      </c>
      <c r="L50" s="13">
        <f t="shared" si="17"/>
        <v>0</v>
      </c>
      <c r="M50" s="13">
        <f t="shared" si="17"/>
        <v>0</v>
      </c>
      <c r="N50" s="13">
        <f t="shared" si="17"/>
        <v>0</v>
      </c>
      <c r="O50" s="13">
        <f t="shared" si="17"/>
        <v>0</v>
      </c>
      <c r="P50" s="13">
        <f t="shared" si="17"/>
        <v>-1848.13</v>
      </c>
      <c r="Q50" s="13">
        <f t="shared" si="17"/>
        <v>0</v>
      </c>
      <c r="R50" s="13">
        <f t="shared" si="17"/>
        <v>0</v>
      </c>
      <c r="S50" s="13">
        <f t="shared" si="17"/>
        <v>0</v>
      </c>
      <c r="T50" s="13">
        <f t="shared" si="17"/>
        <v>0</v>
      </c>
      <c r="U50" s="13">
        <f t="shared" si="17"/>
        <v>0</v>
      </c>
      <c r="V50" s="13">
        <f t="shared" si="17"/>
        <v>0</v>
      </c>
      <c r="W50" s="13">
        <f t="shared" si="17"/>
        <v>0</v>
      </c>
      <c r="X50" s="13">
        <f t="shared" si="17"/>
        <v>0</v>
      </c>
      <c r="Y50" s="13">
        <f t="shared" si="16"/>
        <v>0</v>
      </c>
      <c r="Z50" s="13">
        <f t="shared" si="16"/>
        <v>0</v>
      </c>
      <c r="AA50" s="13">
        <f t="shared" si="16"/>
        <v>0</v>
      </c>
    </row>
    <row r="51" spans="2:27" x14ac:dyDescent="0.25">
      <c r="B51" s="14" t="s">
        <v>5</v>
      </c>
      <c r="C51" s="15"/>
      <c r="D51" s="11">
        <f t="shared" si="17"/>
        <v>0</v>
      </c>
      <c r="E51" s="11">
        <f t="shared" si="17"/>
        <v>-284409.89</v>
      </c>
      <c r="F51" s="11">
        <f t="shared" si="17"/>
        <v>-70512.86</v>
      </c>
      <c r="G51" s="11">
        <f t="shared" si="17"/>
        <v>-465694.05</v>
      </c>
      <c r="H51" s="11">
        <f t="shared" si="17"/>
        <v>-239886.89</v>
      </c>
      <c r="I51" s="11">
        <f t="shared" si="17"/>
        <v>-355330.31</v>
      </c>
      <c r="J51" s="11">
        <f t="shared" si="17"/>
        <v>-352535.18</v>
      </c>
      <c r="K51" s="11">
        <f t="shared" si="17"/>
        <v>-142120.89000000001</v>
      </c>
      <c r="L51" s="11">
        <f t="shared" si="17"/>
        <v>-259119</v>
      </c>
      <c r="M51" s="11">
        <f t="shared" si="17"/>
        <v>-82521.200000000012</v>
      </c>
      <c r="N51" s="11">
        <f t="shared" si="17"/>
        <v>-352471.39</v>
      </c>
      <c r="O51" s="11">
        <f t="shared" si="17"/>
        <v>-1020331.77</v>
      </c>
      <c r="P51" s="11">
        <f t="shared" si="17"/>
        <v>-141149.81</v>
      </c>
      <c r="Q51" s="11">
        <f t="shared" si="17"/>
        <v>-431783.94000000006</v>
      </c>
      <c r="R51" s="11">
        <f t="shared" si="17"/>
        <v>-186889.88999999998</v>
      </c>
      <c r="S51" s="11">
        <f t="shared" si="17"/>
        <v>-509134.41</v>
      </c>
      <c r="T51" s="11">
        <f t="shared" si="17"/>
        <v>-32819.32</v>
      </c>
      <c r="U51" s="11">
        <f t="shared" si="17"/>
        <v>-959962.85000000021</v>
      </c>
      <c r="V51" s="11">
        <f t="shared" si="17"/>
        <v>-330482.57000000007</v>
      </c>
      <c r="W51" s="11">
        <f t="shared" si="17"/>
        <v>0</v>
      </c>
      <c r="X51" s="11">
        <f t="shared" si="17"/>
        <v>-449714.97000000003</v>
      </c>
      <c r="Y51" s="11">
        <f t="shared" si="16"/>
        <v>-309634.22000000003</v>
      </c>
      <c r="Z51" s="11">
        <f t="shared" si="16"/>
        <v>-172543.08000000002</v>
      </c>
      <c r="AA51" s="11">
        <f t="shared" si="16"/>
        <v>-15025.119999999999</v>
      </c>
    </row>
    <row r="52" spans="2:27" s="5" customFormat="1" x14ac:dyDescent="0.25">
      <c r="B52" s="15" t="s">
        <v>6</v>
      </c>
      <c r="C52" s="15"/>
      <c r="D52" s="16">
        <f>SUM(D48:D51)</f>
        <v>0</v>
      </c>
      <c r="E52" s="16">
        <f t="shared" ref="E52:AA52" si="18">SUM(E48:E51)</f>
        <v>-348145.06</v>
      </c>
      <c r="F52" s="16">
        <f t="shared" si="18"/>
        <v>-70512.86</v>
      </c>
      <c r="G52" s="16">
        <f t="shared" si="18"/>
        <v>-603149.16999999993</v>
      </c>
      <c r="H52" s="16">
        <f t="shared" si="18"/>
        <v>-281118.33</v>
      </c>
      <c r="I52" s="16">
        <f t="shared" si="18"/>
        <v>-439016.86</v>
      </c>
      <c r="J52" s="16">
        <f t="shared" si="18"/>
        <v>-352535.18</v>
      </c>
      <c r="K52" s="16">
        <f t="shared" si="18"/>
        <v>-191487.99000000002</v>
      </c>
      <c r="L52" s="16">
        <f t="shared" si="18"/>
        <v>-280467.84999999998</v>
      </c>
      <c r="M52" s="16">
        <f t="shared" si="18"/>
        <v>-147572.18000000002</v>
      </c>
      <c r="N52" s="16">
        <f t="shared" si="18"/>
        <v>-374054.04000000004</v>
      </c>
      <c r="O52" s="16">
        <f t="shared" si="18"/>
        <v>-1469851.67</v>
      </c>
      <c r="P52" s="16">
        <f t="shared" si="18"/>
        <v>-2313300.7600000002</v>
      </c>
      <c r="Q52" s="16">
        <f t="shared" si="18"/>
        <v>-567100.94000000006</v>
      </c>
      <c r="R52" s="16">
        <f t="shared" si="18"/>
        <v>-206781.09</v>
      </c>
      <c r="S52" s="16">
        <f t="shared" si="18"/>
        <v>-517715.67</v>
      </c>
      <c r="T52" s="16">
        <f t="shared" si="18"/>
        <v>-32819.32</v>
      </c>
      <c r="U52" s="16">
        <f t="shared" si="18"/>
        <v>-993703.36000000022</v>
      </c>
      <c r="V52" s="16">
        <f t="shared" si="18"/>
        <v>-664109.84000000008</v>
      </c>
      <c r="W52" s="16">
        <f t="shared" si="18"/>
        <v>-42870.94</v>
      </c>
      <c r="X52" s="16">
        <f t="shared" si="18"/>
        <v>-775909.82000000007</v>
      </c>
      <c r="Y52" s="16">
        <f t="shared" si="18"/>
        <v>-341112.46</v>
      </c>
      <c r="Z52" s="16">
        <f t="shared" si="18"/>
        <v>-260179.20000000001</v>
      </c>
      <c r="AA52" s="16">
        <f t="shared" si="18"/>
        <v>-91812.84</v>
      </c>
    </row>
    <row r="53" spans="2:27" x14ac:dyDescent="0.25"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</row>
    <row r="54" spans="2:27" x14ac:dyDescent="0.25"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</row>
    <row r="55" spans="2:27" x14ac:dyDescent="0.25">
      <c r="B55" s="5" t="s">
        <v>12</v>
      </c>
      <c r="D55" s="7">
        <v>44865</v>
      </c>
      <c r="E55" s="7">
        <v>44895</v>
      </c>
      <c r="F55" s="7">
        <v>44926</v>
      </c>
      <c r="G55" s="7">
        <v>44957</v>
      </c>
      <c r="H55" s="7">
        <v>44985</v>
      </c>
      <c r="I55" s="7">
        <v>45016</v>
      </c>
      <c r="J55" s="7">
        <v>45046</v>
      </c>
      <c r="K55" s="7">
        <v>45077</v>
      </c>
      <c r="L55" s="7">
        <v>45107</v>
      </c>
      <c r="M55" s="7">
        <v>45138</v>
      </c>
      <c r="N55" s="7">
        <v>45169</v>
      </c>
      <c r="O55" s="7">
        <v>45199</v>
      </c>
      <c r="P55" s="7">
        <v>45230</v>
      </c>
      <c r="Q55" s="7">
        <v>45260</v>
      </c>
      <c r="R55" s="7">
        <v>45291</v>
      </c>
      <c r="S55" s="7">
        <v>45322</v>
      </c>
      <c r="T55" s="7">
        <v>45351</v>
      </c>
      <c r="U55" s="7">
        <v>45382</v>
      </c>
      <c r="V55" s="7">
        <v>45412</v>
      </c>
      <c r="W55" s="7">
        <v>45443</v>
      </c>
      <c r="X55" s="7">
        <v>45473</v>
      </c>
      <c r="Y55" s="7">
        <v>45504</v>
      </c>
      <c r="Z55" s="7">
        <v>45535</v>
      </c>
      <c r="AA55" s="7">
        <v>45565</v>
      </c>
    </row>
    <row r="56" spans="2:27" x14ac:dyDescent="0.25">
      <c r="B56" s="14" t="s">
        <v>8</v>
      </c>
      <c r="C56" s="15"/>
      <c r="D56" s="13">
        <f>D41+D48</f>
        <v>0</v>
      </c>
      <c r="E56" s="13">
        <f t="shared" ref="E56:W56" si="19">E41+E48</f>
        <v>-34999.478429000003</v>
      </c>
      <c r="F56" s="13">
        <f t="shared" si="19"/>
        <v>-44.858429000000001</v>
      </c>
      <c r="G56" s="13">
        <f t="shared" si="19"/>
        <v>-136663.22061266669</v>
      </c>
      <c r="H56" s="13">
        <f t="shared" si="19"/>
        <v>-3284.3281773333333</v>
      </c>
      <c r="I56" s="13">
        <f t="shared" si="19"/>
        <v>-66551.95009150001</v>
      </c>
      <c r="J56" s="13">
        <f t="shared" si="19"/>
        <v>-308.90009149999997</v>
      </c>
      <c r="K56" s="13">
        <f t="shared" si="19"/>
        <v>-49739.354536499995</v>
      </c>
      <c r="L56" s="13">
        <f t="shared" si="19"/>
        <v>-11015.165433</v>
      </c>
      <c r="M56" s="13">
        <f t="shared" si="19"/>
        <v>-56111.998939000005</v>
      </c>
      <c r="N56" s="13">
        <f t="shared" si="19"/>
        <v>-20525.970699166668</v>
      </c>
      <c r="O56" s="13">
        <f t="shared" si="19"/>
        <v>-21887.404426000001</v>
      </c>
      <c r="P56" s="13">
        <f t="shared" si="19"/>
        <v>-2058474.9738578333</v>
      </c>
      <c r="Q56" s="13">
        <f t="shared" si="19"/>
        <v>-129354.86155650001</v>
      </c>
      <c r="R56" s="13">
        <f t="shared" si="19"/>
        <v>-23226.628596499999</v>
      </c>
      <c r="S56" s="13">
        <f t="shared" si="19"/>
        <v>-11793.308964500002</v>
      </c>
      <c r="T56" s="13">
        <f t="shared" si="19"/>
        <v>-3346.2689645000005</v>
      </c>
      <c r="U56" s="13">
        <f t="shared" si="19"/>
        <v>-29778.627013833335</v>
      </c>
      <c r="V56" s="13">
        <f t="shared" si="19"/>
        <v>-330086.98340883339</v>
      </c>
      <c r="W56" s="13">
        <f t="shared" si="19"/>
        <v>-37802.775806666672</v>
      </c>
      <c r="X56" s="13">
        <f>X41+X48</f>
        <v>-268624.66410516668</v>
      </c>
      <c r="Y56" s="13">
        <f t="shared" ref="Y56:AA56" si="20">Y41+Y48</f>
        <v>-31086.207130666666</v>
      </c>
      <c r="Z56" s="13">
        <f t="shared" si="20"/>
        <v>-85313.398326999988</v>
      </c>
      <c r="AA56" s="13">
        <f t="shared" si="20"/>
        <v>-42267.665081833329</v>
      </c>
    </row>
    <row r="57" spans="2:27" x14ac:dyDescent="0.25">
      <c r="B57" s="14" t="s">
        <v>4</v>
      </c>
      <c r="C57" s="15"/>
      <c r="D57" s="13">
        <f>D36+D42+D49</f>
        <v>-84132.999281166674</v>
      </c>
      <c r="E57" s="13">
        <f t="shared" ref="E57:W57" si="21">E36+E42+E49</f>
        <v>-110097.7429871667</v>
      </c>
      <c r="F57" s="13">
        <f t="shared" si="21"/>
        <v>-38574.669203999991</v>
      </c>
      <c r="G57" s="13">
        <f t="shared" si="21"/>
        <v>-51988.787821500009</v>
      </c>
      <c r="H57" s="13">
        <f t="shared" si="21"/>
        <v>-108451.87843516667</v>
      </c>
      <c r="I57" s="13">
        <f t="shared" si="21"/>
        <v>-77366.183899833341</v>
      </c>
      <c r="J57" s="13">
        <f t="shared" si="21"/>
        <v>-44675.397480000014</v>
      </c>
      <c r="K57" s="13">
        <f t="shared" si="21"/>
        <v>-46682.643004499987</v>
      </c>
      <c r="L57" s="13">
        <f t="shared" si="21"/>
        <v>-69097.010054333354</v>
      </c>
      <c r="M57" s="13">
        <f t="shared" si="21"/>
        <v>-89503.74682616668</v>
      </c>
      <c r="N57" s="13">
        <f t="shared" si="21"/>
        <v>-59841.308643333352</v>
      </c>
      <c r="O57" s="13">
        <f t="shared" si="21"/>
        <v>-451147.68144800002</v>
      </c>
      <c r="P57" s="13">
        <f t="shared" si="21"/>
        <v>-145774.01479016666</v>
      </c>
      <c r="Q57" s="13">
        <f t="shared" si="21"/>
        <v>-43588.504266166674</v>
      </c>
      <c r="R57" s="13">
        <f t="shared" si="21"/>
        <v>-26771.288859500019</v>
      </c>
      <c r="S57" s="13">
        <f t="shared" si="21"/>
        <v>4262.0832723333306</v>
      </c>
      <c r="T57" s="13">
        <f t="shared" si="21"/>
        <v>-27786.470274166662</v>
      </c>
      <c r="U57" s="13">
        <f t="shared" si="21"/>
        <v>-28266.186683000007</v>
      </c>
      <c r="V57" s="13">
        <f t="shared" si="21"/>
        <v>-25120.277261999996</v>
      </c>
      <c r="W57" s="13">
        <f t="shared" si="21"/>
        <v>-25388.529885000014</v>
      </c>
      <c r="X57" s="13">
        <f>X36+X42+X49</f>
        <v>-96692.748634833333</v>
      </c>
      <c r="Y57" s="13">
        <f t="shared" ref="Y57:AA57" si="22">Y36+Y42+Y49</f>
        <v>-15654.031957500012</v>
      </c>
      <c r="Z57" s="13">
        <f t="shared" si="22"/>
        <v>-57189.511417333342</v>
      </c>
      <c r="AA57" s="13">
        <f t="shared" si="22"/>
        <v>-43309.309323166664</v>
      </c>
    </row>
    <row r="58" spans="2:27" x14ac:dyDescent="0.25">
      <c r="B58" s="14" t="s">
        <v>9</v>
      </c>
      <c r="C58" s="15"/>
      <c r="D58" s="13">
        <f>D43+D50</f>
        <v>0</v>
      </c>
      <c r="E58" s="13">
        <f t="shared" ref="E58:W58" si="23">E43+E50</f>
        <v>0</v>
      </c>
      <c r="F58" s="13">
        <f t="shared" si="23"/>
        <v>0</v>
      </c>
      <c r="G58" s="13">
        <f t="shared" si="23"/>
        <v>-750.76882399999988</v>
      </c>
      <c r="H58" s="13">
        <f t="shared" si="23"/>
        <v>-1.3988239999999996</v>
      </c>
      <c r="I58" s="13">
        <f t="shared" si="23"/>
        <v>-1.3988239999999996</v>
      </c>
      <c r="J58" s="13">
        <f t="shared" si="23"/>
        <v>-1.3988239999999996</v>
      </c>
      <c r="K58" s="13">
        <f t="shared" si="23"/>
        <v>-1.3988239999999996</v>
      </c>
      <c r="L58" s="13">
        <f t="shared" si="23"/>
        <v>-1.3988239999999996</v>
      </c>
      <c r="M58" s="13">
        <f t="shared" si="23"/>
        <v>-1.3988239999999996</v>
      </c>
      <c r="N58" s="13">
        <f t="shared" si="23"/>
        <v>-1.3988239999999996</v>
      </c>
      <c r="O58" s="13">
        <f t="shared" si="23"/>
        <v>-1.3988239999999996</v>
      </c>
      <c r="P58" s="13">
        <f t="shared" si="23"/>
        <v>-1852.9786666666669</v>
      </c>
      <c r="Q58" s="13">
        <f t="shared" si="23"/>
        <v>-4.8486666666666665</v>
      </c>
      <c r="R58" s="13">
        <f t="shared" si="23"/>
        <v>-4.8486666666666665</v>
      </c>
      <c r="S58" s="13">
        <f t="shared" si="23"/>
        <v>-4.8486666666666665</v>
      </c>
      <c r="T58" s="13">
        <f t="shared" si="23"/>
        <v>-4.8486666666666665</v>
      </c>
      <c r="U58" s="13">
        <f t="shared" si="23"/>
        <v>-4.8486666666666665</v>
      </c>
      <c r="V58" s="13">
        <f t="shared" si="23"/>
        <v>-4.8486666666666665</v>
      </c>
      <c r="W58" s="13">
        <f t="shared" si="23"/>
        <v>-4.8486666666666665</v>
      </c>
      <c r="X58" s="13">
        <f>X43+X50</f>
        <v>-4.8486666666666665</v>
      </c>
      <c r="Y58" s="13">
        <f t="shared" ref="Y58:AA58" si="24">Y43+Y50</f>
        <v>-4.8486666666666665</v>
      </c>
      <c r="Z58" s="13">
        <f t="shared" si="24"/>
        <v>-4.8486666666666665</v>
      </c>
      <c r="AA58" s="13">
        <f t="shared" si="24"/>
        <v>-4.8486666666666665</v>
      </c>
    </row>
    <row r="59" spans="2:27" x14ac:dyDescent="0.25">
      <c r="B59" s="14" t="s">
        <v>5</v>
      </c>
      <c r="C59" s="15"/>
      <c r="D59" s="11">
        <f>D37+D44+D51</f>
        <v>-11156.274655333335</v>
      </c>
      <c r="E59" s="11">
        <f t="shared" ref="E59:AA59" si="25">E37+E44+E51</f>
        <v>-294267.90583200002</v>
      </c>
      <c r="F59" s="11">
        <f t="shared" si="25"/>
        <v>-89699.009335333336</v>
      </c>
      <c r="G59" s="11">
        <f t="shared" si="25"/>
        <v>-480698.61320600001</v>
      </c>
      <c r="H59" s="11">
        <f t="shared" si="25"/>
        <v>-257115.470042</v>
      </c>
      <c r="I59" s="11">
        <f t="shared" si="25"/>
        <v>-373407.70869866665</v>
      </c>
      <c r="J59" s="11">
        <f t="shared" si="25"/>
        <v>-367269.8723553333</v>
      </c>
      <c r="K59" s="11">
        <f t="shared" si="25"/>
        <v>-162162.67275600001</v>
      </c>
      <c r="L59" s="11">
        <f t="shared" si="25"/>
        <v>-280065.76692466665</v>
      </c>
      <c r="M59" s="11">
        <f t="shared" si="25"/>
        <v>-93728.015330666676</v>
      </c>
      <c r="N59" s="11">
        <f t="shared" si="25"/>
        <v>-383048.19035466667</v>
      </c>
      <c r="O59" s="11">
        <f t="shared" si="25"/>
        <v>-1046858.7779153334</v>
      </c>
      <c r="P59" s="11">
        <f t="shared" si="25"/>
        <v>-139112.48089666668</v>
      </c>
      <c r="Q59" s="11">
        <f t="shared" si="25"/>
        <v>-443364.64001733338</v>
      </c>
      <c r="R59" s="11">
        <f t="shared" si="25"/>
        <v>-199200.09953533331</v>
      </c>
      <c r="S59" s="11">
        <f t="shared" si="25"/>
        <v>-521174.29670866666</v>
      </c>
      <c r="T59" s="11">
        <f t="shared" si="25"/>
        <v>-55602.151705333337</v>
      </c>
      <c r="U59" s="11">
        <f t="shared" si="25"/>
        <v>-976968.40975533356</v>
      </c>
      <c r="V59" s="11">
        <f t="shared" si="25"/>
        <v>-328820.05617800006</v>
      </c>
      <c r="W59" s="11">
        <f t="shared" si="25"/>
        <v>-4195.7771653333402</v>
      </c>
      <c r="X59" s="11">
        <f t="shared" si="25"/>
        <v>-445424.65371600003</v>
      </c>
      <c r="Y59" s="11">
        <f t="shared" si="25"/>
        <v>-310347.18725400005</v>
      </c>
      <c r="Z59" s="11">
        <f t="shared" si="25"/>
        <v>-171132.82399866669</v>
      </c>
      <c r="AA59" s="11">
        <f t="shared" si="25"/>
        <v>-23176.315784000006</v>
      </c>
    </row>
    <row r="60" spans="2:27" s="5" customFormat="1" x14ac:dyDescent="0.25">
      <c r="B60" s="15" t="s">
        <v>6</v>
      </c>
      <c r="C60" s="15"/>
      <c r="D60" s="16">
        <f>SUM(D56:D59)</f>
        <v>-95289.273936500016</v>
      </c>
      <c r="E60" s="16">
        <f t="shared" ref="E60:AA60" si="26">SUM(E56:E59)</f>
        <v>-439365.12724816671</v>
      </c>
      <c r="F60" s="16">
        <f t="shared" si="26"/>
        <v>-128318.53696833333</v>
      </c>
      <c r="G60" s="16">
        <f t="shared" si="26"/>
        <v>-670101.39046416664</v>
      </c>
      <c r="H60" s="16">
        <f t="shared" si="26"/>
        <v>-368853.07547849999</v>
      </c>
      <c r="I60" s="16">
        <f t="shared" si="26"/>
        <v>-517327.24151399999</v>
      </c>
      <c r="J60" s="16">
        <f t="shared" si="26"/>
        <v>-412255.56875083334</v>
      </c>
      <c r="K60" s="16">
        <f t="shared" si="26"/>
        <v>-258586.06912100001</v>
      </c>
      <c r="L60" s="16">
        <f t="shared" si="26"/>
        <v>-360179.34123600001</v>
      </c>
      <c r="M60" s="16">
        <f t="shared" si="26"/>
        <v>-239345.15991983336</v>
      </c>
      <c r="N60" s="16">
        <f t="shared" si="26"/>
        <v>-463416.86852116673</v>
      </c>
      <c r="O60" s="16">
        <f t="shared" si="26"/>
        <v>-1519895.2626133333</v>
      </c>
      <c r="P60" s="16">
        <f t="shared" si="26"/>
        <v>-2345214.4482113337</v>
      </c>
      <c r="Q60" s="16">
        <f t="shared" si="26"/>
        <v>-616312.85450666677</v>
      </c>
      <c r="R60" s="16">
        <f t="shared" si="26"/>
        <v>-249202.865658</v>
      </c>
      <c r="S60" s="16">
        <f t="shared" si="26"/>
        <v>-528710.37106749997</v>
      </c>
      <c r="T60" s="16">
        <f t="shared" si="26"/>
        <v>-86739.739610666671</v>
      </c>
      <c r="U60" s="16">
        <f t="shared" si="26"/>
        <v>-1035018.0721188335</v>
      </c>
      <c r="V60" s="16">
        <f t="shared" si="26"/>
        <v>-684032.16551550012</v>
      </c>
      <c r="W60" s="16">
        <f t="shared" si="26"/>
        <v>-67391.931523666688</v>
      </c>
      <c r="X60" s="16">
        <f t="shared" si="26"/>
        <v>-810746.91512266663</v>
      </c>
      <c r="Y60" s="16">
        <f t="shared" si="26"/>
        <v>-357092.27500883339</v>
      </c>
      <c r="Z60" s="16">
        <f t="shared" si="26"/>
        <v>-313640.58240966668</v>
      </c>
      <c r="AA60" s="16">
        <f t="shared" si="26"/>
        <v>-108758.13885566666</v>
      </c>
    </row>
    <row r="61" spans="2:27" x14ac:dyDescent="0.25"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</row>
    <row r="62" spans="2:27" x14ac:dyDescent="0.25">
      <c r="B62" s="15" t="s">
        <v>18</v>
      </c>
      <c r="D62" s="7">
        <v>44865</v>
      </c>
      <c r="E62" s="7">
        <v>44895</v>
      </c>
      <c r="F62" s="7">
        <v>44926</v>
      </c>
      <c r="G62" s="7">
        <v>44957</v>
      </c>
      <c r="H62" s="7">
        <v>44985</v>
      </c>
      <c r="I62" s="7">
        <v>45016</v>
      </c>
      <c r="J62" s="7">
        <v>45046</v>
      </c>
      <c r="K62" s="7">
        <v>45077</v>
      </c>
      <c r="L62" s="7">
        <v>45107</v>
      </c>
      <c r="M62" s="7">
        <v>45138</v>
      </c>
      <c r="N62" s="7">
        <v>45169</v>
      </c>
      <c r="O62" s="7">
        <v>45199</v>
      </c>
      <c r="P62" s="7">
        <v>45230</v>
      </c>
      <c r="Q62" s="7">
        <v>45260</v>
      </c>
      <c r="R62" s="7">
        <v>45291</v>
      </c>
      <c r="S62" s="7">
        <v>45322</v>
      </c>
      <c r="T62" s="7">
        <v>45351</v>
      </c>
      <c r="U62" s="7">
        <v>45382</v>
      </c>
      <c r="V62" s="7">
        <v>45412</v>
      </c>
      <c r="W62" s="7">
        <v>45443</v>
      </c>
      <c r="X62" s="7">
        <v>45473</v>
      </c>
      <c r="Y62" s="7">
        <v>45504</v>
      </c>
      <c r="Z62" s="7">
        <v>45535</v>
      </c>
      <c r="AA62" s="7">
        <v>45565</v>
      </c>
    </row>
    <row r="63" spans="2:27" x14ac:dyDescent="0.25">
      <c r="B63" s="14" t="s">
        <v>8</v>
      </c>
      <c r="D63" s="16">
        <f>D56</f>
        <v>0</v>
      </c>
      <c r="E63" s="16">
        <f>D63+E56</f>
        <v>-34999.478429000003</v>
      </c>
      <c r="F63" s="16">
        <f t="shared" ref="F63:AA67" si="27">E63+F56</f>
        <v>-35044.336858000002</v>
      </c>
      <c r="G63" s="16">
        <f t="shared" si="27"/>
        <v>-171707.55747066668</v>
      </c>
      <c r="H63" s="16">
        <f t="shared" si="27"/>
        <v>-174991.88564800002</v>
      </c>
      <c r="I63" s="16">
        <f t="shared" si="27"/>
        <v>-241543.83573950003</v>
      </c>
      <c r="J63" s="16">
        <f t="shared" si="27"/>
        <v>-241852.73583100003</v>
      </c>
      <c r="K63" s="16">
        <f t="shared" si="27"/>
        <v>-291592.09036750003</v>
      </c>
      <c r="L63" s="16">
        <f t="shared" si="27"/>
        <v>-302607.25580050005</v>
      </c>
      <c r="M63" s="16">
        <f t="shared" si="27"/>
        <v>-358719.25473950006</v>
      </c>
      <c r="N63" s="16">
        <f t="shared" si="27"/>
        <v>-379245.2254386667</v>
      </c>
      <c r="O63" s="16">
        <f t="shared" si="27"/>
        <v>-401132.62986466673</v>
      </c>
      <c r="P63" s="16">
        <f t="shared" si="27"/>
        <v>-2459607.6037225001</v>
      </c>
      <c r="Q63" s="16">
        <f t="shared" si="27"/>
        <v>-2588962.4652790003</v>
      </c>
      <c r="R63" s="16">
        <f t="shared" si="27"/>
        <v>-2612189.0938755004</v>
      </c>
      <c r="S63" s="16">
        <f t="shared" si="27"/>
        <v>-2623982.4028400006</v>
      </c>
      <c r="T63" s="16">
        <f t="shared" si="27"/>
        <v>-2627328.6718045007</v>
      </c>
      <c r="U63" s="16">
        <f t="shared" si="27"/>
        <v>-2657107.298818334</v>
      </c>
      <c r="V63" s="16">
        <f t="shared" si="27"/>
        <v>-2987194.2822271674</v>
      </c>
      <c r="W63" s="16">
        <f t="shared" si="27"/>
        <v>-3024997.0580338342</v>
      </c>
      <c r="X63" s="16">
        <f t="shared" si="27"/>
        <v>-3293621.7221390009</v>
      </c>
      <c r="Y63" s="16">
        <f t="shared" si="27"/>
        <v>-3324707.9292696677</v>
      </c>
      <c r="Z63" s="16">
        <f t="shared" si="27"/>
        <v>-3410021.3275966677</v>
      </c>
      <c r="AA63" s="16">
        <f t="shared" si="27"/>
        <v>-3452288.9926785012</v>
      </c>
    </row>
    <row r="64" spans="2:27" x14ac:dyDescent="0.25">
      <c r="B64" s="14" t="s">
        <v>4</v>
      </c>
      <c r="D64" s="16">
        <f t="shared" ref="D64:D66" si="28">D57</f>
        <v>-84132.999281166674</v>
      </c>
      <c r="E64" s="16">
        <f t="shared" ref="E64:X67" si="29">D64+E57</f>
        <v>-194230.74226833339</v>
      </c>
      <c r="F64" s="16">
        <f t="shared" si="29"/>
        <v>-232805.41147233336</v>
      </c>
      <c r="G64" s="16">
        <f t="shared" si="29"/>
        <v>-284794.19929383334</v>
      </c>
      <c r="H64" s="16">
        <f t="shared" si="29"/>
        <v>-393246.07772900001</v>
      </c>
      <c r="I64" s="16">
        <f t="shared" si="29"/>
        <v>-470612.26162883337</v>
      </c>
      <c r="J64" s="16">
        <f t="shared" si="29"/>
        <v>-515287.65910883341</v>
      </c>
      <c r="K64" s="16">
        <f t="shared" si="29"/>
        <v>-561970.30211333337</v>
      </c>
      <c r="L64" s="16">
        <f t="shared" si="29"/>
        <v>-631067.31216766674</v>
      </c>
      <c r="M64" s="16">
        <f t="shared" si="29"/>
        <v>-720571.05899383337</v>
      </c>
      <c r="N64" s="16">
        <f t="shared" si="29"/>
        <v>-780412.36763716675</v>
      </c>
      <c r="O64" s="16">
        <f t="shared" si="29"/>
        <v>-1231560.0490851668</v>
      </c>
      <c r="P64" s="16">
        <f t="shared" si="29"/>
        <v>-1377334.0638753334</v>
      </c>
      <c r="Q64" s="16">
        <f t="shared" si="29"/>
        <v>-1420922.5681415</v>
      </c>
      <c r="R64" s="16">
        <f t="shared" si="29"/>
        <v>-1447693.8570010001</v>
      </c>
      <c r="S64" s="16">
        <f t="shared" si="29"/>
        <v>-1443431.7737286668</v>
      </c>
      <c r="T64" s="16">
        <f t="shared" si="29"/>
        <v>-1471218.2440028335</v>
      </c>
      <c r="U64" s="16">
        <f t="shared" si="29"/>
        <v>-1499484.4306858336</v>
      </c>
      <c r="V64" s="16">
        <f t="shared" si="29"/>
        <v>-1524604.7079478335</v>
      </c>
      <c r="W64" s="16">
        <f t="shared" si="29"/>
        <v>-1549993.2378328335</v>
      </c>
      <c r="X64" s="16">
        <f t="shared" si="29"/>
        <v>-1646685.9864676669</v>
      </c>
      <c r="Y64" s="16">
        <f t="shared" si="27"/>
        <v>-1662340.0184251668</v>
      </c>
      <c r="Z64" s="16">
        <f t="shared" si="27"/>
        <v>-1719529.5298425001</v>
      </c>
      <c r="AA64" s="16">
        <f t="shared" si="27"/>
        <v>-1762838.8391656668</v>
      </c>
    </row>
    <row r="65" spans="2:27" x14ac:dyDescent="0.25">
      <c r="B65" s="14" t="s">
        <v>9</v>
      </c>
      <c r="D65" s="16">
        <f t="shared" si="28"/>
        <v>0</v>
      </c>
      <c r="E65" s="16">
        <f t="shared" si="29"/>
        <v>0</v>
      </c>
      <c r="F65" s="16">
        <f t="shared" si="29"/>
        <v>0</v>
      </c>
      <c r="G65" s="16">
        <f t="shared" si="29"/>
        <v>-750.76882399999988</v>
      </c>
      <c r="H65" s="16">
        <f t="shared" si="29"/>
        <v>-752.16764799999987</v>
      </c>
      <c r="I65" s="16">
        <f t="shared" si="29"/>
        <v>-753.56647199999986</v>
      </c>
      <c r="J65" s="16">
        <f t="shared" si="29"/>
        <v>-754.96529599999985</v>
      </c>
      <c r="K65" s="16">
        <f t="shared" si="29"/>
        <v>-756.36411999999984</v>
      </c>
      <c r="L65" s="16">
        <f t="shared" si="29"/>
        <v>-757.76294399999983</v>
      </c>
      <c r="M65" s="16">
        <f t="shared" si="29"/>
        <v>-759.16176799999982</v>
      </c>
      <c r="N65" s="16">
        <f t="shared" si="29"/>
        <v>-760.56059199999982</v>
      </c>
      <c r="O65" s="16">
        <f t="shared" si="29"/>
        <v>-761.95941599999981</v>
      </c>
      <c r="P65" s="16">
        <f t="shared" si="29"/>
        <v>-2614.9380826666666</v>
      </c>
      <c r="Q65" s="16">
        <f t="shared" si="29"/>
        <v>-2619.7867493333333</v>
      </c>
      <c r="R65" s="16">
        <f t="shared" si="29"/>
        <v>-2624.6354160000001</v>
      </c>
      <c r="S65" s="16">
        <f t="shared" si="29"/>
        <v>-2629.4840826666668</v>
      </c>
      <c r="T65" s="16">
        <f t="shared" si="29"/>
        <v>-2634.3327493333336</v>
      </c>
      <c r="U65" s="16">
        <f t="shared" si="29"/>
        <v>-2639.1814160000004</v>
      </c>
      <c r="V65" s="16">
        <f t="shared" si="29"/>
        <v>-2644.0300826666671</v>
      </c>
      <c r="W65" s="16">
        <f t="shared" si="29"/>
        <v>-2648.8787493333339</v>
      </c>
      <c r="X65" s="16">
        <f t="shared" si="29"/>
        <v>-2653.7274160000006</v>
      </c>
      <c r="Y65" s="16">
        <f t="shared" si="27"/>
        <v>-2658.5760826666674</v>
      </c>
      <c r="Z65" s="16">
        <f t="shared" si="27"/>
        <v>-2663.4247493333341</v>
      </c>
      <c r="AA65" s="16">
        <f t="shared" si="27"/>
        <v>-2668.2734160000009</v>
      </c>
    </row>
    <row r="66" spans="2:27" x14ac:dyDescent="0.25">
      <c r="B66" s="14" t="s">
        <v>5</v>
      </c>
      <c r="D66" s="18">
        <f t="shared" si="28"/>
        <v>-11156.274655333335</v>
      </c>
      <c r="E66" s="18">
        <f t="shared" si="29"/>
        <v>-305424.18048733333</v>
      </c>
      <c r="F66" s="18">
        <f t="shared" si="29"/>
        <v>-395123.1898226667</v>
      </c>
      <c r="G66" s="18">
        <f t="shared" si="29"/>
        <v>-875821.80302866665</v>
      </c>
      <c r="H66" s="18">
        <f t="shared" si="29"/>
        <v>-1132937.2730706667</v>
      </c>
      <c r="I66" s="18">
        <f t="shared" si="29"/>
        <v>-1506344.9817693334</v>
      </c>
      <c r="J66" s="18">
        <f t="shared" si="29"/>
        <v>-1873614.8541246667</v>
      </c>
      <c r="K66" s="18">
        <f t="shared" si="29"/>
        <v>-2035777.5268806666</v>
      </c>
      <c r="L66" s="18">
        <f t="shared" si="29"/>
        <v>-2315843.2938053333</v>
      </c>
      <c r="M66" s="18">
        <f t="shared" si="29"/>
        <v>-2409571.309136</v>
      </c>
      <c r="N66" s="18">
        <f t="shared" si="29"/>
        <v>-2792619.4994906667</v>
      </c>
      <c r="O66" s="18">
        <f t="shared" si="29"/>
        <v>-3839478.2774060001</v>
      </c>
      <c r="P66" s="18">
        <f t="shared" si="29"/>
        <v>-3978590.7583026667</v>
      </c>
      <c r="Q66" s="18">
        <f t="shared" si="29"/>
        <v>-4421955.3983199997</v>
      </c>
      <c r="R66" s="18">
        <f t="shared" si="29"/>
        <v>-4621155.4978553327</v>
      </c>
      <c r="S66" s="18">
        <f t="shared" si="29"/>
        <v>-5142329.7945639994</v>
      </c>
      <c r="T66" s="18">
        <f t="shared" si="29"/>
        <v>-5197931.9462693324</v>
      </c>
      <c r="U66" s="18">
        <f t="shared" si="29"/>
        <v>-6174900.3560246658</v>
      </c>
      <c r="V66" s="18">
        <f t="shared" si="29"/>
        <v>-6503720.4122026656</v>
      </c>
      <c r="W66" s="18">
        <f t="shared" si="29"/>
        <v>-6507916.1893679993</v>
      </c>
      <c r="X66" s="18">
        <f t="shared" si="29"/>
        <v>-6953340.8430839991</v>
      </c>
      <c r="Y66" s="18">
        <f t="shared" si="27"/>
        <v>-7263688.0303379996</v>
      </c>
      <c r="Z66" s="18">
        <f t="shared" si="27"/>
        <v>-7434820.8543366659</v>
      </c>
      <c r="AA66" s="18">
        <f t="shared" si="27"/>
        <v>-7457997.1701206658</v>
      </c>
    </row>
    <row r="67" spans="2:27" x14ac:dyDescent="0.25">
      <c r="B67" s="15" t="s">
        <v>6</v>
      </c>
      <c r="D67" s="16">
        <f>D60</f>
        <v>-95289.273936500016</v>
      </c>
      <c r="E67" s="16">
        <f>D67+E60</f>
        <v>-534654.40118466667</v>
      </c>
      <c r="F67" s="16">
        <f t="shared" si="29"/>
        <v>-662972.93815299997</v>
      </c>
      <c r="G67" s="16">
        <f t="shared" si="29"/>
        <v>-1333074.3286171667</v>
      </c>
      <c r="H67" s="16">
        <f t="shared" si="29"/>
        <v>-1701927.4040956667</v>
      </c>
      <c r="I67" s="16">
        <f t="shared" si="29"/>
        <v>-2219254.6456096666</v>
      </c>
      <c r="J67" s="16">
        <f t="shared" si="29"/>
        <v>-2631510.2143604998</v>
      </c>
      <c r="K67" s="16">
        <f t="shared" si="29"/>
        <v>-2890096.2834814996</v>
      </c>
      <c r="L67" s="16">
        <f t="shared" si="29"/>
        <v>-3250275.6247174996</v>
      </c>
      <c r="M67" s="16">
        <f t="shared" si="29"/>
        <v>-3489620.7846373329</v>
      </c>
      <c r="N67" s="16">
        <f t="shared" si="29"/>
        <v>-3953037.6531584999</v>
      </c>
      <c r="O67" s="16">
        <f t="shared" si="29"/>
        <v>-5472932.9157718327</v>
      </c>
      <c r="P67" s="16">
        <f t="shared" si="29"/>
        <v>-7818147.3639831664</v>
      </c>
      <c r="Q67" s="16">
        <f t="shared" si="29"/>
        <v>-8434460.2184898332</v>
      </c>
      <c r="R67" s="16">
        <f t="shared" si="29"/>
        <v>-8683663.0841478333</v>
      </c>
      <c r="S67" s="16">
        <f t="shared" si="29"/>
        <v>-9212373.455215333</v>
      </c>
      <c r="T67" s="16">
        <f t="shared" si="29"/>
        <v>-9299113.1948259994</v>
      </c>
      <c r="U67" s="16">
        <f t="shared" si="29"/>
        <v>-10334131.266944833</v>
      </c>
      <c r="V67" s="16">
        <f t="shared" si="29"/>
        <v>-11018163.432460334</v>
      </c>
      <c r="W67" s="16">
        <f t="shared" si="29"/>
        <v>-11085555.363984</v>
      </c>
      <c r="X67" s="16">
        <f t="shared" si="29"/>
        <v>-11896302.279106667</v>
      </c>
      <c r="Y67" s="16">
        <f t="shared" si="27"/>
        <v>-12253394.5541155</v>
      </c>
      <c r="Z67" s="16">
        <f t="shared" si="27"/>
        <v>-12567035.136525167</v>
      </c>
      <c r="AA67" s="16">
        <f t="shared" si="27"/>
        <v>-12675793.275380833</v>
      </c>
    </row>
    <row r="70" spans="2:27" x14ac:dyDescent="0.25">
      <c r="D70" s="23" t="s">
        <v>19</v>
      </c>
    </row>
    <row r="71" spans="2:27" x14ac:dyDescent="0.25">
      <c r="D71" s="24" t="s">
        <v>20</v>
      </c>
    </row>
  </sheetData>
  <pageMargins left="0.7" right="0.7" top="0.75" bottom="0.75" header="0.3" footer="0.3"/>
  <pageSetup scale="46" fitToWidth="2" orientation="landscape" r:id="rId1"/>
  <headerFooter>
    <oddHeader>&amp;RCASE NO. 2024-00276
ATTACHMENT 2
TO AG DR NO. 1-87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1'!Print_Titles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Matthews, William</dc:creator>
  <cp:lastModifiedBy>Wilen, Eric</cp:lastModifiedBy>
  <cp:lastPrinted>2024-12-02T14:14:19Z</cp:lastPrinted>
  <dcterms:created xsi:type="dcterms:W3CDTF">2024-11-26T02:52:22Z</dcterms:created>
  <dcterms:modified xsi:type="dcterms:W3CDTF">2024-12-02T14:14:24Z</dcterms:modified>
</cp:coreProperties>
</file>