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F15304B7-4695-411F-9ECF-C18E28204DB8}" xr6:coauthVersionLast="47" xr6:coauthVersionMax="47" xr10:uidLastSave="{00000000-0000-0000-0000-000000000000}"/>
  <bookViews>
    <workbookView xWindow="-120" yWindow="-120" windowWidth="29040" windowHeight="15720" xr2:uid="{6F8E9B37-D560-49AA-B175-5A17189B3164}"/>
  </bookViews>
  <sheets>
    <sheet name="F.1" sheetId="4" r:id="rId1"/>
    <sheet name="Pivot" sheetId="2" r:id="rId2"/>
    <sheet name="Sheet1" sheetId="1" r:id="rId3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F.1!$A$1:$G$112</definedName>
    <definedName name="_xlnm.Print_Titles" localSheetId="0">F.1!$1:$11</definedName>
    <definedName name="ROR">#REF!</definedName>
    <definedName name="stdrate">#REF!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4" l="1"/>
  <c r="G61" i="4"/>
  <c r="D15" i="4"/>
  <c r="F15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D16" i="4"/>
  <c r="F16" i="4" s="1"/>
  <c r="D17" i="4"/>
  <c r="D67" i="4" s="1"/>
  <c r="F67" i="4" s="1"/>
  <c r="F17" i="4"/>
  <c r="D18" i="4"/>
  <c r="F18" i="4" s="1"/>
  <c r="D19" i="4"/>
  <c r="F19" i="4" s="1"/>
  <c r="D20" i="4"/>
  <c r="D70" i="4" s="1"/>
  <c r="F70" i="4" s="1"/>
  <c r="F20" i="4"/>
  <c r="D21" i="4"/>
  <c r="D71" i="4" s="1"/>
  <c r="F71" i="4" s="1"/>
  <c r="F21" i="4"/>
  <c r="D22" i="4"/>
  <c r="F22" i="4" s="1"/>
  <c r="D23" i="4"/>
  <c r="D73" i="4" s="1"/>
  <c r="F73" i="4" s="1"/>
  <c r="F23" i="4"/>
  <c r="D24" i="4"/>
  <c r="F24" i="4" s="1"/>
  <c r="D25" i="4"/>
  <c r="D75" i="4" s="1"/>
  <c r="F75" i="4" s="1"/>
  <c r="F25" i="4"/>
  <c r="D26" i="4"/>
  <c r="D76" i="4" s="1"/>
  <c r="F76" i="4" s="1"/>
  <c r="F26" i="4"/>
  <c r="D27" i="4"/>
  <c r="D77" i="4" s="1"/>
  <c r="F77" i="4" s="1"/>
  <c r="F27" i="4"/>
  <c r="D28" i="4"/>
  <c r="F28" i="4" s="1"/>
  <c r="D29" i="4"/>
  <c r="F29" i="4" s="1"/>
  <c r="D30" i="4"/>
  <c r="F30" i="4" s="1"/>
  <c r="D31" i="4"/>
  <c r="D81" i="4" s="1"/>
  <c r="F81" i="4" s="1"/>
  <c r="D32" i="4"/>
  <c r="D82" i="4" s="1"/>
  <c r="F82" i="4" s="1"/>
  <c r="F32" i="4"/>
  <c r="D33" i="4"/>
  <c r="D83" i="4" s="1"/>
  <c r="F83" i="4" s="1"/>
  <c r="F33" i="4"/>
  <c r="D34" i="4"/>
  <c r="D84" i="4" s="1"/>
  <c r="F84" i="4" s="1"/>
  <c r="F34" i="4"/>
  <c r="D35" i="4"/>
  <c r="D85" i="4" s="1"/>
  <c r="F85" i="4" s="1"/>
  <c r="F35" i="4"/>
  <c r="D36" i="4"/>
  <c r="D86" i="4" s="1"/>
  <c r="F86" i="4" s="1"/>
  <c r="F36" i="4"/>
  <c r="D37" i="4"/>
  <c r="D87" i="4" s="1"/>
  <c r="F87" i="4" s="1"/>
  <c r="F37" i="4"/>
  <c r="D38" i="4"/>
  <c r="F38" i="4"/>
  <c r="D39" i="4"/>
  <c r="F39" i="4"/>
  <c r="D40" i="4"/>
  <c r="D90" i="4" s="1"/>
  <c r="F90" i="4" s="1"/>
  <c r="D41" i="4"/>
  <c r="D91" i="4" s="1"/>
  <c r="F91" i="4" s="1"/>
  <c r="D42" i="4"/>
  <c r="F42" i="4" s="1"/>
  <c r="D43" i="4"/>
  <c r="D93" i="4" s="1"/>
  <c r="F93" i="4" s="1"/>
  <c r="F43" i="4"/>
  <c r="D44" i="4"/>
  <c r="F44" i="4" s="1"/>
  <c r="D45" i="4"/>
  <c r="D95" i="4" s="1"/>
  <c r="F95" i="4" s="1"/>
  <c r="F45" i="4"/>
  <c r="D46" i="4"/>
  <c r="D96" i="4" s="1"/>
  <c r="F96" i="4" s="1"/>
  <c r="F46" i="4"/>
  <c r="D47" i="4"/>
  <c r="D97" i="4" s="1"/>
  <c r="F97" i="4" s="1"/>
  <c r="F47" i="4"/>
  <c r="D48" i="4"/>
  <c r="F48" i="4" s="1"/>
  <c r="D49" i="4"/>
  <c r="F49" i="4" s="1"/>
  <c r="D50" i="4"/>
  <c r="F50" i="4"/>
  <c r="D51" i="4"/>
  <c r="D101" i="4" s="1"/>
  <c r="F101" i="4" s="1"/>
  <c r="F51" i="4"/>
  <c r="D52" i="4"/>
  <c r="D102" i="4" s="1"/>
  <c r="F102" i="4" s="1"/>
  <c r="D53" i="4"/>
  <c r="D103" i="4" s="1"/>
  <c r="F103" i="4" s="1"/>
  <c r="D54" i="4"/>
  <c r="D104" i="4" s="1"/>
  <c r="F104" i="4" s="1"/>
  <c r="F54" i="4"/>
  <c r="D55" i="4"/>
  <c r="F55" i="4"/>
  <c r="D56" i="4"/>
  <c r="D106" i="4" s="1"/>
  <c r="F106" i="4" s="1"/>
  <c r="F56" i="4"/>
  <c r="D57" i="4"/>
  <c r="D107" i="4" s="1"/>
  <c r="F107" i="4" s="1"/>
  <c r="F57" i="4"/>
  <c r="D58" i="4"/>
  <c r="D108" i="4" s="1"/>
  <c r="F108" i="4" s="1"/>
  <c r="F58" i="4"/>
  <c r="D59" i="4"/>
  <c r="D109" i="4" s="1"/>
  <c r="F109" i="4" s="1"/>
  <c r="F59" i="4"/>
  <c r="D60" i="4"/>
  <c r="D110" i="4" s="1"/>
  <c r="F110" i="4" s="1"/>
  <c r="F60" i="4"/>
  <c r="C65" i="4"/>
  <c r="A66" i="4"/>
  <c r="C66" i="4"/>
  <c r="A67" i="4"/>
  <c r="C67" i="4"/>
  <c r="A68" i="4"/>
  <c r="C68" i="4"/>
  <c r="D68" i="4"/>
  <c r="F68" i="4"/>
  <c r="A69" i="4"/>
  <c r="C69" i="4"/>
  <c r="D69" i="4"/>
  <c r="F69" i="4"/>
  <c r="A70" i="4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C70" i="4"/>
  <c r="C71" i="4"/>
  <c r="C72" i="4"/>
  <c r="C73" i="4"/>
  <c r="C74" i="4"/>
  <c r="C75" i="4"/>
  <c r="C76" i="4"/>
  <c r="C77" i="4"/>
  <c r="C78" i="4"/>
  <c r="C79" i="4"/>
  <c r="D79" i="4"/>
  <c r="F79" i="4"/>
  <c r="C80" i="4"/>
  <c r="D80" i="4"/>
  <c r="F80" i="4" s="1"/>
  <c r="C81" i="4"/>
  <c r="C82" i="4"/>
  <c r="C83" i="4"/>
  <c r="C84" i="4"/>
  <c r="C85" i="4"/>
  <c r="C86" i="4"/>
  <c r="C87" i="4"/>
  <c r="C88" i="4"/>
  <c r="D88" i="4"/>
  <c r="F88" i="4"/>
  <c r="C89" i="4"/>
  <c r="D89" i="4"/>
  <c r="F89" i="4"/>
  <c r="C90" i="4"/>
  <c r="C91" i="4"/>
  <c r="C92" i="4"/>
  <c r="C93" i="4"/>
  <c r="C94" i="4"/>
  <c r="C95" i="4"/>
  <c r="C96" i="4"/>
  <c r="C97" i="4"/>
  <c r="C98" i="4"/>
  <c r="C99" i="4"/>
  <c r="C100" i="4"/>
  <c r="D100" i="4"/>
  <c r="F100" i="4"/>
  <c r="C101" i="4"/>
  <c r="C102" i="4"/>
  <c r="C103" i="4"/>
  <c r="C104" i="4"/>
  <c r="C105" i="4"/>
  <c r="D105" i="4"/>
  <c r="F105" i="4" s="1"/>
  <c r="C106" i="4"/>
  <c r="C107" i="4"/>
  <c r="C108" i="4"/>
  <c r="C109" i="4"/>
  <c r="C110" i="4"/>
  <c r="D74" i="4" l="1"/>
  <c r="F74" i="4" s="1"/>
  <c r="D66" i="4"/>
  <c r="F66" i="4" s="1"/>
  <c r="F53" i="4"/>
  <c r="F41" i="4"/>
  <c r="F31" i="4"/>
  <c r="D94" i="4"/>
  <c r="F94" i="4" s="1"/>
  <c r="F52" i="4"/>
  <c r="F40" i="4"/>
  <c r="D99" i="4"/>
  <c r="F99" i="4" s="1"/>
  <c r="D65" i="4"/>
  <c r="F65" i="4" s="1"/>
  <c r="F61" i="4"/>
  <c r="D98" i="4"/>
  <c r="F98" i="4" s="1"/>
  <c r="D92" i="4"/>
  <c r="F92" i="4" s="1"/>
  <c r="D72" i="4"/>
  <c r="F72" i="4" s="1"/>
  <c r="F112" i="4" s="1"/>
  <c r="D61" i="4"/>
  <c r="D78" i="4"/>
  <c r="F78" i="4" s="1"/>
  <c r="D112" i="4" l="1"/>
</calcChain>
</file>

<file path=xl/sharedStrings.xml><?xml version="1.0" encoding="utf-8"?>
<sst xmlns="http://schemas.openxmlformats.org/spreadsheetml/2006/main" count="1603" uniqueCount="358">
  <si>
    <t>Company</t>
  </si>
  <si>
    <t>Cost Center</t>
  </si>
  <si>
    <t>Account</t>
  </si>
  <si>
    <t>Sub Account</t>
  </si>
  <si>
    <t>Sub Account Description</t>
  </si>
  <si>
    <t>Service Area</t>
  </si>
  <si>
    <t>Month Number</t>
  </si>
  <si>
    <t>Calendar Year</t>
  </si>
  <si>
    <t>Vendor Name</t>
  </si>
  <si>
    <t>Invoice Number</t>
  </si>
  <si>
    <t>Invoice Date</t>
  </si>
  <si>
    <t>Line Description</t>
  </si>
  <si>
    <t>Amount</t>
  </si>
  <si>
    <t>050</t>
  </si>
  <si>
    <t>1114</t>
  </si>
  <si>
    <t>9302</t>
  </si>
  <si>
    <t>07510</t>
  </si>
  <si>
    <t>Association Dues</t>
  </si>
  <si>
    <t>009000</t>
  </si>
  <si>
    <t/>
  </si>
  <si>
    <t>AGA Dues</t>
  </si>
  <si>
    <t>2604</t>
  </si>
  <si>
    <t>4264</t>
  </si>
  <si>
    <t>05415</t>
  </si>
  <si>
    <t>Membership Fees</t>
  </si>
  <si>
    <t>WEXP-00082543</t>
  </si>
  <si>
    <t>03/07/2024</t>
  </si>
  <si>
    <t>Professional Dues $10 fee to KY secretary of state for certificate of good standing for KY franchise (no receipt provided but have attached certificate)</t>
  </si>
  <si>
    <t>8700</t>
  </si>
  <si>
    <t>2609</t>
  </si>
  <si>
    <t>8410</t>
  </si>
  <si>
    <t>WEXP-00072245</t>
  </si>
  <si>
    <t>09/21/2023</t>
  </si>
  <si>
    <t>Professional Dues Kentucky Professional Geologist License Renewal</t>
  </si>
  <si>
    <t>2634</t>
  </si>
  <si>
    <t>CHAMBER OF COMMERCE</t>
  </si>
  <si>
    <t>84105</t>
  </si>
  <si>
    <t>11/14/2023</t>
  </si>
  <si>
    <t>2635</t>
  </si>
  <si>
    <t>186</t>
  </si>
  <si>
    <t>05/31/2023</t>
  </si>
  <si>
    <t>CHE193296</t>
  </si>
  <si>
    <t>04/03/2024</t>
  </si>
  <si>
    <t>2636</t>
  </si>
  <si>
    <t>050_DANIEL.MAYFIELD_</t>
  </si>
  <si>
    <t>08/16/2023</t>
  </si>
  <si>
    <t>OWENSBORO CHAMBER OF C - 03-AUG-23 - OWENSBORO - KY - 42303 - Interchange Qualifier</t>
  </si>
  <si>
    <t>Use Tax on Aug-23 PCard</t>
  </si>
  <si>
    <t>HOME BUILDERS ASSOCIATION</t>
  </si>
  <si>
    <t>OHIO COUNTY CHAMBER OF COMMERCE</t>
  </si>
  <si>
    <t>4332</t>
  </si>
  <si>
    <t>07/05/2023</t>
  </si>
  <si>
    <t>60419</t>
  </si>
  <si>
    <t>01/10/2024</t>
  </si>
  <si>
    <t>4565</t>
  </si>
  <si>
    <t>06/25/2024</t>
  </si>
  <si>
    <t>CRITTENDEN COUNTY ECONOMIC</t>
  </si>
  <si>
    <t>CHE179459</t>
  </si>
  <si>
    <t>09/18/2023</t>
  </si>
  <si>
    <t>2637</t>
  </si>
  <si>
    <t>050_ED.TUCKER_AUG-23</t>
  </si>
  <si>
    <t>BEACON / QPUBLIC.NET - 10-AUG-23 - INDIANAPOLIS - IN - 46216 - Interchange Qualifier</t>
  </si>
  <si>
    <t>050_SEAN.JONES_AUG-2</t>
  </si>
  <si>
    <t>PADUCAH AREA CHAMBER O - 28-JUL-23 - PADUCAH - KY - 42003 - Tax</t>
  </si>
  <si>
    <t>SQ  OBION COUNTY JEDC - 25-JUL-23 - Union City - TN - 38261 - Tax</t>
  </si>
  <si>
    <t>KENTUCKY LAKE ECONOMIC DEVELOPMENT</t>
  </si>
  <si>
    <t>23</t>
  </si>
  <si>
    <t>01/08/2024</t>
  </si>
  <si>
    <t>KY Lake Economic Development - KLED Investor 2024 Bronze Level</t>
  </si>
  <si>
    <t>050_SHELBY.LAMB_MAR-</t>
  </si>
  <si>
    <t>03/16/2024</t>
  </si>
  <si>
    <t>THE MESSENGER - 04-MAR-24 - UNION CITY - TN - 38261 - Interchange Qualifier</t>
  </si>
  <si>
    <t>Use Tax on Mar-24 PCard</t>
  </si>
  <si>
    <t>050_JEREMY.HUSS_APR-</t>
  </si>
  <si>
    <t>04/16/2024</t>
  </si>
  <si>
    <t>MCCRACKEN COUNTY TAX - 04-APR-24 - PADUCAH - KY - 42003 - Interchange Qualifier</t>
  </si>
  <si>
    <t>MCCRACKEN SERVICE FEE - 04-APR-24 - PADUCAH - KY - 42003 - Interchange Qualifier</t>
  </si>
  <si>
    <t>CNA SURETY</t>
  </si>
  <si>
    <t>72635099N</t>
  </si>
  <si>
    <t>04/02/2024</t>
  </si>
  <si>
    <t>Surety Bond for Notary</t>
  </si>
  <si>
    <t>Use Tax on APR-24 PCard</t>
  </si>
  <si>
    <t>050_JEREMY.HUSS_JUN-</t>
  </si>
  <si>
    <t>06/16/2024</t>
  </si>
  <si>
    <t>SAMS CLUB #6449 - 23-MAY-24 - PADUCAH - KY - 42001 - Interchange Qualifier</t>
  </si>
  <si>
    <t>050_SEAN.JONES_JUN-2</t>
  </si>
  <si>
    <t>KENTUCKY LAKE CHAMBER - 03-JUN-24 - BENTON - KY - 42025 - Interchange Qualifier</t>
  </si>
  <si>
    <t>Use Tax on Jun-24 PCard</t>
  </si>
  <si>
    <t>05417</t>
  </si>
  <si>
    <t>Club Dues - Deductible</t>
  </si>
  <si>
    <t>Mattingly, Patrick T (Pat) WEXP-00069190</t>
  </si>
  <si>
    <t>WEXP-00069190</t>
  </si>
  <si>
    <t>07/31/2023</t>
  </si>
  <si>
    <t>Civic &amp; Club Dues Sams Club membership yearly renewal charge</t>
  </si>
  <si>
    <t>32166CANCEL</t>
  </si>
  <si>
    <t>11/29/2023</t>
  </si>
  <si>
    <t>Paducah Area Chamber of Commerce - 2024 Annual Meeting &amp; Business Celebration</t>
  </si>
  <si>
    <t>8740</t>
  </si>
  <si>
    <t>050_SEAN.JONES_FEB-2</t>
  </si>
  <si>
    <t>02/16/2024</t>
  </si>
  <si>
    <t>NACE INTERNATIONAL INS - 16-JAN-24 - 281-2286300 - TX - 77084 - Interchange Qualifier</t>
  </si>
  <si>
    <t>9090</t>
  </si>
  <si>
    <t>GREATER PADUCAH ECONOMIC DEVELOPMENT COUNCIL INC</t>
  </si>
  <si>
    <t>32128</t>
  </si>
  <si>
    <t>01/01/2024</t>
  </si>
  <si>
    <t>321662024</t>
  </si>
  <si>
    <t>2651</t>
  </si>
  <si>
    <t>050_BILL.STANLEY_NOV</t>
  </si>
  <si>
    <t>11/16/2023</t>
  </si>
  <si>
    <t>BEACON / QPUBLIC.NET - 17-OCT-23 - INDIANAPOLIS - IN - 46216 - Interchange Qualifier</t>
  </si>
  <si>
    <t>2653</t>
  </si>
  <si>
    <t>WEXP-00068128</t>
  </si>
  <si>
    <t>07/10/2023</t>
  </si>
  <si>
    <t>Professional Dues annual membership, American Society of Mechanical Engineers</t>
  </si>
  <si>
    <t>WEXP-00075470</t>
  </si>
  <si>
    <t>11/08/2023</t>
  </si>
  <si>
    <t>Professional Dues TNGIC Membership Dues for 2023.</t>
  </si>
  <si>
    <t>WEXP-00079678</t>
  </si>
  <si>
    <t>01/29/2024</t>
  </si>
  <si>
    <t>Professional Dues Kentucky Association of Mapping Professionals 2024 Dues.</t>
  </si>
  <si>
    <t>2732</t>
  </si>
  <si>
    <t>050_LISA.WHITNEY_DEC</t>
  </si>
  <si>
    <t>12/16/2023</t>
  </si>
  <si>
    <t>BIA OF LOU  INV-5360 - 01-DEC-23 - LOUISVILLE - KY - 40223 - Tax</t>
  </si>
  <si>
    <t>REALTOR ASSOCIATION/ML - 06-DEC-23 - 3123298245 - IL - 60611 - Interchange Qualifier</t>
  </si>
  <si>
    <t>Use Tax on Dec-23 PCard</t>
  </si>
  <si>
    <t>050_LISA.WHITNEY_FEB</t>
  </si>
  <si>
    <t>REALTOR ASSOCIATION/ML - 01-FEB-24 - 3123298245 - IL - 60611 - Interchange Qualifier</t>
  </si>
  <si>
    <t>KENTUCKY ASSOCIATION OF MASTER CONTRACTORS INC</t>
  </si>
  <si>
    <t>1590827-679204</t>
  </si>
  <si>
    <t>01/26/2024</t>
  </si>
  <si>
    <t>KAMC Membership Dues</t>
  </si>
  <si>
    <t>Use Tax on Feb-24 PCard</t>
  </si>
  <si>
    <t>253</t>
  </si>
  <si>
    <t>01/23/2024</t>
  </si>
  <si>
    <t>9120</t>
  </si>
  <si>
    <t>HOME BUILDERS ASSOCIATION OF OWENSBORO</t>
  </si>
  <si>
    <t>CHE181587</t>
  </si>
  <si>
    <t>10/16/2023</t>
  </si>
  <si>
    <t>HOPKINS COUNTY HOME BUILDERS ASSOCIATION</t>
  </si>
  <si>
    <t>CHE181588</t>
  </si>
  <si>
    <t>PADUCAH BOARD OF REALTORS INC</t>
  </si>
  <si>
    <t>CHE184496</t>
  </si>
  <si>
    <t>12/01/2023</t>
  </si>
  <si>
    <t>MAD HOP CO BOARD OF REALTORS</t>
  </si>
  <si>
    <t>CHE187050</t>
  </si>
  <si>
    <t>CHE148513</t>
  </si>
  <si>
    <t>06/02/2022</t>
  </si>
  <si>
    <t>6722</t>
  </si>
  <si>
    <t>06/18/2024</t>
  </si>
  <si>
    <t>BUILDERS ASSOCIATION OF SOUTH CENTRAL KY</t>
  </si>
  <si>
    <t>000002024</t>
  </si>
  <si>
    <t>07/17/2023</t>
  </si>
  <si>
    <t>HBASK Association Dues</t>
  </si>
  <si>
    <t>INV070523</t>
  </si>
  <si>
    <t>Home Builders Association Renewal</t>
  </si>
  <si>
    <t>INV071723</t>
  </si>
  <si>
    <t>HBA Membership Dues</t>
  </si>
  <si>
    <t>KENTUCKY RESTAURANT ASSOCIATION</t>
  </si>
  <si>
    <t>7235_081523</t>
  </si>
  <si>
    <t>08/15/2023</t>
  </si>
  <si>
    <t>123124</t>
  </si>
  <si>
    <t>01/05/2024</t>
  </si>
  <si>
    <t>Membership dues for Hopkinsville HBA</t>
  </si>
  <si>
    <t>2734</t>
  </si>
  <si>
    <t>CHAMBER OF COMMERCE INV120623</t>
  </si>
  <si>
    <t>INV120623</t>
  </si>
  <si>
    <t>12/06/2023</t>
  </si>
  <si>
    <t>Women's Leadership Conference-Emerald Sponsorship</t>
  </si>
  <si>
    <t>42409</t>
  </si>
  <si>
    <t>01/25/2023</t>
  </si>
  <si>
    <t>2418</t>
  </si>
  <si>
    <t>11/01/2023</t>
  </si>
  <si>
    <t>43286</t>
  </si>
  <si>
    <t>01/25/2024</t>
  </si>
  <si>
    <t>CHAMBER OF COMMERCE 88837</t>
  </si>
  <si>
    <t>88837</t>
  </si>
  <si>
    <t>03/27/2024</t>
  </si>
  <si>
    <t>MASTERCRAFT PRINTED PRODUCTS AND SERVICES INC</t>
  </si>
  <si>
    <t>129170</t>
  </si>
  <si>
    <t>05/14/2024</t>
  </si>
  <si>
    <t>TAG METER (11/07) 25 PER PK</t>
  </si>
  <si>
    <t>freightTAG METER (11/07) 25 PER PK</t>
  </si>
  <si>
    <t>2735</t>
  </si>
  <si>
    <t>050_JONATHON.BLEDSOE</t>
  </si>
  <si>
    <t>SAMS CLUB RENEWAL - 27-MAY-24 - BOWLING GREEN - KY - 42103 - Interchange Qualifier</t>
  </si>
  <si>
    <t>06/19/2023</t>
  </si>
  <si>
    <t>5663</t>
  </si>
  <si>
    <t>CHAMBER OF COMMERCE 3351</t>
  </si>
  <si>
    <t>3351</t>
  </si>
  <si>
    <t>01/02/2024</t>
  </si>
  <si>
    <t>6147</t>
  </si>
  <si>
    <t>03/01/2024</t>
  </si>
  <si>
    <t>675</t>
  </si>
  <si>
    <t>2576</t>
  </si>
  <si>
    <t>MEMBERD  1047</t>
  </si>
  <si>
    <t>6085</t>
  </si>
  <si>
    <t>01/30/2024</t>
  </si>
  <si>
    <t>Barren County Annual Chamber Dinner</t>
  </si>
  <si>
    <t>2736</t>
  </si>
  <si>
    <t>74960</t>
  </si>
  <si>
    <t>INV071023</t>
  </si>
  <si>
    <t>CADIZ TRIGG COUNTY ECONOMIC DEVELOP COMM</t>
  </si>
  <si>
    <t>INV012924</t>
  </si>
  <si>
    <t>32124</t>
  </si>
  <si>
    <t>04/01/2024</t>
  </si>
  <si>
    <t>ECONOMIC DEVELOPMENT COUNCIL</t>
  </si>
  <si>
    <t>74981</t>
  </si>
  <si>
    <t>06/22/2023</t>
  </si>
  <si>
    <t>CHE195231</t>
  </si>
  <si>
    <t>05/03/2024</t>
  </si>
  <si>
    <t>2737</t>
  </si>
  <si>
    <t>11941</t>
  </si>
  <si>
    <t>10/26/2023</t>
  </si>
  <si>
    <t>0000515</t>
  </si>
  <si>
    <t>12/04/2023</t>
  </si>
  <si>
    <t>2738</t>
  </si>
  <si>
    <t>COMCAST CABLE</t>
  </si>
  <si>
    <t>8529300110059697_072</t>
  </si>
  <si>
    <t>07/23/2023</t>
  </si>
  <si>
    <t>Comcast Campbellsville Monthly Billing</t>
  </si>
  <si>
    <t>10105</t>
  </si>
  <si>
    <t>11/07/2023</t>
  </si>
  <si>
    <t>CHE183683</t>
  </si>
  <si>
    <t>CHE190565</t>
  </si>
  <si>
    <t>02/27/2024</t>
  </si>
  <si>
    <t>2739</t>
  </si>
  <si>
    <t>7753</t>
  </si>
  <si>
    <t>05/19/2023</t>
  </si>
  <si>
    <t>7892</t>
  </si>
  <si>
    <t>08/01/2023</t>
  </si>
  <si>
    <t>7954</t>
  </si>
  <si>
    <t>09/15/2023</t>
  </si>
  <si>
    <t>67953</t>
  </si>
  <si>
    <t>2750</t>
  </si>
  <si>
    <t>050_WILLIAM.DESPAIN_</t>
  </si>
  <si>
    <t>02/16/2023</t>
  </si>
  <si>
    <t>AUCSC - 13-FEB-23 - MORGANTOWN - WV - 26506 - Tax</t>
  </si>
  <si>
    <t>3301</t>
  </si>
  <si>
    <t>KENTUCKY GAS ASSOCIATION</t>
  </si>
  <si>
    <t>619</t>
  </si>
  <si>
    <t>620</t>
  </si>
  <si>
    <t>07/21/2023</t>
  </si>
  <si>
    <t>3302</t>
  </si>
  <si>
    <t>050_MATT.HOWARD_DEC-</t>
  </si>
  <si>
    <t>B2B Prime 4F4UV88U3 - 27-NOV-23 - Amzn.com/bill - WA - 98109 - Tax</t>
  </si>
  <si>
    <t>3308</t>
  </si>
  <si>
    <t>GRAVES COUNTY</t>
  </si>
  <si>
    <t>INV070123</t>
  </si>
  <si>
    <t>07/01/2023</t>
  </si>
  <si>
    <t>KENTUCKY ASSOCIATION FOR ECONOMIC DEVELOPMENT</t>
  </si>
  <si>
    <t>75617</t>
  </si>
  <si>
    <t>12/08/2023</t>
  </si>
  <si>
    <t>5781</t>
  </si>
  <si>
    <t>KENTUCKY OIL AND GAS ASSOCIATION</t>
  </si>
  <si>
    <t>705744673074</t>
  </si>
  <si>
    <t>32036</t>
  </si>
  <si>
    <t>04/08/2024</t>
  </si>
  <si>
    <t>32037</t>
  </si>
  <si>
    <t>7377</t>
  </si>
  <si>
    <t>04/25/2024</t>
  </si>
  <si>
    <t>FRANKLIN SIMPSON INDUSTRIAL AUTHORITY</t>
  </si>
  <si>
    <t>CHE189612</t>
  </si>
  <si>
    <t>02/13/2024</t>
  </si>
  <si>
    <t>3315</t>
  </si>
  <si>
    <t>WEXP-00085125</t>
  </si>
  <si>
    <t>04/18/2024</t>
  </si>
  <si>
    <t>Professional Dues PE license renewal for state of KY</t>
  </si>
  <si>
    <t>WEXP-00067873</t>
  </si>
  <si>
    <t>07/03/2023</t>
  </si>
  <si>
    <t>Civic &amp; Club Dues qpublic subscription to hopkins county ky pva website to look up current property owner information</t>
  </si>
  <si>
    <t>WEXP-00069880</t>
  </si>
  <si>
    <t>08/11/2023</t>
  </si>
  <si>
    <t>Civic &amp; Club Dues Subscription to Christian County PVA online access to lookup and print off property owner information</t>
  </si>
  <si>
    <t>Civic &amp; Club Dues YEARLY subscirption to Hopkins County PVA online access to lookup and print off property owner information</t>
  </si>
  <si>
    <t>WEXP-00072072</t>
  </si>
  <si>
    <t>09/19/2023</t>
  </si>
  <si>
    <t>Civic &amp; Club Dues Online Subscription to Trigg County PVA to look up property owner information</t>
  </si>
  <si>
    <t>3333</t>
  </si>
  <si>
    <t>050_KAY.COOMES_JAN-2</t>
  </si>
  <si>
    <t>050_KAY.COOMES_FEB-2</t>
  </si>
  <si>
    <t>01/16/2024</t>
  </si>
  <si>
    <t>Leadership Kentucky - 16-JAN-24 - Frankfort - KY - 40601 - Tax</t>
  </si>
  <si>
    <t>Use Tax on Jan-24 PCard</t>
  </si>
  <si>
    <t>Leadership Kentucky - 19-JAN-24 - Frankfort - KY - 40601 - Tax</t>
  </si>
  <si>
    <t>Leadership Kentucky - 26-JAN-24 - Frankfort - KY - 40601 - Tax</t>
  </si>
  <si>
    <t>Leadership Kentucky - 30-JAN-24 - Frankfort - KY - 40601 - Interchange Qualifier</t>
  </si>
  <si>
    <t>35552023</t>
  </si>
  <si>
    <t>09/12/2023</t>
  </si>
  <si>
    <t>GREATER OWENSBORO ECONOMIC DEVELOPMENT CORP</t>
  </si>
  <si>
    <t>CHE181574</t>
  </si>
  <si>
    <t>3338</t>
  </si>
  <si>
    <t>OBION COUNTY INDUSTRIAL DEVELOPMENT CORP</t>
  </si>
  <si>
    <t>8651</t>
  </si>
  <si>
    <t>10/02/2023</t>
  </si>
  <si>
    <t>OBION COUNTY INDUSTRIAL DEVELOPMENT CORP membership dues ATTN: Pat Mattingly</t>
  </si>
  <si>
    <t>050_RYAN.TOLBERT_AUG</t>
  </si>
  <si>
    <t>KENTUCKY GAS ASSOCIATI - 08-AUG-23 - MURRAY - KY - 42071 - Interchange Qualifier</t>
  </si>
  <si>
    <t>PADUCAH AREA CHAMBER O - 04-AUG-23 - PADUCAH - KY - 42003 - Tax</t>
  </si>
  <si>
    <t>PAYPAL  KENTUCKYGAS - 17-JUL-23 - 4029357733 - KY - 42071 - Tax</t>
  </si>
  <si>
    <t>PAYPAL  KENTUCKYGAS - 22-JUL-23 - 4029357733 - KY - 42071 - Interchange Qualifier</t>
  </si>
  <si>
    <t>050_RYAN.TOLBERT_JUN</t>
  </si>
  <si>
    <t>SAMS CLUB #6449 - 18-MAY-24 - PADUCAH - KY - 42001 - Interchange Qualifier</t>
  </si>
  <si>
    <t>American Society of Mechanical Engineers</t>
  </si>
  <si>
    <t>AGA</t>
  </si>
  <si>
    <t>HOPKINS COUNTY PVA</t>
  </si>
  <si>
    <t>AUCSC</t>
  </si>
  <si>
    <t>OBION COUNTY JEDC</t>
  </si>
  <si>
    <t>BEACON / QPUBLIC.NET</t>
  </si>
  <si>
    <t>SAMS CLUB</t>
  </si>
  <si>
    <t>CHRISTIAN COUNTY PVA</t>
  </si>
  <si>
    <t>KENTUCKY PROFESSIONAL GEOLGIST LICENSE RENEWAL</t>
  </si>
  <si>
    <t>TRIGG COUNTY PVA</t>
  </si>
  <si>
    <t>TNGIC</t>
  </si>
  <si>
    <t>REALTOR ASSOCIATION</t>
  </si>
  <si>
    <t>BIA OF LOUISVILLE</t>
  </si>
  <si>
    <t>B2B PRIME</t>
  </si>
  <si>
    <t>LEADERSHIP KENTUCKY</t>
  </si>
  <si>
    <t>NACE INTERNATIONAL</t>
  </si>
  <si>
    <t>KENTUCKY ASSOCIATION OF MAPPING PROFESSIONALS</t>
  </si>
  <si>
    <t>KENTUCKY SECRETARY OF STATE</t>
  </si>
  <si>
    <t>THE MESSENGER</t>
  </si>
  <si>
    <t>MCCRACKEN COUNTY TAX</t>
  </si>
  <si>
    <t>KENTUCKY PROFESSIONAL ENGINEER</t>
  </si>
  <si>
    <t>Row Labels</t>
  </si>
  <si>
    <t>Grand Total</t>
  </si>
  <si>
    <t>Sum of Amount</t>
  </si>
  <si>
    <t>Schedule F-1.xlsx</t>
  </si>
  <si>
    <t>Data Source:</t>
  </si>
  <si>
    <t>Total Forecasted Period</t>
  </si>
  <si>
    <t>Various</t>
  </si>
  <si>
    <t xml:space="preserve"> </t>
  </si>
  <si>
    <t>100%</t>
  </si>
  <si>
    <t>TEST PERIOD</t>
  </si>
  <si>
    <t>Total Base Period</t>
  </si>
  <si>
    <t>SAM'S CLUB</t>
  </si>
  <si>
    <t>ASME</t>
  </si>
  <si>
    <t>BASE PERIOD</t>
  </si>
  <si>
    <t>Jurisdiction</t>
  </si>
  <si>
    <t>Jurisdictional %</t>
  </si>
  <si>
    <t>Utility</t>
  </si>
  <si>
    <t>Social Organization/Service Club</t>
  </si>
  <si>
    <t>Account No.</t>
  </si>
  <si>
    <t>No.</t>
  </si>
  <si>
    <t>Total</t>
  </si>
  <si>
    <t>Line</t>
  </si>
  <si>
    <t>Witness: Christian</t>
  </si>
  <si>
    <t>Workpaper Reference No(s).</t>
  </si>
  <si>
    <t>Schedule F-1</t>
  </si>
  <si>
    <t>Type of Filing:___X____Original________Updated________Revised</t>
  </si>
  <si>
    <t>FR 16(8)(f)</t>
  </si>
  <si>
    <t>Data:___X___Base Period___X____Forecasted Period</t>
  </si>
  <si>
    <t>Forecasted Test Period: Twelve Months Ended December 31, 2022</t>
  </si>
  <si>
    <t>Base Period: Twelve Months Ended September 30, 2021</t>
  </si>
  <si>
    <t>SOCIAL and Service CLUB DUES</t>
  </si>
  <si>
    <t>Kentucky Jurisdiction Case No. 2021-00214</t>
  </si>
  <si>
    <t>Atmos Energy Corporation, Kentucky/Mid-States Division</t>
  </si>
  <si>
    <t>ck 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</si>
</sst>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Helvetica-Narrow"/>
      <family val="2"/>
    </font>
    <font>
      <b/>
      <sz val="12"/>
      <name val="Helvetica-Narrow"/>
      <family val="2"/>
    </font>
    <font>
      <u val="double"/>
      <sz val="12"/>
      <name val="Helvetica-Narrow"/>
      <family val="2"/>
    </font>
    <font>
      <b/>
      <sz val="12"/>
      <name val="Helvetica-Narrow"/>
    </font>
    <font>
      <sz val="10"/>
      <name val="Arial"/>
      <family val="2"/>
    </font>
    <font>
      <sz val="12"/>
      <name val="Helvetica-Narrow"/>
    </font>
    <font>
      <sz val="12"/>
      <color rgb="FFFF0000"/>
      <name val="Helvetica-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37" fontId="3" fillId="0" borderId="0" applyProtection="0"/>
    <xf numFmtId="37" fontId="3" fillId="0" borderId="0" applyProtection="0"/>
    <xf numFmtId="0" fontId="7" fillId="0" borderId="0"/>
  </cellStyleXfs>
  <cellXfs count="34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0" fillId="0" borderId="0" xfId="0" applyNumberFormat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37" fontId="3" fillId="0" borderId="0" xfId="2"/>
    <xf numFmtId="37" fontId="3" fillId="0" borderId="0" xfId="3"/>
    <xf numFmtId="37" fontId="3" fillId="0" borderId="1" xfId="2" applyBorder="1" applyProtection="1"/>
    <xf numFmtId="37" fontId="4" fillId="0" borderId="0" xfId="2" applyFont="1" applyAlignment="1" applyProtection="1">
      <alignment horizontal="right"/>
    </xf>
    <xf numFmtId="37" fontId="3" fillId="0" borderId="0" xfId="2" applyProtection="1"/>
    <xf numFmtId="165" fontId="3" fillId="0" borderId="0" xfId="2" applyNumberFormat="1"/>
    <xf numFmtId="37" fontId="3" fillId="0" borderId="0" xfId="2" applyAlignment="1" applyProtection="1">
      <alignment horizontal="left"/>
    </xf>
    <xf numFmtId="37" fontId="3" fillId="0" borderId="0" xfId="2" applyAlignment="1" applyProtection="1">
      <alignment horizontal="center"/>
    </xf>
    <xf numFmtId="37" fontId="3" fillId="2" borderId="0" xfId="2" applyFill="1" applyProtection="1"/>
    <xf numFmtId="37" fontId="0" fillId="2" borderId="0" xfId="2" applyFont="1" applyFill="1" applyProtection="1"/>
    <xf numFmtId="37" fontId="5" fillId="0" borderId="0" xfId="2" applyFont="1" applyAlignment="1" applyProtection="1">
      <alignment horizontal="center"/>
    </xf>
    <xf numFmtId="37" fontId="6" fillId="0" borderId="0" xfId="2" applyFont="1" applyAlignment="1" applyProtection="1">
      <alignment horizontal="left"/>
    </xf>
    <xf numFmtId="37" fontId="6" fillId="0" borderId="2" xfId="2" applyFont="1" applyBorder="1" applyAlignment="1" applyProtection="1">
      <alignment horizontal="left"/>
    </xf>
    <xf numFmtId="0" fontId="7" fillId="0" borderId="0" xfId="4"/>
    <xf numFmtId="37" fontId="3" fillId="0" borderId="3" xfId="2" applyBorder="1" applyAlignment="1" applyProtection="1">
      <alignment horizontal="center"/>
    </xf>
    <xf numFmtId="37" fontId="3" fillId="0" borderId="1" xfId="2" applyBorder="1"/>
    <xf numFmtId="37" fontId="3" fillId="0" borderId="1" xfId="2" applyBorder="1" applyAlignment="1" applyProtection="1">
      <alignment horizontal="center"/>
    </xf>
    <xf numFmtId="37" fontId="3" fillId="0" borderId="0" xfId="2" applyAlignment="1" applyProtection="1">
      <alignment horizontal="right"/>
    </xf>
    <xf numFmtId="37" fontId="4" fillId="0" borderId="0" xfId="2" applyFont="1"/>
    <xf numFmtId="37" fontId="8" fillId="0" borderId="0" xfId="2" applyFont="1" applyAlignment="1" applyProtection="1">
      <alignment horizontal="left"/>
    </xf>
    <xf numFmtId="37" fontId="3" fillId="0" borderId="0" xfId="2" applyAlignment="1">
      <alignment horizontal="right"/>
    </xf>
    <xf numFmtId="37" fontId="9" fillId="0" borderId="0" xfId="2" applyFont="1"/>
    <xf numFmtId="37" fontId="6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37" fontId="3" fillId="0" borderId="0" xfId="2" applyFill="1"/>
    <xf numFmtId="37" fontId="3" fillId="0" borderId="0" xfId="2" applyFill="1" applyAlignment="1" applyProtection="1">
      <alignment horizontal="right"/>
    </xf>
  </cellXfs>
  <cellStyles count="5">
    <cellStyle name="Currency" xfId="1" builtinId="4"/>
    <cellStyle name="Normal" xfId="0" builtinId="0"/>
    <cellStyle name="Normal 2" xfId="3" xr:uid="{EFBA6E67-3527-48B4-A4C1-36718BBBA71E}"/>
    <cellStyle name="Normal_Book1 (2) (3)" xfId="2" xr:uid="{B0D4FF5F-88CF-4837-83CF-1A390FF9A2FD}"/>
    <cellStyle name="Normal_F.1" xfId="4" xr:uid="{E4A3FA5E-2BF6-4041-9455-072151EC1113}"/>
  </cellStyles>
  <dxfs count="2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e L Wessinger" refreshedDate="45498.349148726855" createdVersion="8" refreshedVersion="8" minRefreshableVersion="3" recordCount="137" xr:uid="{6787204C-3FE7-420C-B068-A1F899C2CD10}">
  <cacheSource type="worksheet">
    <worksheetSource ref="A1:M138" sheet="Sheet1"/>
  </cacheSource>
  <cacheFields count="13">
    <cacheField name="Company" numFmtId="49">
      <sharedItems/>
    </cacheField>
    <cacheField name="Cost Center" numFmtId="49">
      <sharedItems/>
    </cacheField>
    <cacheField name="Account" numFmtId="49">
      <sharedItems/>
    </cacheField>
    <cacheField name="Sub Account" numFmtId="49">
      <sharedItems/>
    </cacheField>
    <cacheField name="Sub Account Description" numFmtId="49">
      <sharedItems/>
    </cacheField>
    <cacheField name="Service Area" numFmtId="49">
      <sharedItems/>
    </cacheField>
    <cacheField name="Month Number" numFmtId="0">
      <sharedItems containsSemiMixedTypes="0" containsString="0" containsNumber="1" containsInteger="1" minValue="202307" maxValue="202406"/>
    </cacheField>
    <cacheField name="Calendar Year" numFmtId="0">
      <sharedItems containsSemiMixedTypes="0" containsString="0" containsNumber="1" containsInteger="1" minValue="2023" maxValue="2024"/>
    </cacheField>
    <cacheField name="Vendor Name" numFmtId="49">
      <sharedItems count="46">
        <s v="AGA"/>
        <s v="CHAMBER OF COMMERCE"/>
        <s v="OHIO COUNTY CHAMBER OF COMMERCE"/>
        <s v="SAMS CLUB"/>
        <s v="American Society of Mechanical Engineers"/>
        <s v="BUILDERS ASSOCIATION OF SOUTH CENTRAL KY"/>
        <s v="HOME BUILDERS ASSOCIATION"/>
        <s v="ECONOMIC DEVELOPMENT COUNCIL"/>
        <s v="AUCSC"/>
        <s v="KENTUCKY GAS ASSOCIATION"/>
        <s v="GRAVES COUNTY"/>
        <s v="HOPKINS COUNTY PVA"/>
        <s v="BEACON / QPUBLIC.NET"/>
        <s v="OBION COUNTY JEDC"/>
        <s v="COMCAST CABLE"/>
        <s v="CHRISTIAN COUNTY PVA"/>
        <s v="KENTUCKY PROFESSIONAL GEOLGIST LICENSE RENEWAL"/>
        <s v="CRITTENDEN COUNTY ECONOMIC"/>
        <s v="TRIGG COUNTY PVA"/>
        <s v="HOME BUILDERS ASSOCIATION OF OWENSBORO"/>
        <s v="HOPKINS COUNTY HOME BUILDERS ASSOCIATION"/>
        <s v="KENTUCKY RESTAURANT ASSOCIATION"/>
        <s v="GREATER OWENSBORO ECONOMIC DEVELOPMENT CORP"/>
        <s v="OBION COUNTY INDUSTRIAL DEVELOPMENT CORP"/>
        <s v="TNGIC"/>
        <s v="BIA OF LOUISVILLE"/>
        <s v="REALTOR ASSOCIATION"/>
        <s v="PADUCAH BOARD OF REALTORS INC"/>
        <s v="B2B PRIME"/>
        <s v="KENTUCKY LAKE ECONOMIC DEVELOPMENT"/>
        <s v="MAD HOP CO BOARD OF REALTORS"/>
        <s v="GREATER PADUCAH ECONOMIC DEVELOPMENT COUNCIL INC"/>
        <s v="KENTUCKY OIL AND GAS ASSOCIATION"/>
        <s v="LEADERSHIP KENTUCKY"/>
        <s v="NACE INTERNATIONAL"/>
        <s v="KENTUCKY ASSOCIATION OF MAPPING PROFESSIONALS"/>
        <s v="KENTUCKY ASSOCIATION OF MASTER CONTRACTORS INC"/>
        <s v="FRANKLIN SIMPSON INDUSTRIAL AUTHORITY"/>
        <s v="KENTUCKY SECRETARY OF STATE"/>
        <s v="THE MESSENGER"/>
        <s v="CADIZ TRIGG COUNTY ECONOMIC DEVELOP COMM"/>
        <s v="MCCRACKEN COUNTY TAX"/>
        <s v="CNA SURETY"/>
        <s v="KENTUCKY ASSOCIATION FOR ECONOMIC DEVELOPMENT"/>
        <s v="KENTUCKY PROFESSIONAL ENGINEER"/>
        <s v="MASTERCRAFT PRINTED PRODUCTS AND SERVICES INC"/>
      </sharedItems>
    </cacheField>
    <cacheField name="Invoice Number" numFmtId="49">
      <sharedItems/>
    </cacheField>
    <cacheField name="Invoice Date" numFmtId="49">
      <sharedItems/>
    </cacheField>
    <cacheField name="Line Description" numFmtId="49">
      <sharedItems/>
    </cacheField>
    <cacheField name="Amount" numFmtId="8">
      <sharedItems containsSemiMixedTypes="0" containsString="0" containsNumber="1" minValue="-805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s v="050"/>
    <s v="1114"/>
    <s v="9302"/>
    <s v="07510"/>
    <s v="Association Dues"/>
    <s v="009000"/>
    <n v="202307"/>
    <n v="2023"/>
    <x v="0"/>
    <s v=""/>
    <s v=""/>
    <s v="AGA Dues"/>
    <n v="4973.57"/>
  </r>
  <r>
    <s v="050"/>
    <s v="2635"/>
    <s v="9302"/>
    <s v="07510"/>
    <s v="Association Dues"/>
    <s v="009000"/>
    <n v="202307"/>
    <n v="2023"/>
    <x v="1"/>
    <s v="186"/>
    <s v="05/31/2023"/>
    <s v=""/>
    <n v="510"/>
  </r>
  <r>
    <s v="050"/>
    <s v="2636"/>
    <s v="8700"/>
    <s v="07510"/>
    <s v="Association Dues"/>
    <s v="009000"/>
    <n v="202307"/>
    <n v="2023"/>
    <x v="2"/>
    <s v="4332"/>
    <s v="07/05/2023"/>
    <s v=""/>
    <n v="425"/>
  </r>
  <r>
    <s v="050"/>
    <s v="2637"/>
    <s v="8700"/>
    <s v="05417"/>
    <s v="Club Dues - Deductible"/>
    <s v="009000"/>
    <n v="202307"/>
    <n v="2023"/>
    <x v="3"/>
    <s v=""/>
    <s v=""/>
    <s v="Mattingly, Patrick T (Pat) WEXP-00069190"/>
    <n v="38.57"/>
  </r>
  <r>
    <s v="050"/>
    <s v="2653"/>
    <s v="8700"/>
    <s v="05415"/>
    <s v="Membership Fees"/>
    <s v="009000"/>
    <n v="202307"/>
    <n v="2023"/>
    <x v="4"/>
    <s v="WEXP-00068128"/>
    <s v="07/10/2023"/>
    <s v="Professional Dues annual membership, American Society of Mechanical Engineers"/>
    <n v="158"/>
  </r>
  <r>
    <s v="050"/>
    <s v="2732"/>
    <s v="9302"/>
    <s v="07510"/>
    <s v="Association Dues"/>
    <s v="009000"/>
    <n v="202307"/>
    <n v="2023"/>
    <x v="5"/>
    <s v="000002024"/>
    <s v="07/17/2023"/>
    <s v="HBASK Association Dues"/>
    <n v="455"/>
  </r>
  <r>
    <s v="050"/>
    <s v="2732"/>
    <s v="9302"/>
    <s v="07510"/>
    <s v="Association Dues"/>
    <s v="009000"/>
    <n v="202307"/>
    <n v="2023"/>
    <x v="6"/>
    <s v="INV070523"/>
    <s v="07/05/2023"/>
    <s v="Home Builders Association Renewal"/>
    <n v="375"/>
  </r>
  <r>
    <s v="050"/>
    <s v="2732"/>
    <s v="9302"/>
    <s v="07510"/>
    <s v="Association Dues"/>
    <s v="009000"/>
    <n v="202307"/>
    <n v="2023"/>
    <x v="6"/>
    <s v="INV071723"/>
    <s v="07/17/2023"/>
    <s v="HBA Membership Dues"/>
    <n v="450"/>
  </r>
  <r>
    <s v="050"/>
    <s v="2735"/>
    <s v="9302"/>
    <s v="07510"/>
    <s v="Association Dues"/>
    <s v="009000"/>
    <n v="202307"/>
    <n v="2023"/>
    <x v="1"/>
    <s v="2576"/>
    <s v="01/25/2023"/>
    <s v="MEMBERD  1047"/>
    <n v="360"/>
  </r>
  <r>
    <s v="050"/>
    <s v="2736"/>
    <s v="8700"/>
    <s v="07510"/>
    <s v="Association Dues"/>
    <s v="009000"/>
    <n v="202307"/>
    <n v="2023"/>
    <x v="1"/>
    <s v="INV071023"/>
    <s v="07/10/2023"/>
    <s v=""/>
    <n v="500"/>
  </r>
  <r>
    <s v="050"/>
    <s v="2736"/>
    <s v="9302"/>
    <s v="07510"/>
    <s v="Association Dues"/>
    <s v="009000"/>
    <n v="202307"/>
    <n v="2023"/>
    <x v="7"/>
    <s v="74981"/>
    <s v="06/22/2023"/>
    <s v=""/>
    <n v="11000"/>
  </r>
  <r>
    <s v="050"/>
    <s v="2750"/>
    <s v="8740"/>
    <s v="05415"/>
    <s v="Membership Fees"/>
    <s v="009000"/>
    <n v="202307"/>
    <n v="2023"/>
    <x v="8"/>
    <s v="050_WILLIAM.DESPAIN_"/>
    <s v="02/16/2023"/>
    <s v="AUCSC - 13-FEB-23 - MORGANTOWN - WV - 26506 - Tax"/>
    <n v="-200"/>
  </r>
  <r>
    <s v="050"/>
    <s v="3301"/>
    <s v="8700"/>
    <s v="07510"/>
    <s v="Association Dues"/>
    <s v="009000"/>
    <n v="202307"/>
    <n v="2023"/>
    <x v="9"/>
    <s v="619"/>
    <s v="07/17/2023"/>
    <s v=""/>
    <n v="10250"/>
  </r>
  <r>
    <s v="050"/>
    <s v="3301"/>
    <s v="8700"/>
    <s v="07510"/>
    <s v="Association Dues"/>
    <s v="009000"/>
    <n v="202307"/>
    <n v="2023"/>
    <x v="9"/>
    <s v="620"/>
    <s v="07/21/2023"/>
    <s v=""/>
    <n v="1000"/>
  </r>
  <r>
    <s v="050"/>
    <s v="3308"/>
    <s v="8700"/>
    <s v="05415"/>
    <s v="Membership Fees"/>
    <s v="009000"/>
    <n v="202307"/>
    <n v="2023"/>
    <x v="10"/>
    <s v="INV070123"/>
    <s v="07/01/2023"/>
    <s v=""/>
    <n v="3000"/>
  </r>
  <r>
    <s v="050"/>
    <s v="3315"/>
    <s v="8700"/>
    <s v="05417"/>
    <s v="Club Dues - Deductible"/>
    <s v="009000"/>
    <n v="202307"/>
    <n v="2023"/>
    <x v="11"/>
    <s v="WEXP-00067873"/>
    <s v="07/03/2023"/>
    <s v="Civic &amp; Club Dues qpublic subscription to hopkins county ky pva website to look up current property owner information"/>
    <n v="55"/>
  </r>
  <r>
    <s v="050"/>
    <s v="1114"/>
    <s v="9302"/>
    <s v="07510"/>
    <s v="Association Dues"/>
    <s v="009000"/>
    <n v="202308"/>
    <n v="2023"/>
    <x v="0"/>
    <s v=""/>
    <s v=""/>
    <s v="AGA Dues"/>
    <n v="4973.57"/>
  </r>
  <r>
    <s v="050"/>
    <s v="2636"/>
    <s v="8700"/>
    <s v="05415"/>
    <s v="Membership Fees"/>
    <s v="009000"/>
    <n v="202308"/>
    <n v="2023"/>
    <x v="1"/>
    <s v="050_DANIEL.MAYFIELD_"/>
    <s v="08/16/2023"/>
    <s v="OWENSBORO CHAMBER OF C - 03-AUG-23 - OWENSBORO - KY - 42303 - Interchange Qualifier"/>
    <n v="45"/>
  </r>
  <r>
    <s v="050"/>
    <s v="2636"/>
    <s v="8700"/>
    <s v="05415"/>
    <s v="Membership Fees"/>
    <s v="009000"/>
    <n v="202308"/>
    <n v="2023"/>
    <x v="1"/>
    <s v=""/>
    <s v=""/>
    <s v="Use Tax on Aug-23 PCard"/>
    <n v="2.7"/>
  </r>
  <r>
    <s v="050"/>
    <s v="2637"/>
    <s v="8700"/>
    <s v="05415"/>
    <s v="Membership Fees"/>
    <s v="009000"/>
    <n v="202308"/>
    <n v="2023"/>
    <x v="12"/>
    <s v="050_ED.TUCKER_AUG-23"/>
    <s v="08/16/2023"/>
    <s v="BEACON / QPUBLIC.NET - 10-AUG-23 - INDIANAPOLIS - IN - 46216 - Interchange Qualifier"/>
    <n v="100"/>
  </r>
  <r>
    <s v="050"/>
    <s v="2637"/>
    <s v="8700"/>
    <s v="05415"/>
    <s v="Membership Fees"/>
    <s v="009000"/>
    <n v="202308"/>
    <n v="2023"/>
    <x v="1"/>
    <s v="050_SEAN.JONES_AUG-2"/>
    <s v="08/16/2023"/>
    <s v="PADUCAH AREA CHAMBER O - 28-JUL-23 - PADUCAH - KY - 42003 - Tax"/>
    <n v="25"/>
  </r>
  <r>
    <s v="050"/>
    <s v="2637"/>
    <s v="8700"/>
    <s v="05415"/>
    <s v="Membership Fees"/>
    <s v="009000"/>
    <n v="202308"/>
    <n v="2023"/>
    <x v="13"/>
    <s v="050_SEAN.JONES_AUG-2"/>
    <s v="08/16/2023"/>
    <s v="SQ  OBION COUNTY JEDC - 25-JUL-23 - Union City - TN - 38261 - Tax"/>
    <n v="1281.02"/>
  </r>
  <r>
    <s v="050"/>
    <s v="2637"/>
    <s v="8700"/>
    <s v="05415"/>
    <s v="Membership Fees"/>
    <s v="009000"/>
    <n v="202308"/>
    <n v="2023"/>
    <x v="13"/>
    <s v=""/>
    <s v=""/>
    <s v="Use Tax on Aug-23 PCard"/>
    <n v="82.86"/>
  </r>
  <r>
    <s v="050"/>
    <s v="2637"/>
    <s v="8700"/>
    <s v="05417"/>
    <s v="Club Dues - Deductible"/>
    <s v="009000"/>
    <n v="202308"/>
    <n v="2023"/>
    <x v="3"/>
    <s v="WEXP-00069190"/>
    <s v="07/31/2023"/>
    <s v="Civic &amp; Club Dues Sams Club membership yearly renewal charge"/>
    <n v="38.57"/>
  </r>
  <r>
    <s v="050"/>
    <s v="2637"/>
    <s v="8700"/>
    <s v="05417"/>
    <s v="Club Dues - Deductible"/>
    <s v="009000"/>
    <n v="202308"/>
    <n v="2023"/>
    <x v="3"/>
    <s v=""/>
    <s v=""/>
    <s v=""/>
    <n v="-38.57"/>
  </r>
  <r>
    <s v="050"/>
    <s v="2734"/>
    <s v="8700"/>
    <s v="07510"/>
    <s v="Association Dues"/>
    <s v="009000"/>
    <n v="202308"/>
    <n v="2023"/>
    <x v="1"/>
    <s v="42409"/>
    <s v="01/25/2023"/>
    <s v=""/>
    <n v="592"/>
  </r>
  <r>
    <s v="050"/>
    <s v="2736"/>
    <s v="8700"/>
    <s v="05415"/>
    <s v="Membership Fees"/>
    <s v="009000"/>
    <n v="202308"/>
    <n v="2023"/>
    <x v="1"/>
    <s v="74960"/>
    <s v="06/19/2023"/>
    <s v=""/>
    <n v="700"/>
  </r>
  <r>
    <s v="050"/>
    <s v="2738"/>
    <s v="8700"/>
    <s v="07510"/>
    <s v="Association Dues"/>
    <s v="009000"/>
    <n v="202308"/>
    <n v="2023"/>
    <x v="14"/>
    <s v="8529300110059697_072"/>
    <s v="07/23/2023"/>
    <s v="Comcast Campbellsville Monthly Billing"/>
    <n v="2.83"/>
  </r>
  <r>
    <s v="050"/>
    <s v="3315"/>
    <s v="8700"/>
    <s v="05417"/>
    <s v="Club Dues - Deductible"/>
    <s v="009000"/>
    <n v="202308"/>
    <n v="2023"/>
    <x v="15"/>
    <s v="WEXP-00069880"/>
    <s v="08/11/2023"/>
    <s v="Civic &amp; Club Dues Subscription to Christian County PVA online access to lookup and print off property owner information"/>
    <n v="50"/>
  </r>
  <r>
    <s v="050"/>
    <s v="3315"/>
    <s v="8700"/>
    <s v="05417"/>
    <s v="Club Dues - Deductible"/>
    <s v="009000"/>
    <n v="202308"/>
    <n v="2023"/>
    <x v="11"/>
    <s v="WEXP-00069880"/>
    <s v="08/11/2023"/>
    <s v="Civic &amp; Club Dues YEARLY subscirption to Hopkins County PVA online access to lookup and print off property owner information"/>
    <n v="500"/>
  </r>
  <r>
    <s v="050"/>
    <s v="3351"/>
    <s v="8700"/>
    <s v="05415"/>
    <s v="Membership Fees"/>
    <s v="009000"/>
    <n v="202308"/>
    <n v="2023"/>
    <x v="9"/>
    <s v="050_RYAN.TOLBERT_AUG"/>
    <s v="08/16/2023"/>
    <s v="KENTUCKY GAS ASSOCIATI - 08-AUG-23 - MURRAY - KY - 42071 - Interchange Qualifier"/>
    <n v="175"/>
  </r>
  <r>
    <s v="050"/>
    <s v="3351"/>
    <s v="8700"/>
    <s v="05415"/>
    <s v="Membership Fees"/>
    <s v="009000"/>
    <n v="202308"/>
    <n v="2023"/>
    <x v="1"/>
    <s v="050_RYAN.TOLBERT_AUG"/>
    <s v="08/16/2023"/>
    <s v="PADUCAH AREA CHAMBER O - 04-AUG-23 - PADUCAH - KY - 42003 - Tax"/>
    <n v="300"/>
  </r>
  <r>
    <s v="050"/>
    <s v="3351"/>
    <s v="8700"/>
    <s v="05415"/>
    <s v="Membership Fees"/>
    <s v="009000"/>
    <n v="202308"/>
    <n v="2023"/>
    <x v="9"/>
    <s v="050_RYAN.TOLBERT_AUG"/>
    <s v="08/16/2023"/>
    <s v="PAYPAL  KENTUCKYGAS - 17-JUL-23 - 4029357733 - KY - 42071 - Tax"/>
    <n v="2500"/>
  </r>
  <r>
    <s v="050"/>
    <s v="3351"/>
    <s v="8700"/>
    <s v="05415"/>
    <s v="Membership Fees"/>
    <s v="009000"/>
    <n v="202308"/>
    <n v="2023"/>
    <x v="9"/>
    <s v="050_RYAN.TOLBERT_AUG"/>
    <s v="08/16/2023"/>
    <s v="PAYPAL  KENTUCKYGAS - 22-JUL-23 - 4029357733 - KY - 42071 - Interchange Qualifier"/>
    <n v="-2500"/>
  </r>
  <r>
    <s v="050"/>
    <s v="3351"/>
    <s v="8700"/>
    <s v="05415"/>
    <s v="Membership Fees"/>
    <s v="009000"/>
    <n v="202308"/>
    <n v="2023"/>
    <x v="9"/>
    <s v=""/>
    <s v=""/>
    <s v="Use Tax on Aug-23 PCard"/>
    <n v="10.5"/>
  </r>
  <r>
    <s v="050"/>
    <s v="1114"/>
    <s v="9302"/>
    <s v="07510"/>
    <s v="Association Dues"/>
    <s v="009000"/>
    <n v="202309"/>
    <n v="2023"/>
    <x v="0"/>
    <s v=""/>
    <s v=""/>
    <s v="AGA Dues"/>
    <n v="4973.57"/>
  </r>
  <r>
    <s v="050"/>
    <s v="2609"/>
    <s v="8410"/>
    <s v="05415"/>
    <s v="Membership Fees"/>
    <s v="009000"/>
    <n v="202309"/>
    <n v="2023"/>
    <x v="16"/>
    <s v="WEXP-00072245"/>
    <s v="09/21/2023"/>
    <s v="Professional Dues Kentucky Professional Geologist License Renewal"/>
    <n v="180.16"/>
  </r>
  <r>
    <s v="050"/>
    <s v="2636"/>
    <s v="9302"/>
    <s v="07510"/>
    <s v="Association Dues"/>
    <s v="009000"/>
    <n v="202309"/>
    <n v="2023"/>
    <x v="17"/>
    <s v="CHE179459"/>
    <s v="09/18/2023"/>
    <s v=""/>
    <n v="100"/>
  </r>
  <r>
    <s v="050"/>
    <s v="3301"/>
    <s v="8700"/>
    <s v="07510"/>
    <s v="Association Dues"/>
    <s v="009000"/>
    <n v="202309"/>
    <n v="2023"/>
    <x v="9"/>
    <s v="620"/>
    <s v="07/21/2023"/>
    <s v=""/>
    <n v="-1000"/>
  </r>
  <r>
    <s v="050"/>
    <s v="3315"/>
    <s v="8700"/>
    <s v="05417"/>
    <s v="Club Dues - Deductible"/>
    <s v="009000"/>
    <n v="202309"/>
    <n v="2023"/>
    <x v="18"/>
    <s v="WEXP-00072072"/>
    <s v="09/19/2023"/>
    <s v="Civic &amp; Club Dues Online Subscription to Trigg County PVA to look up property owner information"/>
    <n v="10"/>
  </r>
  <r>
    <s v="050"/>
    <s v="3333"/>
    <s v="9302"/>
    <s v="07510"/>
    <s v="Association Dues"/>
    <s v="009000"/>
    <n v="202309"/>
    <n v="2023"/>
    <x v="1"/>
    <s v="35552023"/>
    <s v="09/12/2023"/>
    <s v=""/>
    <n v="22100"/>
  </r>
  <r>
    <s v="050"/>
    <s v="1114"/>
    <s v="9302"/>
    <s v="07510"/>
    <s v="Association Dues"/>
    <s v="009000"/>
    <n v="202310"/>
    <n v="2023"/>
    <x v="0"/>
    <s v=""/>
    <s v=""/>
    <s v="AGA Dues"/>
    <n v="4973.57"/>
  </r>
  <r>
    <s v="050"/>
    <s v="2732"/>
    <s v="9120"/>
    <s v="07510"/>
    <s v="Association Dues"/>
    <s v="009000"/>
    <n v="202310"/>
    <n v="2023"/>
    <x v="19"/>
    <s v="CHE181587"/>
    <s v="10/16/2023"/>
    <s v=""/>
    <n v="550"/>
  </r>
  <r>
    <s v="050"/>
    <s v="2732"/>
    <s v="9120"/>
    <s v="07510"/>
    <s v="Association Dues"/>
    <s v="009000"/>
    <n v="202310"/>
    <n v="2023"/>
    <x v="20"/>
    <s v="CHE181588"/>
    <s v="10/16/2023"/>
    <s v=""/>
    <n v="325"/>
  </r>
  <r>
    <s v="050"/>
    <s v="2732"/>
    <s v="9302"/>
    <s v="07510"/>
    <s v="Association Dues"/>
    <s v="009000"/>
    <n v="202310"/>
    <n v="2023"/>
    <x v="21"/>
    <s v="7235_081523"/>
    <s v="08/15/2023"/>
    <s v=""/>
    <n v="395"/>
  </r>
  <r>
    <s v="050"/>
    <s v="2737"/>
    <s v="8700"/>
    <s v="07510"/>
    <s v="Association Dues"/>
    <s v="009000"/>
    <n v="202310"/>
    <n v="2023"/>
    <x v="1"/>
    <s v="11941"/>
    <s v="10/26/2023"/>
    <s v=""/>
    <n v="421"/>
  </r>
  <r>
    <s v="050"/>
    <s v="2739"/>
    <s v="8700"/>
    <s v="07510"/>
    <s v="Association Dues"/>
    <s v="009000"/>
    <n v="202310"/>
    <n v="2023"/>
    <x v="1"/>
    <s v="7753"/>
    <s v="05/19/2023"/>
    <s v=""/>
    <n v="700"/>
  </r>
  <r>
    <s v="050"/>
    <s v="2739"/>
    <s v="8700"/>
    <s v="07510"/>
    <s v="Association Dues"/>
    <s v="009000"/>
    <n v="202310"/>
    <n v="2023"/>
    <x v="1"/>
    <s v="7892"/>
    <s v="08/01/2023"/>
    <s v=""/>
    <n v="300"/>
  </r>
  <r>
    <s v="050"/>
    <s v="2739"/>
    <s v="8700"/>
    <s v="07510"/>
    <s v="Association Dues"/>
    <s v="009000"/>
    <n v="202310"/>
    <n v="2023"/>
    <x v="1"/>
    <s v="7954"/>
    <s v="09/15/2023"/>
    <s v=""/>
    <n v="3000"/>
  </r>
  <r>
    <s v="050"/>
    <s v="3333"/>
    <s v="9302"/>
    <s v="07510"/>
    <s v="Association Dues"/>
    <s v="009000"/>
    <n v="202310"/>
    <n v="2023"/>
    <x v="22"/>
    <s v="CHE181574"/>
    <s v="10/16/2023"/>
    <s v=""/>
    <n v="10000"/>
  </r>
  <r>
    <s v="050"/>
    <s v="3338"/>
    <s v="8700"/>
    <s v="07510"/>
    <s v="Association Dues"/>
    <s v="009000"/>
    <n v="202310"/>
    <n v="2023"/>
    <x v="23"/>
    <s v="8651"/>
    <s v="10/02/2023"/>
    <s v="OBION COUNTY INDUSTRIAL DEVELOPMENT CORP membership dues ATTN: Pat Mattingly"/>
    <n v="1500"/>
  </r>
  <r>
    <s v="050"/>
    <s v="1114"/>
    <s v="9302"/>
    <s v="07510"/>
    <s v="Association Dues"/>
    <s v="009000"/>
    <n v="202311"/>
    <n v="2023"/>
    <x v="0"/>
    <s v=""/>
    <s v=""/>
    <s v="AGA Dues"/>
    <n v="4973.57"/>
  </r>
  <r>
    <s v="050"/>
    <s v="2637"/>
    <s v="9302"/>
    <s v="07510"/>
    <s v="Association Dues"/>
    <s v="009000"/>
    <n v="202311"/>
    <n v="2023"/>
    <x v="1"/>
    <s v="32128"/>
    <s v="01/01/2024"/>
    <s v=""/>
    <n v="910"/>
  </r>
  <r>
    <s v="050"/>
    <s v="2637"/>
    <s v="9302"/>
    <s v="07510"/>
    <s v="Association Dues"/>
    <s v="009000"/>
    <n v="202311"/>
    <n v="2023"/>
    <x v="1"/>
    <s v="321662024"/>
    <s v="11/29/2023"/>
    <s v=""/>
    <n v="1200"/>
  </r>
  <r>
    <s v="050"/>
    <s v="2651"/>
    <s v="8700"/>
    <s v="05415"/>
    <s v="Membership Fees"/>
    <s v="009000"/>
    <n v="202311"/>
    <n v="2023"/>
    <x v="12"/>
    <s v="050_BILL.STANLEY_NOV"/>
    <s v="11/16/2023"/>
    <s v="BEACON / QPUBLIC.NET - 17-OCT-23 - INDIANAPOLIS - IN - 46216 - Interchange Qualifier"/>
    <n v="5"/>
  </r>
  <r>
    <s v="050"/>
    <s v="2653"/>
    <s v="8700"/>
    <s v="05415"/>
    <s v="Membership Fees"/>
    <s v="009000"/>
    <n v="202311"/>
    <n v="2023"/>
    <x v="24"/>
    <s v="WEXP-00075470"/>
    <s v="11/08/2023"/>
    <s v="Professional Dues TNGIC Membership Dues for 2023."/>
    <n v="40"/>
  </r>
  <r>
    <s v="050"/>
    <s v="2734"/>
    <s v="8700"/>
    <s v="07510"/>
    <s v="Association Dues"/>
    <s v="009000"/>
    <n v="202311"/>
    <n v="2023"/>
    <x v="1"/>
    <s v="2418"/>
    <s v="11/01/2023"/>
    <s v=""/>
    <n v="1000"/>
  </r>
  <r>
    <s v="050"/>
    <s v="2738"/>
    <s v="8700"/>
    <s v="07510"/>
    <s v="Association Dues"/>
    <s v="009000"/>
    <n v="202311"/>
    <n v="2023"/>
    <x v="1"/>
    <s v="10105"/>
    <s v="11/07/2023"/>
    <s v=""/>
    <n v="100"/>
  </r>
  <r>
    <s v="050"/>
    <s v="2738"/>
    <s v="9302"/>
    <s v="07510"/>
    <s v="Association Dues"/>
    <s v="009000"/>
    <n v="202311"/>
    <n v="2023"/>
    <x v="1"/>
    <s v="CHE183683"/>
    <s v="11/16/2023"/>
    <s v=""/>
    <n v="400"/>
  </r>
  <r>
    <s v="050"/>
    <s v="1114"/>
    <s v="9302"/>
    <s v="07510"/>
    <s v="Association Dues"/>
    <s v="009000"/>
    <n v="202312"/>
    <n v="2023"/>
    <x v="0"/>
    <s v=""/>
    <s v=""/>
    <s v="AGA Dues"/>
    <n v="4973.57"/>
  </r>
  <r>
    <s v="050"/>
    <s v="2634"/>
    <s v="9302"/>
    <s v="07510"/>
    <s v="Association Dues"/>
    <s v="009000"/>
    <n v="202312"/>
    <n v="2023"/>
    <x v="1"/>
    <s v="84105"/>
    <s v="11/14/2023"/>
    <s v=""/>
    <n v="305"/>
  </r>
  <r>
    <s v="050"/>
    <s v="2637"/>
    <s v="8700"/>
    <s v="07510"/>
    <s v="Association Dues"/>
    <s v="009000"/>
    <n v="202312"/>
    <n v="2023"/>
    <x v="1"/>
    <s v="32166CANCEL"/>
    <s v="11/29/2023"/>
    <s v="Paducah Area Chamber of Commerce - 2024 Annual Meeting &amp; Business Celebration"/>
    <n v="0"/>
  </r>
  <r>
    <s v="050"/>
    <s v="2732"/>
    <s v="8700"/>
    <s v="05415"/>
    <s v="Membership Fees"/>
    <s v="009000"/>
    <n v="202312"/>
    <n v="2023"/>
    <x v="25"/>
    <s v="050_LISA.WHITNEY_DEC"/>
    <s v="12/16/2023"/>
    <s v="BIA OF LOU  INV-5360 - 01-DEC-23 - LOUISVILLE - KY - 40223 - Tax"/>
    <n v="450"/>
  </r>
  <r>
    <s v="050"/>
    <s v="2732"/>
    <s v="8700"/>
    <s v="05415"/>
    <s v="Membership Fees"/>
    <s v="009000"/>
    <n v="202312"/>
    <n v="2023"/>
    <x v="26"/>
    <s v="050_LISA.WHITNEY_DEC"/>
    <s v="12/16/2023"/>
    <s v="REALTOR ASSOCIATION/ML - 06-DEC-23 - 3123298245 - IL - 60611 - Interchange Qualifier"/>
    <n v="200"/>
  </r>
  <r>
    <s v="050"/>
    <s v="2732"/>
    <s v="8700"/>
    <s v="05415"/>
    <s v="Membership Fees"/>
    <s v="009000"/>
    <n v="202312"/>
    <n v="2023"/>
    <x v="26"/>
    <s v=""/>
    <s v=""/>
    <s v="Use Tax on Dec-23 PCard"/>
    <n v="39"/>
  </r>
  <r>
    <s v="050"/>
    <s v="2732"/>
    <s v="9120"/>
    <s v="07510"/>
    <s v="Association Dues"/>
    <s v="009000"/>
    <n v="202312"/>
    <n v="2023"/>
    <x v="27"/>
    <s v="CHE184496"/>
    <s v="12/01/2023"/>
    <s v=""/>
    <n v="350"/>
  </r>
  <r>
    <s v="050"/>
    <s v="2734"/>
    <s v="8700"/>
    <s v="05415"/>
    <s v="Membership Fees"/>
    <s v="009000"/>
    <n v="202312"/>
    <n v="2023"/>
    <x v="1"/>
    <s v=""/>
    <s v=""/>
    <s v="CHAMBER OF COMMERCE INV120623"/>
    <n v="750"/>
  </r>
  <r>
    <s v="050"/>
    <s v="2735"/>
    <s v="8700"/>
    <s v="07510"/>
    <s v="Association Dues"/>
    <s v="009000"/>
    <n v="202312"/>
    <n v="2023"/>
    <x v="1"/>
    <s v="5663"/>
    <s v="11/01/2023"/>
    <s v=""/>
    <n v="1250"/>
  </r>
  <r>
    <s v="050"/>
    <s v="2737"/>
    <s v="8700"/>
    <s v="07510"/>
    <s v="Association Dues"/>
    <s v="009000"/>
    <n v="202312"/>
    <n v="2023"/>
    <x v="1"/>
    <s v="0000515"/>
    <s v="12/04/2023"/>
    <s v=""/>
    <n v="750"/>
  </r>
  <r>
    <s v="050"/>
    <s v="3302"/>
    <s v="8700"/>
    <s v="05415"/>
    <s v="Membership Fees"/>
    <s v="009000"/>
    <n v="202312"/>
    <n v="2023"/>
    <x v="28"/>
    <s v="050_MATT.HOWARD_DEC-"/>
    <s v="12/16/2023"/>
    <s v="B2B Prime 4F4UV88U3 - 27-NOV-23 - Amzn.com/bill - WA - 98109 - Tax"/>
    <n v="179"/>
  </r>
  <r>
    <s v="050"/>
    <s v="3302"/>
    <s v="8700"/>
    <s v="05415"/>
    <s v="Membership Fees"/>
    <s v="009000"/>
    <n v="202312"/>
    <n v="2023"/>
    <x v="28"/>
    <s v=""/>
    <s v=""/>
    <s v="Use Tax on Dec-23 PCard"/>
    <n v="17.45"/>
  </r>
  <r>
    <s v="050"/>
    <s v="1114"/>
    <s v="9302"/>
    <s v="07510"/>
    <s v="Association Dues"/>
    <s v="009000"/>
    <n v="202401"/>
    <n v="2024"/>
    <x v="0"/>
    <s v=""/>
    <s v=""/>
    <s v="AGA Dues"/>
    <n v="699.42"/>
  </r>
  <r>
    <s v="050"/>
    <s v="2636"/>
    <s v="8700"/>
    <s v="07510"/>
    <s v="Association Dues"/>
    <s v="009000"/>
    <n v="202401"/>
    <n v="2024"/>
    <x v="1"/>
    <s v="60419"/>
    <s v="01/10/2024"/>
    <s v=""/>
    <n v="995"/>
  </r>
  <r>
    <s v="050"/>
    <s v="2637"/>
    <s v="8700"/>
    <s v="05415"/>
    <s v="Membership Fees"/>
    <s v="009000"/>
    <n v="202401"/>
    <n v="2024"/>
    <x v="29"/>
    <s v="23"/>
    <s v="01/08/2024"/>
    <s v="KY Lake Economic Development - KLED Investor 2024 Bronze Level"/>
    <n v="1000"/>
  </r>
  <r>
    <s v="050"/>
    <s v="2732"/>
    <s v="8700"/>
    <s v="07510"/>
    <s v="Association Dues"/>
    <s v="009000"/>
    <n v="202401"/>
    <n v="2024"/>
    <x v="1"/>
    <s v="253"/>
    <s v="01/23/2024"/>
    <s v=""/>
    <n v="60"/>
  </r>
  <r>
    <s v="050"/>
    <s v="2732"/>
    <s v="9120"/>
    <s v="07510"/>
    <s v="Association Dues"/>
    <s v="009000"/>
    <n v="202401"/>
    <n v="2024"/>
    <x v="30"/>
    <s v="CHE187050"/>
    <s v="01/10/2024"/>
    <s v=""/>
    <n v="100"/>
  </r>
  <r>
    <s v="050"/>
    <s v="2732"/>
    <s v="9302"/>
    <s v="07510"/>
    <s v="Association Dues"/>
    <s v="009000"/>
    <n v="202401"/>
    <n v="2024"/>
    <x v="6"/>
    <s v="123124"/>
    <s v="01/05/2024"/>
    <s v="Membership dues for Hopkinsville HBA"/>
    <n v="595"/>
  </r>
  <r>
    <s v="050"/>
    <s v="2734"/>
    <s v="8700"/>
    <s v="05415"/>
    <s v="Membership Fees"/>
    <s v="009000"/>
    <n v="202401"/>
    <n v="2024"/>
    <x v="1"/>
    <s v="INV120623"/>
    <s v="12/06/2023"/>
    <s v="Women's Leadership Conference-Emerald Sponsorship"/>
    <n v="750"/>
  </r>
  <r>
    <s v="050"/>
    <s v="2734"/>
    <s v="8700"/>
    <s v="05415"/>
    <s v="Membership Fees"/>
    <s v="009000"/>
    <n v="202401"/>
    <n v="2024"/>
    <x v="1"/>
    <s v=""/>
    <s v=""/>
    <s v=""/>
    <n v="-750"/>
  </r>
  <r>
    <s v="050"/>
    <s v="2734"/>
    <s v="8700"/>
    <s v="07510"/>
    <s v="Association Dues"/>
    <s v="009000"/>
    <n v="202401"/>
    <n v="2024"/>
    <x v="1"/>
    <s v="43286"/>
    <s v="01/25/2024"/>
    <s v=""/>
    <n v="592"/>
  </r>
  <r>
    <s v="050"/>
    <s v="2735"/>
    <s v="9302"/>
    <s v="07510"/>
    <s v="Association Dues"/>
    <s v="009000"/>
    <n v="202401"/>
    <n v="2024"/>
    <x v="1"/>
    <s v="6085"/>
    <s v="01/30/2024"/>
    <s v="Barren County Annual Chamber Dinner"/>
    <n v="250"/>
  </r>
  <r>
    <s v="050"/>
    <s v="3308"/>
    <s v="9120"/>
    <s v="07510"/>
    <s v="Association Dues"/>
    <s v="009000"/>
    <n v="202401"/>
    <n v="2024"/>
    <x v="7"/>
    <s v="75617"/>
    <s v="12/08/2023"/>
    <s v=""/>
    <n v="7500"/>
  </r>
  <r>
    <s v="050"/>
    <s v="3308"/>
    <s v="9120"/>
    <s v="07510"/>
    <s v="Association Dues"/>
    <s v="009000"/>
    <n v="202401"/>
    <n v="2024"/>
    <x v="31"/>
    <s v="5781"/>
    <s v="01/05/2024"/>
    <s v=""/>
    <n v="10000"/>
  </r>
  <r>
    <s v="050"/>
    <s v="3308"/>
    <s v="9120"/>
    <s v="07510"/>
    <s v="Association Dues"/>
    <s v="009000"/>
    <n v="202401"/>
    <n v="2024"/>
    <x v="32"/>
    <s v="705744673074"/>
    <s v="01/02/2024"/>
    <s v=""/>
    <n v="1020"/>
  </r>
  <r>
    <s v="050"/>
    <s v="3333"/>
    <s v="9090"/>
    <s v="05415"/>
    <s v="Membership Fees"/>
    <s v="009000"/>
    <n v="202401"/>
    <n v="2024"/>
    <x v="33"/>
    <s v="050_KAY.COOMES_JAN-2"/>
    <s v="01/16/2024"/>
    <s v="Leadership Kentucky - 16-JAN-24 - Frankfort - KY - 40601 - Tax"/>
    <n v="100"/>
  </r>
  <r>
    <s v="050"/>
    <s v="3333"/>
    <s v="9090"/>
    <s v="05415"/>
    <s v="Membership Fees"/>
    <s v="009000"/>
    <n v="202401"/>
    <n v="2024"/>
    <x v="33"/>
    <s v=""/>
    <s v=""/>
    <s v="Use Tax on Jan-24 PCard"/>
    <n v="9.75"/>
  </r>
  <r>
    <s v="050"/>
    <s v="1114"/>
    <s v="9302"/>
    <s v="07510"/>
    <s v="Association Dues"/>
    <s v="009000"/>
    <n v="202402"/>
    <n v="2024"/>
    <x v="0"/>
    <s v=""/>
    <s v=""/>
    <s v="AGA Dues"/>
    <n v="699.42"/>
  </r>
  <r>
    <s v="050"/>
    <s v="2637"/>
    <s v="8740"/>
    <s v="05415"/>
    <s v="Membership Fees"/>
    <s v="009000"/>
    <n v="202402"/>
    <n v="2024"/>
    <x v="34"/>
    <s v="050_SEAN.JONES_FEB-2"/>
    <s v="02/16/2024"/>
    <s v="NACE INTERNATIONAL INS - 16-JAN-24 - 281-2286300 - TX - 77084 - Interchange Qualifier"/>
    <n v="295"/>
  </r>
  <r>
    <s v="050"/>
    <s v="2653"/>
    <s v="8700"/>
    <s v="05415"/>
    <s v="Membership Fees"/>
    <s v="009000"/>
    <n v="202402"/>
    <n v="2024"/>
    <x v="35"/>
    <s v="WEXP-00079678"/>
    <s v="01/29/2024"/>
    <s v="Professional Dues Kentucky Association of Mapping Professionals 2024 Dues."/>
    <n v="25"/>
  </r>
  <r>
    <s v="050"/>
    <s v="2732"/>
    <s v="8700"/>
    <s v="05415"/>
    <s v="Membership Fees"/>
    <s v="009000"/>
    <n v="202402"/>
    <n v="2024"/>
    <x v="26"/>
    <s v="050_LISA.WHITNEY_FEB"/>
    <s v="02/16/2024"/>
    <s v="REALTOR ASSOCIATION/ML - 01-FEB-24 - 3123298245 - IL - 60611 - Interchange Qualifier"/>
    <n v="150"/>
  </r>
  <r>
    <s v="050"/>
    <s v="2732"/>
    <s v="8700"/>
    <s v="05415"/>
    <s v="Membership Fees"/>
    <s v="009000"/>
    <n v="202402"/>
    <n v="2024"/>
    <x v="36"/>
    <s v="1590827-679204"/>
    <s v="01/26/2024"/>
    <s v="KAMC Membership Dues"/>
    <n v="1250"/>
  </r>
  <r>
    <s v="050"/>
    <s v="2732"/>
    <s v="8700"/>
    <s v="05415"/>
    <s v="Membership Fees"/>
    <s v="009000"/>
    <n v="202402"/>
    <n v="2024"/>
    <x v="26"/>
    <s v=""/>
    <s v=""/>
    <s v="Use Tax on Feb-24 PCard"/>
    <n v="9"/>
  </r>
  <r>
    <s v="050"/>
    <s v="2735"/>
    <s v="8700"/>
    <s v="07510"/>
    <s v="Association Dues"/>
    <s v="009000"/>
    <n v="202402"/>
    <n v="2024"/>
    <x v="1"/>
    <s v=""/>
    <s v=""/>
    <s v="CHAMBER OF COMMERCE 3351"/>
    <n v="200"/>
  </r>
  <r>
    <s v="050"/>
    <s v="2738"/>
    <s v="9302"/>
    <s v="07510"/>
    <s v="Association Dues"/>
    <s v="009000"/>
    <n v="202402"/>
    <n v="2024"/>
    <x v="1"/>
    <s v="CHE190565"/>
    <s v="02/27/2024"/>
    <s v=""/>
    <n v="125"/>
  </r>
  <r>
    <s v="050"/>
    <s v="3308"/>
    <s v="9302"/>
    <s v="07510"/>
    <s v="Association Dues"/>
    <s v="009000"/>
    <n v="202402"/>
    <n v="2024"/>
    <x v="37"/>
    <s v="CHE189612"/>
    <s v="02/13/2024"/>
    <s v=""/>
    <n v="5000"/>
  </r>
  <r>
    <s v="050"/>
    <s v="3333"/>
    <s v="9090"/>
    <s v="05415"/>
    <s v="Membership Fees"/>
    <s v="009000"/>
    <n v="202402"/>
    <n v="2024"/>
    <x v="33"/>
    <s v="050_KAY.COOMES_FEB-2"/>
    <s v="02/16/2024"/>
    <s v="Leadership Kentucky - 19-JAN-24 - Frankfort - KY - 40601 - Tax"/>
    <n v="100"/>
  </r>
  <r>
    <s v="050"/>
    <s v="3333"/>
    <s v="9090"/>
    <s v="05415"/>
    <s v="Membership Fees"/>
    <s v="009000"/>
    <n v="202402"/>
    <n v="2024"/>
    <x v="33"/>
    <s v="050_KAY.COOMES_FEB-2"/>
    <s v="02/16/2024"/>
    <s v="Leadership Kentucky - 26-JAN-24 - Frankfort - KY - 40601 - Tax"/>
    <n v="100"/>
  </r>
  <r>
    <s v="050"/>
    <s v="3333"/>
    <s v="9090"/>
    <s v="05415"/>
    <s v="Membership Fees"/>
    <s v="009000"/>
    <n v="202402"/>
    <n v="2024"/>
    <x v="33"/>
    <s v="050_KAY.COOMES_FEB-2"/>
    <s v="02/16/2024"/>
    <s v="Leadership Kentucky - 30-JAN-24 - Frankfort - KY - 40601 - Interchange Qualifier"/>
    <n v="-100"/>
  </r>
  <r>
    <s v="050"/>
    <s v="3333"/>
    <s v="9090"/>
    <s v="05415"/>
    <s v="Membership Fees"/>
    <s v="009000"/>
    <n v="202402"/>
    <n v="2024"/>
    <x v="33"/>
    <s v=""/>
    <s v=""/>
    <s v="Use Tax on Feb-24 PCard"/>
    <n v="19.5"/>
  </r>
  <r>
    <s v="050"/>
    <s v="1114"/>
    <s v="9302"/>
    <s v="07510"/>
    <s v="Association Dues"/>
    <s v="009000"/>
    <n v="202403"/>
    <n v="2024"/>
    <x v="0"/>
    <s v=""/>
    <s v=""/>
    <s v="AGA Dues"/>
    <n v="699.42"/>
  </r>
  <r>
    <s v="050"/>
    <s v="2604"/>
    <s v="4264"/>
    <s v="05415"/>
    <s v="Membership Fees"/>
    <s v="009000"/>
    <n v="202403"/>
    <n v="2024"/>
    <x v="38"/>
    <s v="WEXP-00082543"/>
    <s v="03/07/2024"/>
    <s v="Professional Dues $10 fee to KY secretary of state for certificate of good standing for KY franchise (no receipt provided but have attached certificate)"/>
    <n v="2"/>
  </r>
  <r>
    <s v="050"/>
    <s v="2604"/>
    <s v="8700"/>
    <s v="05415"/>
    <s v="Membership Fees"/>
    <s v="009000"/>
    <n v="202403"/>
    <n v="2024"/>
    <x v="38"/>
    <s v="WEXP-00082543"/>
    <s v="03/07/2024"/>
    <s v="Professional Dues $10 fee to KY secretary of state for certificate of good standing for KY franchise (no receipt provided but have attached certificate)"/>
    <n v="8"/>
  </r>
  <r>
    <s v="050"/>
    <s v="2637"/>
    <s v="8700"/>
    <s v="05415"/>
    <s v="Membership Fees"/>
    <s v="009000"/>
    <n v="202403"/>
    <n v="2024"/>
    <x v="39"/>
    <s v="050_SHELBY.LAMB_MAR-"/>
    <s v="03/16/2024"/>
    <s v="THE MESSENGER - 04-MAR-24 - UNION CITY - TN - 38261 - Interchange Qualifier"/>
    <n v="48"/>
  </r>
  <r>
    <s v="050"/>
    <s v="2637"/>
    <s v="8700"/>
    <s v="05415"/>
    <s v="Membership Fees"/>
    <s v="009000"/>
    <n v="202403"/>
    <n v="2024"/>
    <x v="39"/>
    <s v=""/>
    <s v=""/>
    <s v="Use Tax on Mar-24 PCard"/>
    <n v="2.88"/>
  </r>
  <r>
    <s v="050"/>
    <s v="2732"/>
    <s v="9120"/>
    <s v="07510"/>
    <s v="Association Dues"/>
    <s v="009000"/>
    <n v="202403"/>
    <n v="2024"/>
    <x v="6"/>
    <s v="CHE148513"/>
    <s v="06/02/2022"/>
    <s v=""/>
    <n v="-480"/>
  </r>
  <r>
    <s v="050"/>
    <s v="2734"/>
    <s v="8700"/>
    <s v="07510"/>
    <s v="Association Dues"/>
    <s v="009000"/>
    <n v="202403"/>
    <n v="2024"/>
    <x v="1"/>
    <s v=""/>
    <s v=""/>
    <s v="CHAMBER OF COMMERCE 88837"/>
    <n v="8050"/>
  </r>
  <r>
    <s v="050"/>
    <s v="2735"/>
    <s v="8700"/>
    <s v="07510"/>
    <s v="Association Dues"/>
    <s v="009000"/>
    <n v="202403"/>
    <n v="2024"/>
    <x v="1"/>
    <s v="3351"/>
    <s v="01/02/2024"/>
    <s v=""/>
    <n v="200"/>
  </r>
  <r>
    <s v="050"/>
    <s v="2735"/>
    <s v="8700"/>
    <s v="07510"/>
    <s v="Association Dues"/>
    <s v="009000"/>
    <n v="202403"/>
    <n v="2024"/>
    <x v="1"/>
    <s v="6147"/>
    <s v="03/01/2024"/>
    <s v=""/>
    <n v="2500"/>
  </r>
  <r>
    <s v="050"/>
    <s v="2735"/>
    <s v="8700"/>
    <s v="07510"/>
    <s v="Association Dues"/>
    <s v="009000"/>
    <n v="202403"/>
    <n v="2024"/>
    <x v="1"/>
    <s v="675"/>
    <s v="01/02/2024"/>
    <s v=""/>
    <n v="235"/>
  </r>
  <r>
    <s v="050"/>
    <s v="2735"/>
    <s v="8700"/>
    <s v="07510"/>
    <s v="Association Dues"/>
    <s v="009000"/>
    <n v="202403"/>
    <n v="2024"/>
    <x v="1"/>
    <s v=""/>
    <s v=""/>
    <s v=""/>
    <n v="-200"/>
  </r>
  <r>
    <s v="050"/>
    <s v="2736"/>
    <s v="8700"/>
    <s v="07510"/>
    <s v="Association Dues"/>
    <s v="009000"/>
    <n v="202403"/>
    <n v="2024"/>
    <x v="40"/>
    <s v="INV012924"/>
    <s v="01/29/2024"/>
    <s v=""/>
    <n v="500"/>
  </r>
  <r>
    <s v="050"/>
    <s v="1114"/>
    <s v="9302"/>
    <s v="07510"/>
    <s v="Association Dues"/>
    <s v="009000"/>
    <n v="202404"/>
    <n v="2024"/>
    <x v="0"/>
    <s v=""/>
    <s v=""/>
    <s v="AGA Dues"/>
    <n v="699.42"/>
  </r>
  <r>
    <s v="050"/>
    <s v="2635"/>
    <s v="9302"/>
    <s v="07510"/>
    <s v="Association Dues"/>
    <s v="009000"/>
    <n v="202404"/>
    <n v="2024"/>
    <x v="1"/>
    <s v="CHE193296"/>
    <s v="04/03/2024"/>
    <s v=""/>
    <n v="500"/>
  </r>
  <r>
    <s v="050"/>
    <s v="2637"/>
    <s v="8700"/>
    <s v="05415"/>
    <s v="Membership Fees"/>
    <s v="009000"/>
    <n v="202404"/>
    <n v="2024"/>
    <x v="41"/>
    <s v="050_JEREMY.HUSS_APR-"/>
    <s v="04/16/2024"/>
    <s v="MCCRACKEN COUNTY TAX - 04-APR-24 - PADUCAH - KY - 42003 - Interchange Qualifier"/>
    <n v="19"/>
  </r>
  <r>
    <s v="050"/>
    <s v="2637"/>
    <s v="8700"/>
    <s v="05415"/>
    <s v="Membership Fees"/>
    <s v="009000"/>
    <n v="202404"/>
    <n v="2024"/>
    <x v="41"/>
    <s v="050_JEREMY.HUSS_APR-"/>
    <s v="04/16/2024"/>
    <s v="MCCRACKEN SERVICE FEE - 04-APR-24 - PADUCAH - KY - 42003 - Interchange Qualifier"/>
    <n v="2.5"/>
  </r>
  <r>
    <s v="050"/>
    <s v="2637"/>
    <s v="8700"/>
    <s v="05415"/>
    <s v="Membership Fees"/>
    <s v="009000"/>
    <n v="202404"/>
    <n v="2024"/>
    <x v="42"/>
    <s v="72635099N"/>
    <s v="04/02/2024"/>
    <s v="Surety Bond for Notary"/>
    <n v="60.72"/>
  </r>
  <r>
    <s v="050"/>
    <s v="2637"/>
    <s v="8700"/>
    <s v="05415"/>
    <s v="Membership Fees"/>
    <s v="009000"/>
    <n v="202404"/>
    <n v="2024"/>
    <x v="41"/>
    <s v=""/>
    <s v=""/>
    <s v="Use Tax on APR-24 PCard"/>
    <n v="1.29"/>
  </r>
  <r>
    <s v="050"/>
    <s v="2734"/>
    <s v="8700"/>
    <s v="07510"/>
    <s v="Association Dues"/>
    <s v="009000"/>
    <n v="202404"/>
    <n v="2024"/>
    <x v="1"/>
    <s v="88837"/>
    <s v="03/27/2024"/>
    <s v=""/>
    <n v="8050"/>
  </r>
  <r>
    <s v="050"/>
    <s v="2734"/>
    <s v="8700"/>
    <s v="07510"/>
    <s v="Association Dues"/>
    <s v="009000"/>
    <n v="202404"/>
    <n v="2024"/>
    <x v="1"/>
    <s v=""/>
    <s v=""/>
    <s v=""/>
    <n v="-8050"/>
  </r>
  <r>
    <s v="050"/>
    <s v="2736"/>
    <s v="9120"/>
    <s v="07510"/>
    <s v="Association Dues"/>
    <s v="009000"/>
    <n v="202404"/>
    <n v="2024"/>
    <x v="6"/>
    <s v="32124"/>
    <s v="04/01/2024"/>
    <s v=""/>
    <n v="150"/>
  </r>
  <r>
    <s v="050"/>
    <s v="3308"/>
    <s v="9120"/>
    <s v="07510"/>
    <s v="Association Dues"/>
    <s v="009000"/>
    <n v="202404"/>
    <n v="2024"/>
    <x v="43"/>
    <s v="32036"/>
    <s v="04/08/2024"/>
    <s v=""/>
    <n v="20000"/>
  </r>
  <r>
    <s v="050"/>
    <s v="3308"/>
    <s v="9120"/>
    <s v="07510"/>
    <s v="Association Dues"/>
    <s v="009000"/>
    <n v="202404"/>
    <n v="2024"/>
    <x v="43"/>
    <s v="32037"/>
    <s v="04/08/2024"/>
    <s v=""/>
    <n v="5000"/>
  </r>
  <r>
    <s v="050"/>
    <s v="3308"/>
    <s v="9120"/>
    <s v="07510"/>
    <s v="Association Dues"/>
    <s v="009000"/>
    <n v="202404"/>
    <n v="2024"/>
    <x v="32"/>
    <s v="7377"/>
    <s v="04/25/2024"/>
    <s v=""/>
    <n v="500"/>
  </r>
  <r>
    <s v="050"/>
    <s v="3315"/>
    <s v="8700"/>
    <s v="05415"/>
    <s v="Membership Fees"/>
    <s v="009000"/>
    <n v="202404"/>
    <n v="2024"/>
    <x v="44"/>
    <s v="WEXP-00085125"/>
    <s v="04/18/2024"/>
    <s v="Professional Dues PE license renewal for state of KY"/>
    <n v="150"/>
  </r>
  <r>
    <s v="050"/>
    <s v="1114"/>
    <s v="9302"/>
    <s v="07510"/>
    <s v="Association Dues"/>
    <s v="009000"/>
    <n v="202405"/>
    <n v="2024"/>
    <x v="0"/>
    <s v=""/>
    <s v=""/>
    <s v="AGA Dues"/>
    <n v="699.42"/>
  </r>
  <r>
    <s v="050"/>
    <s v="2734"/>
    <s v="8700"/>
    <s v="07510"/>
    <s v="Association Dues"/>
    <s v="009000"/>
    <n v="202405"/>
    <n v="2024"/>
    <x v="45"/>
    <s v="129170"/>
    <s v="05/14/2024"/>
    <s v="TAG METER (11/07) 25 PER PK"/>
    <n v="270"/>
  </r>
  <r>
    <s v="050"/>
    <s v="2734"/>
    <s v="8700"/>
    <s v="07510"/>
    <s v="Association Dues"/>
    <s v="009000"/>
    <n v="202405"/>
    <n v="2024"/>
    <x v="45"/>
    <s v="129170"/>
    <s v="05/14/2024"/>
    <s v="freightTAG METER (11/07) 25 PER PK"/>
    <n v="22.46"/>
  </r>
  <r>
    <s v="050"/>
    <s v="2736"/>
    <s v="9302"/>
    <s v="07510"/>
    <s v="Association Dues"/>
    <s v="009000"/>
    <n v="202405"/>
    <n v="2024"/>
    <x v="1"/>
    <s v="CHE195231"/>
    <s v="05/03/2024"/>
    <s v=""/>
    <n v="1372.28"/>
  </r>
  <r>
    <s v="050"/>
    <s v="1114"/>
    <s v="9302"/>
    <s v="07510"/>
    <s v="Association Dues"/>
    <s v="009000"/>
    <n v="202406"/>
    <n v="2024"/>
    <x v="0"/>
    <s v=""/>
    <s v=""/>
    <s v="AGA Dues"/>
    <n v="699.42"/>
  </r>
  <r>
    <s v="050"/>
    <s v="2636"/>
    <s v="8700"/>
    <s v="07510"/>
    <s v="Association Dues"/>
    <s v="009000"/>
    <n v="202406"/>
    <n v="2024"/>
    <x v="2"/>
    <s v="4565"/>
    <s v="06/25/2024"/>
    <s v=""/>
    <n v="425"/>
  </r>
  <r>
    <s v="050"/>
    <s v="2637"/>
    <s v="8700"/>
    <s v="05415"/>
    <s v="Membership Fees"/>
    <s v="009000"/>
    <n v="202406"/>
    <n v="2024"/>
    <x v="3"/>
    <s v="050_JEREMY.HUSS_JUN-"/>
    <s v="06/16/2024"/>
    <s v="SAMS CLUB #6449 - 23-MAY-24 - PADUCAH - KY - 42001 - Interchange Qualifier"/>
    <n v="45"/>
  </r>
  <r>
    <s v="050"/>
    <s v="2637"/>
    <s v="8700"/>
    <s v="05415"/>
    <s v="Membership Fees"/>
    <s v="009000"/>
    <n v="202406"/>
    <n v="2024"/>
    <x v="1"/>
    <s v="050_SEAN.JONES_JUN-2"/>
    <s v="06/16/2024"/>
    <s v="KENTUCKY LAKE CHAMBER - 03-JUN-24 - BENTON - KY - 42025 - Interchange Qualifier"/>
    <n v="500"/>
  </r>
  <r>
    <s v="050"/>
    <s v="2637"/>
    <s v="8700"/>
    <s v="05415"/>
    <s v="Membership Fees"/>
    <s v="009000"/>
    <n v="202406"/>
    <n v="2024"/>
    <x v="1"/>
    <s v=""/>
    <s v=""/>
    <s v="Use Tax on Jun-24 PCard"/>
    <n v="30"/>
  </r>
  <r>
    <s v="050"/>
    <s v="2732"/>
    <s v="9120"/>
    <s v="07510"/>
    <s v="Association Dues"/>
    <s v="009000"/>
    <n v="202406"/>
    <n v="2024"/>
    <x v="6"/>
    <s v="6722"/>
    <s v="06/18/2024"/>
    <s v=""/>
    <n v="480"/>
  </r>
  <r>
    <s v="050"/>
    <s v="2735"/>
    <s v="8700"/>
    <s v="05415"/>
    <s v="Membership Fees"/>
    <s v="009000"/>
    <n v="202406"/>
    <n v="2024"/>
    <x v="3"/>
    <s v="050_JONATHON.BLEDSOE"/>
    <s v="06/16/2024"/>
    <s v="SAMS CLUB RENEWAL - 27-MAY-24 - BOWLING GREEN - KY - 42103 - Interchange Qualifier"/>
    <n v="110"/>
  </r>
  <r>
    <s v="050"/>
    <s v="2739"/>
    <s v="9302"/>
    <s v="05415"/>
    <s v="Membership Fees"/>
    <s v="009000"/>
    <n v="202406"/>
    <n v="2024"/>
    <x v="1"/>
    <s v="67953"/>
    <s v="11/29/2023"/>
    <s v=""/>
    <n v="4000"/>
  </r>
  <r>
    <s v="050"/>
    <s v="3351"/>
    <s v="9302"/>
    <s v="05415"/>
    <s v="Membership Fees"/>
    <s v="009000"/>
    <n v="202406"/>
    <n v="2024"/>
    <x v="3"/>
    <s v="050_RYAN.TOLBERT_JUN"/>
    <s v="06/16/2024"/>
    <s v="SAMS CLUB #6449 - 18-MAY-24 - PADUCAH - KY - 42001 - Interchange Qualifier"/>
    <n v="91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40A143-D602-4EF0-9093-54F4B00AEFE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0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7">
        <item x="0"/>
        <item x="4"/>
        <item x="8"/>
        <item x="28"/>
        <item x="12"/>
        <item x="25"/>
        <item x="5"/>
        <item x="40"/>
        <item x="1"/>
        <item x="15"/>
        <item x="42"/>
        <item x="14"/>
        <item x="17"/>
        <item x="7"/>
        <item x="37"/>
        <item x="10"/>
        <item x="22"/>
        <item x="31"/>
        <item x="6"/>
        <item x="19"/>
        <item x="20"/>
        <item x="11"/>
        <item x="43"/>
        <item x="35"/>
        <item x="36"/>
        <item x="9"/>
        <item x="29"/>
        <item x="32"/>
        <item x="44"/>
        <item x="16"/>
        <item x="21"/>
        <item x="38"/>
        <item x="33"/>
        <item x="30"/>
        <item x="45"/>
        <item x="41"/>
        <item x="34"/>
        <item x="23"/>
        <item x="13"/>
        <item x="2"/>
        <item x="27"/>
        <item x="26"/>
        <item x="3"/>
        <item x="39"/>
        <item x="24"/>
        <item x="18"/>
        <item t="default"/>
      </items>
    </pivotField>
    <pivotField showAll="0"/>
    <pivotField showAll="0"/>
    <pivotField showAll="0"/>
    <pivotField dataField="1" numFmtId="8" showAll="0"/>
  </pivotFields>
  <rowFields count="1">
    <field x="8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Sum of Amount" fld="12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8341-BF1F-4C67-B6AF-1C47C54D5CCC}">
  <dimension ref="A1:I117"/>
  <sheetViews>
    <sheetView tabSelected="1" view="pageBreakPreview" zoomScale="60" zoomScaleNormal="90" workbookViewId="0">
      <pane ySplit="11" topLeftCell="A15" activePane="bottomLeft" state="frozen"/>
      <selection activeCell="F45" sqref="F45"/>
      <selection pane="bottomLeft" activeCell="G11" sqref="G11"/>
    </sheetView>
  </sheetViews>
  <sheetFormatPr defaultColWidth="14.42578125" defaultRowHeight="15" x14ac:dyDescent="0.2"/>
  <cols>
    <col min="1" max="1" width="6" style="8" customWidth="1"/>
    <col min="2" max="2" width="12.28515625" style="8" customWidth="1"/>
    <col min="3" max="3" width="72.7109375" style="8" customWidth="1"/>
    <col min="4" max="4" width="13.7109375" style="8" customWidth="1"/>
    <col min="5" max="5" width="17.42578125" style="8" customWidth="1"/>
    <col min="6" max="6" width="15" style="8" customWidth="1"/>
    <col min="7" max="7" width="7.28515625" style="8" bestFit="1" customWidth="1"/>
    <col min="8" max="8" width="9.85546875" style="8" customWidth="1"/>
    <col min="9" max="9" width="6" style="8" customWidth="1"/>
    <col min="10" max="10" width="30.42578125" style="8" customWidth="1"/>
    <col min="11" max="12" width="13.7109375" style="8" customWidth="1"/>
    <col min="13" max="13" width="15" style="8" customWidth="1"/>
    <col min="14" max="14" width="13.7109375" style="8" customWidth="1"/>
    <col min="15" max="15" width="12.42578125" style="8" customWidth="1"/>
    <col min="16" max="16" width="18.85546875" style="8" customWidth="1"/>
    <col min="17" max="17" width="7.28515625" style="8" customWidth="1"/>
    <col min="18" max="18" width="6" style="8" customWidth="1"/>
    <col min="19" max="19" width="12.42578125" style="8" customWidth="1"/>
    <col min="20" max="20" width="26.5703125" style="8" customWidth="1"/>
    <col min="21" max="21" width="12.42578125" style="8" customWidth="1"/>
    <col min="22" max="22" width="20.140625" style="8" customWidth="1"/>
    <col min="23" max="23" width="12.42578125" style="8" customWidth="1"/>
    <col min="24" max="24" width="8.5703125" style="8" customWidth="1"/>
    <col min="25" max="25" width="12.42578125" style="8" customWidth="1"/>
    <col min="26" max="26" width="21.42578125" style="8" customWidth="1"/>
    <col min="27" max="27" width="12.42578125" style="8" customWidth="1"/>
    <col min="28" max="28" width="7.28515625" style="8" customWidth="1"/>
    <col min="29" max="29" width="13.7109375" style="8" customWidth="1"/>
    <col min="30" max="30" width="25.28515625" style="8" customWidth="1"/>
    <col min="31" max="31" width="12.42578125" style="8" customWidth="1"/>
    <col min="32" max="32" width="21.42578125" style="8" customWidth="1"/>
    <col min="33" max="33" width="14.42578125" style="8"/>
    <col min="34" max="34" width="7.28515625" style="8" customWidth="1"/>
    <col min="35" max="35" width="13.7109375" style="8" customWidth="1"/>
    <col min="36" max="36" width="22.7109375" style="8" customWidth="1"/>
    <col min="37" max="37" width="13.7109375" style="8" customWidth="1"/>
    <col min="38" max="38" width="31.7109375" style="8" customWidth="1"/>
    <col min="39" max="40" width="12.42578125" style="8" customWidth="1"/>
    <col min="41" max="41" width="15" style="8" customWidth="1"/>
    <col min="42" max="43" width="12.42578125" style="8" customWidth="1"/>
    <col min="44" max="44" width="17.5703125" style="8" customWidth="1"/>
    <col min="45" max="45" width="25.28515625" style="8" customWidth="1"/>
    <col min="46" max="46" width="18.85546875" style="8" customWidth="1"/>
    <col min="47" max="50" width="14.42578125" style="8"/>
    <col min="51" max="51" width="12.42578125" style="8" customWidth="1"/>
    <col min="52" max="52" width="18.85546875" style="8" customWidth="1"/>
    <col min="53" max="54" width="14.42578125" style="8"/>
    <col min="55" max="55" width="16.28515625" style="8" customWidth="1"/>
    <col min="56" max="56" width="13.7109375" style="8" customWidth="1"/>
    <col min="57" max="16384" width="14.42578125" style="8"/>
  </cols>
  <sheetData>
    <row r="1" spans="1:9" ht="15.75" customHeight="1" x14ac:dyDescent="0.25">
      <c r="A1" s="30" t="s">
        <v>356</v>
      </c>
      <c r="B1" s="30"/>
      <c r="C1" s="30"/>
      <c r="D1" s="30"/>
      <c r="E1" s="30"/>
      <c r="F1" s="30"/>
    </row>
    <row r="2" spans="1:9" ht="15.75" x14ac:dyDescent="0.25">
      <c r="A2" s="30" t="s">
        <v>355</v>
      </c>
      <c r="B2" s="30"/>
      <c r="C2" s="30"/>
      <c r="D2" s="30"/>
      <c r="E2" s="30"/>
      <c r="F2" s="30"/>
    </row>
    <row r="3" spans="1:9" ht="15.75" x14ac:dyDescent="0.25">
      <c r="A3" s="30" t="s">
        <v>354</v>
      </c>
      <c r="B3" s="30"/>
      <c r="C3" s="30"/>
      <c r="D3" s="30"/>
      <c r="E3" s="30"/>
      <c r="F3" s="30"/>
    </row>
    <row r="4" spans="1:9" ht="15.75" x14ac:dyDescent="0.25">
      <c r="A4" s="31" t="s">
        <v>353</v>
      </c>
      <c r="B4" s="31"/>
      <c r="C4" s="31"/>
      <c r="D4" s="31"/>
      <c r="E4" s="31"/>
      <c r="F4" s="31"/>
    </row>
    <row r="5" spans="1:9" ht="15.75" x14ac:dyDescent="0.25">
      <c r="A5" s="31" t="s">
        <v>352</v>
      </c>
      <c r="B5" s="31"/>
      <c r="C5" s="31"/>
      <c r="D5" s="31"/>
      <c r="E5" s="31"/>
      <c r="F5" s="31"/>
    </row>
    <row r="7" spans="1:9" ht="15.75" x14ac:dyDescent="0.25">
      <c r="A7" s="27" t="s">
        <v>351</v>
      </c>
      <c r="B7" s="26"/>
      <c r="F7" s="28" t="s">
        <v>350</v>
      </c>
    </row>
    <row r="8" spans="1:9" ht="15.75" x14ac:dyDescent="0.25">
      <c r="A8" s="27" t="s">
        <v>349</v>
      </c>
      <c r="B8" s="26"/>
      <c r="F8" s="25" t="s">
        <v>348</v>
      </c>
    </row>
    <row r="9" spans="1:9" ht="15.75" x14ac:dyDescent="0.25">
      <c r="A9" s="27" t="s">
        <v>347</v>
      </c>
      <c r="B9" s="26"/>
      <c r="E9" s="32"/>
      <c r="F9" s="33" t="s">
        <v>346</v>
      </c>
    </row>
    <row r="10" spans="1:9" x14ac:dyDescent="0.2">
      <c r="A10" s="24" t="s">
        <v>345</v>
      </c>
      <c r="B10" s="23"/>
      <c r="C10" s="23"/>
      <c r="D10" s="24" t="s">
        <v>344</v>
      </c>
      <c r="E10" s="23"/>
      <c r="F10" s="23"/>
    </row>
    <row r="11" spans="1:9" x14ac:dyDescent="0.2">
      <c r="A11" s="22" t="s">
        <v>343</v>
      </c>
      <c r="B11" s="22" t="s">
        <v>342</v>
      </c>
      <c r="C11" s="22" t="s">
        <v>341</v>
      </c>
      <c r="D11" s="22" t="s">
        <v>340</v>
      </c>
      <c r="E11" s="22" t="s">
        <v>339</v>
      </c>
      <c r="F11" s="22" t="s">
        <v>338</v>
      </c>
    </row>
    <row r="12" spans="1:9" x14ac:dyDescent="0.2">
      <c r="A12" s="15"/>
      <c r="B12" s="15"/>
      <c r="C12" s="15"/>
      <c r="D12" s="15"/>
      <c r="E12" s="15"/>
      <c r="F12" s="15"/>
    </row>
    <row r="13" spans="1:9" ht="15.75" x14ac:dyDescent="0.25">
      <c r="A13" s="15"/>
      <c r="C13" s="20" t="s">
        <v>337</v>
      </c>
      <c r="D13" s="15"/>
      <c r="E13" s="15"/>
      <c r="F13" s="15"/>
    </row>
    <row r="15" spans="1:9" ht="15.75" x14ac:dyDescent="0.25">
      <c r="A15" s="12">
        <v>1</v>
      </c>
      <c r="B15" s="15" t="s">
        <v>330</v>
      </c>
      <c r="C15" s="17" t="s">
        <v>304</v>
      </c>
      <c r="D15" s="16">
        <f>Pivot!$B4</f>
        <v>34037.939999999988</v>
      </c>
      <c r="E15" s="18" t="s">
        <v>332</v>
      </c>
      <c r="F15" s="12">
        <f t="shared" ref="F15:F60" si="0">D15</f>
        <v>34037.939999999988</v>
      </c>
    </row>
    <row r="16" spans="1:9" ht="15.75" x14ac:dyDescent="0.25">
      <c r="A16" s="12">
        <f t="shared" ref="A16:A60" si="1">+A15+1</f>
        <v>2</v>
      </c>
      <c r="B16" s="15" t="s">
        <v>330</v>
      </c>
      <c r="C16" s="17" t="s">
        <v>336</v>
      </c>
      <c r="D16" s="16">
        <f>Pivot!$B5</f>
        <v>158</v>
      </c>
      <c r="E16" s="18"/>
      <c r="F16" s="12">
        <f t="shared" si="0"/>
        <v>158</v>
      </c>
      <c r="I16" s="2"/>
    </row>
    <row r="17" spans="1:9" ht="15.75" x14ac:dyDescent="0.25">
      <c r="A17" s="12">
        <f t="shared" si="1"/>
        <v>3</v>
      </c>
      <c r="B17" s="15" t="s">
        <v>330</v>
      </c>
      <c r="C17" s="17" t="s">
        <v>306</v>
      </c>
      <c r="D17" s="16">
        <f>Pivot!$B6</f>
        <v>-200</v>
      </c>
      <c r="E17" s="18"/>
      <c r="F17" s="12">
        <f t="shared" si="0"/>
        <v>-200</v>
      </c>
      <c r="I17" s="2"/>
    </row>
    <row r="18" spans="1:9" ht="15.75" x14ac:dyDescent="0.25">
      <c r="A18" s="12">
        <f t="shared" si="1"/>
        <v>4</v>
      </c>
      <c r="B18" s="15" t="s">
        <v>330</v>
      </c>
      <c r="C18" s="17" t="s">
        <v>316</v>
      </c>
      <c r="D18" s="16">
        <f>Pivot!$B7</f>
        <v>196.45</v>
      </c>
      <c r="E18" s="18"/>
      <c r="F18" s="12">
        <f t="shared" si="0"/>
        <v>196.45</v>
      </c>
      <c r="I18" s="2"/>
    </row>
    <row r="19" spans="1:9" ht="15.75" x14ac:dyDescent="0.25">
      <c r="A19" s="12">
        <f t="shared" si="1"/>
        <v>5</v>
      </c>
      <c r="B19" s="15" t="s">
        <v>330</v>
      </c>
      <c r="C19" s="17" t="s">
        <v>308</v>
      </c>
      <c r="D19" s="16">
        <f>Pivot!$B8</f>
        <v>105</v>
      </c>
      <c r="E19" s="18"/>
      <c r="F19" s="12">
        <f t="shared" si="0"/>
        <v>105</v>
      </c>
      <c r="I19" s="2"/>
    </row>
    <row r="20" spans="1:9" ht="15.75" x14ac:dyDescent="0.25">
      <c r="A20" s="12">
        <f t="shared" si="1"/>
        <v>6</v>
      </c>
      <c r="B20" s="15" t="s">
        <v>330</v>
      </c>
      <c r="C20" s="17" t="s">
        <v>315</v>
      </c>
      <c r="D20" s="16">
        <f>Pivot!$B9</f>
        <v>450</v>
      </c>
      <c r="E20" s="18"/>
      <c r="F20" s="12">
        <f t="shared" si="0"/>
        <v>450</v>
      </c>
      <c r="I20" s="2"/>
    </row>
    <row r="21" spans="1:9" ht="15.75" x14ac:dyDescent="0.25">
      <c r="A21" s="12">
        <f t="shared" si="1"/>
        <v>7</v>
      </c>
      <c r="B21" s="15" t="s">
        <v>330</v>
      </c>
      <c r="C21" s="17" t="s">
        <v>150</v>
      </c>
      <c r="D21" s="16">
        <f>Pivot!$B10</f>
        <v>455</v>
      </c>
      <c r="E21" s="21"/>
      <c r="F21" s="12">
        <f t="shared" si="0"/>
        <v>455</v>
      </c>
      <c r="I21" s="2"/>
    </row>
    <row r="22" spans="1:9" ht="15.75" x14ac:dyDescent="0.25">
      <c r="A22" s="12">
        <f t="shared" si="1"/>
        <v>8</v>
      </c>
      <c r="B22" s="15" t="s">
        <v>330</v>
      </c>
      <c r="C22" s="17" t="s">
        <v>202</v>
      </c>
      <c r="D22" s="16">
        <f>Pivot!$B11</f>
        <v>500</v>
      </c>
      <c r="E22" s="21"/>
      <c r="F22" s="12">
        <f t="shared" si="0"/>
        <v>500</v>
      </c>
      <c r="I22" s="2"/>
    </row>
    <row r="23" spans="1:9" ht="15.75" x14ac:dyDescent="0.25">
      <c r="A23" s="12">
        <f t="shared" si="1"/>
        <v>9</v>
      </c>
      <c r="B23" s="15" t="s">
        <v>330</v>
      </c>
      <c r="C23" s="17" t="s">
        <v>35</v>
      </c>
      <c r="D23" s="16">
        <f>Pivot!$B12</f>
        <v>55629.979999999996</v>
      </c>
      <c r="E23" s="21"/>
      <c r="F23" s="12">
        <f t="shared" si="0"/>
        <v>55629.979999999996</v>
      </c>
      <c r="I23" s="2"/>
    </row>
    <row r="24" spans="1:9" ht="15.75" x14ac:dyDescent="0.25">
      <c r="A24" s="12">
        <f t="shared" si="1"/>
        <v>10</v>
      </c>
      <c r="B24" s="15" t="s">
        <v>330</v>
      </c>
      <c r="C24" s="17" t="s">
        <v>310</v>
      </c>
      <c r="D24" s="16">
        <f>Pivot!$B13</f>
        <v>50</v>
      </c>
      <c r="E24" s="21"/>
      <c r="F24" s="12">
        <f t="shared" si="0"/>
        <v>50</v>
      </c>
      <c r="I24" s="2"/>
    </row>
    <row r="25" spans="1:9" ht="15.75" x14ac:dyDescent="0.25">
      <c r="A25" s="12">
        <f t="shared" si="1"/>
        <v>11</v>
      </c>
      <c r="B25" s="15" t="s">
        <v>330</v>
      </c>
      <c r="C25" s="17" t="s">
        <v>77</v>
      </c>
      <c r="D25" s="16">
        <f>Pivot!$B14</f>
        <v>60.72</v>
      </c>
      <c r="E25" s="21"/>
      <c r="F25" s="12">
        <f t="shared" si="0"/>
        <v>60.72</v>
      </c>
      <c r="I25" s="2"/>
    </row>
    <row r="26" spans="1:9" ht="15.75" x14ac:dyDescent="0.25">
      <c r="A26" s="12">
        <f t="shared" si="1"/>
        <v>12</v>
      </c>
      <c r="B26" s="15" t="s">
        <v>330</v>
      </c>
      <c r="C26" s="17" t="s">
        <v>217</v>
      </c>
      <c r="D26" s="16">
        <f>Pivot!$B15</f>
        <v>2.83</v>
      </c>
      <c r="E26" s="21"/>
      <c r="F26" s="12">
        <f t="shared" si="0"/>
        <v>2.83</v>
      </c>
      <c r="I26" s="2"/>
    </row>
    <row r="27" spans="1:9" ht="15.75" x14ac:dyDescent="0.25">
      <c r="A27" s="12">
        <f t="shared" si="1"/>
        <v>13</v>
      </c>
      <c r="B27" s="15" t="s">
        <v>330</v>
      </c>
      <c r="C27" s="17" t="s">
        <v>56</v>
      </c>
      <c r="D27" s="16">
        <f>Pivot!$B16</f>
        <v>100</v>
      </c>
      <c r="E27" s="21"/>
      <c r="F27" s="12">
        <f t="shared" si="0"/>
        <v>100</v>
      </c>
      <c r="I27" s="2"/>
    </row>
    <row r="28" spans="1:9" ht="15.75" x14ac:dyDescent="0.25">
      <c r="A28" s="12">
        <f t="shared" si="1"/>
        <v>14</v>
      </c>
      <c r="B28" s="15" t="s">
        <v>330</v>
      </c>
      <c r="C28" s="17" t="s">
        <v>206</v>
      </c>
      <c r="D28" s="16">
        <f>Pivot!$B17</f>
        <v>18500</v>
      </c>
      <c r="E28" s="21"/>
      <c r="F28" s="12">
        <f t="shared" si="0"/>
        <v>18500</v>
      </c>
      <c r="I28" s="2"/>
    </row>
    <row r="29" spans="1:9" ht="15.75" x14ac:dyDescent="0.25">
      <c r="A29" s="12">
        <f t="shared" si="1"/>
        <v>15</v>
      </c>
      <c r="B29" s="15" t="s">
        <v>330</v>
      </c>
      <c r="C29" s="17" t="s">
        <v>261</v>
      </c>
      <c r="D29" s="16">
        <f>Pivot!$B18</f>
        <v>5000</v>
      </c>
      <c r="E29" s="21"/>
      <c r="F29" s="12">
        <f t="shared" si="0"/>
        <v>5000</v>
      </c>
      <c r="I29" s="2"/>
    </row>
    <row r="30" spans="1:9" ht="15.75" x14ac:dyDescent="0.25">
      <c r="A30" s="12">
        <f t="shared" si="1"/>
        <v>16</v>
      </c>
      <c r="B30" s="15" t="s">
        <v>330</v>
      </c>
      <c r="C30" s="17" t="s">
        <v>247</v>
      </c>
      <c r="D30" s="16">
        <f>Pivot!$B19</f>
        <v>3000</v>
      </c>
      <c r="E30" s="21"/>
      <c r="F30" s="12">
        <f t="shared" si="0"/>
        <v>3000</v>
      </c>
      <c r="I30" s="2"/>
    </row>
    <row r="31" spans="1:9" ht="15.75" x14ac:dyDescent="0.25">
      <c r="A31" s="12">
        <f t="shared" si="1"/>
        <v>17</v>
      </c>
      <c r="B31" s="15" t="s">
        <v>330</v>
      </c>
      <c r="C31" s="17" t="s">
        <v>289</v>
      </c>
      <c r="D31" s="16">
        <f>Pivot!$B20</f>
        <v>10000</v>
      </c>
      <c r="E31" s="21"/>
      <c r="F31" s="12">
        <f t="shared" si="0"/>
        <v>10000</v>
      </c>
      <c r="I31" s="2"/>
    </row>
    <row r="32" spans="1:9" ht="15.75" x14ac:dyDescent="0.25">
      <c r="A32" s="12">
        <f t="shared" si="1"/>
        <v>18</v>
      </c>
      <c r="B32" s="15" t="s">
        <v>330</v>
      </c>
      <c r="C32" s="17" t="s">
        <v>102</v>
      </c>
      <c r="D32" s="16">
        <f>Pivot!$B21</f>
        <v>10000</v>
      </c>
      <c r="E32" s="21"/>
      <c r="F32" s="12">
        <f t="shared" si="0"/>
        <v>10000</v>
      </c>
      <c r="I32" s="2"/>
    </row>
    <row r="33" spans="1:9" ht="15.75" x14ac:dyDescent="0.25">
      <c r="A33" s="12">
        <f t="shared" si="1"/>
        <v>19</v>
      </c>
      <c r="B33" s="15" t="s">
        <v>330</v>
      </c>
      <c r="C33" s="17" t="s">
        <v>48</v>
      </c>
      <c r="D33" s="16">
        <f>Pivot!$B22</f>
        <v>1570</v>
      </c>
      <c r="E33" s="21"/>
      <c r="F33" s="12">
        <f t="shared" si="0"/>
        <v>1570</v>
      </c>
      <c r="I33" s="2"/>
    </row>
    <row r="34" spans="1:9" ht="15.75" x14ac:dyDescent="0.25">
      <c r="A34" s="12">
        <f t="shared" si="1"/>
        <v>20</v>
      </c>
      <c r="B34" s="15" t="s">
        <v>330</v>
      </c>
      <c r="C34" s="17" t="s">
        <v>136</v>
      </c>
      <c r="D34" s="16">
        <f>Pivot!$B23</f>
        <v>550</v>
      </c>
      <c r="E34" s="21"/>
      <c r="F34" s="12">
        <f t="shared" si="0"/>
        <v>550</v>
      </c>
      <c r="I34" s="2"/>
    </row>
    <row r="35" spans="1:9" ht="15.75" x14ac:dyDescent="0.25">
      <c r="A35" s="12">
        <f t="shared" si="1"/>
        <v>21</v>
      </c>
      <c r="B35" s="15" t="s">
        <v>330</v>
      </c>
      <c r="C35" s="17" t="s">
        <v>139</v>
      </c>
      <c r="D35" s="16">
        <f>Pivot!$B24</f>
        <v>325</v>
      </c>
      <c r="E35" s="21"/>
      <c r="F35" s="12">
        <f t="shared" si="0"/>
        <v>325</v>
      </c>
      <c r="I35" s="2"/>
    </row>
    <row r="36" spans="1:9" ht="15.75" x14ac:dyDescent="0.25">
      <c r="A36" s="12">
        <f t="shared" si="1"/>
        <v>22</v>
      </c>
      <c r="B36" s="15" t="s">
        <v>330</v>
      </c>
      <c r="C36" s="17" t="s">
        <v>305</v>
      </c>
      <c r="D36" s="16">
        <f>Pivot!$B25</f>
        <v>555</v>
      </c>
      <c r="E36" s="21"/>
      <c r="F36" s="12">
        <f t="shared" si="0"/>
        <v>555</v>
      </c>
      <c r="I36" s="2"/>
    </row>
    <row r="37" spans="1:9" ht="15.75" x14ac:dyDescent="0.25">
      <c r="A37" s="12">
        <f t="shared" si="1"/>
        <v>23</v>
      </c>
      <c r="B37" s="15" t="s">
        <v>330</v>
      </c>
      <c r="C37" s="17" t="s">
        <v>250</v>
      </c>
      <c r="D37" s="16">
        <f>Pivot!$B26</f>
        <v>25000</v>
      </c>
      <c r="E37" s="21"/>
      <c r="F37" s="12">
        <f t="shared" si="0"/>
        <v>25000</v>
      </c>
      <c r="I37" s="2"/>
    </row>
    <row r="38" spans="1:9" ht="15.75" x14ac:dyDescent="0.25">
      <c r="A38" s="12">
        <f t="shared" si="1"/>
        <v>24</v>
      </c>
      <c r="B38" s="15" t="s">
        <v>330</v>
      </c>
      <c r="C38" s="17" t="s">
        <v>319</v>
      </c>
      <c r="D38" s="16">
        <f>Pivot!$B27</f>
        <v>25</v>
      </c>
      <c r="E38" s="21"/>
      <c r="F38" s="12">
        <f t="shared" si="0"/>
        <v>25</v>
      </c>
      <c r="I38" s="2"/>
    </row>
    <row r="39" spans="1:9" ht="15.75" x14ac:dyDescent="0.25">
      <c r="A39" s="12">
        <f t="shared" si="1"/>
        <v>25</v>
      </c>
      <c r="B39" s="15" t="s">
        <v>330</v>
      </c>
      <c r="C39" s="17" t="s">
        <v>128</v>
      </c>
      <c r="D39" s="16">
        <f>Pivot!$B28</f>
        <v>1250</v>
      </c>
      <c r="E39" s="21"/>
      <c r="F39" s="12">
        <f t="shared" si="0"/>
        <v>1250</v>
      </c>
      <c r="I39" s="2"/>
    </row>
    <row r="40" spans="1:9" ht="15.75" x14ac:dyDescent="0.25">
      <c r="A40" s="12">
        <f t="shared" si="1"/>
        <v>26</v>
      </c>
      <c r="B40" s="15" t="s">
        <v>330</v>
      </c>
      <c r="C40" s="17" t="s">
        <v>239</v>
      </c>
      <c r="D40" s="16">
        <f>Pivot!$B29</f>
        <v>10435.5</v>
      </c>
      <c r="E40" s="21"/>
      <c r="F40" s="12">
        <f t="shared" si="0"/>
        <v>10435.5</v>
      </c>
      <c r="I40" s="2"/>
    </row>
    <row r="41" spans="1:9" ht="15.75" x14ac:dyDescent="0.25">
      <c r="A41" s="12">
        <f t="shared" si="1"/>
        <v>27</v>
      </c>
      <c r="B41" s="15" t="s">
        <v>330</v>
      </c>
      <c r="C41" s="17" t="s">
        <v>65</v>
      </c>
      <c r="D41" s="16">
        <f>Pivot!$B30</f>
        <v>1000</v>
      </c>
      <c r="E41" s="21"/>
      <c r="F41" s="12">
        <f t="shared" si="0"/>
        <v>1000</v>
      </c>
      <c r="I41" s="2"/>
    </row>
    <row r="42" spans="1:9" ht="15.75" x14ac:dyDescent="0.25">
      <c r="A42" s="12">
        <f t="shared" si="1"/>
        <v>28</v>
      </c>
      <c r="B42" s="15" t="s">
        <v>330</v>
      </c>
      <c r="C42" s="17" t="s">
        <v>254</v>
      </c>
      <c r="D42" s="16">
        <f>Pivot!$B31</f>
        <v>1520</v>
      </c>
      <c r="E42" s="21"/>
      <c r="F42" s="12">
        <f t="shared" si="0"/>
        <v>1520</v>
      </c>
      <c r="I42" s="2"/>
    </row>
    <row r="43" spans="1:9" ht="15.75" x14ac:dyDescent="0.25">
      <c r="A43" s="12">
        <f t="shared" si="1"/>
        <v>29</v>
      </c>
      <c r="B43" s="15" t="s">
        <v>330</v>
      </c>
      <c r="C43" s="17" t="s">
        <v>323</v>
      </c>
      <c r="D43" s="16">
        <f>Pivot!$B32</f>
        <v>150</v>
      </c>
      <c r="E43" s="18"/>
      <c r="F43" s="12">
        <f t="shared" si="0"/>
        <v>150</v>
      </c>
      <c r="I43" s="2"/>
    </row>
    <row r="44" spans="1:9" ht="15.75" x14ac:dyDescent="0.25">
      <c r="A44" s="12">
        <f t="shared" si="1"/>
        <v>30</v>
      </c>
      <c r="B44" s="15" t="s">
        <v>330</v>
      </c>
      <c r="C44" s="17" t="s">
        <v>311</v>
      </c>
      <c r="D44" s="16">
        <f>Pivot!$B33</f>
        <v>180.16</v>
      </c>
      <c r="F44" s="12">
        <f t="shared" si="0"/>
        <v>180.16</v>
      </c>
      <c r="I44" s="2"/>
    </row>
    <row r="45" spans="1:9" ht="15.75" x14ac:dyDescent="0.25">
      <c r="A45" s="12">
        <f t="shared" si="1"/>
        <v>31</v>
      </c>
      <c r="B45" s="15" t="s">
        <v>330</v>
      </c>
      <c r="C45" s="17" t="s">
        <v>158</v>
      </c>
      <c r="D45" s="16">
        <f>Pivot!$B34</f>
        <v>395</v>
      </c>
      <c r="F45" s="12">
        <f t="shared" si="0"/>
        <v>395</v>
      </c>
      <c r="I45" s="2"/>
    </row>
    <row r="46" spans="1:9" ht="15.75" x14ac:dyDescent="0.25">
      <c r="A46" s="12">
        <f t="shared" si="1"/>
        <v>32</v>
      </c>
      <c r="B46" s="15" t="s">
        <v>330</v>
      </c>
      <c r="C46" s="17" t="s">
        <v>320</v>
      </c>
      <c r="D46" s="16">
        <f>Pivot!$B35</f>
        <v>10</v>
      </c>
      <c r="F46" s="12">
        <f t="shared" si="0"/>
        <v>10</v>
      </c>
      <c r="I46" s="2"/>
    </row>
    <row r="47" spans="1:9" ht="15.75" x14ac:dyDescent="0.25">
      <c r="A47" s="12">
        <f t="shared" si="1"/>
        <v>33</v>
      </c>
      <c r="B47" s="15" t="s">
        <v>330</v>
      </c>
      <c r="C47" s="17" t="s">
        <v>317</v>
      </c>
      <c r="D47" s="16">
        <f>Pivot!$B36</f>
        <v>229.25</v>
      </c>
      <c r="F47" s="12">
        <f t="shared" si="0"/>
        <v>229.25</v>
      </c>
      <c r="I47" s="2"/>
    </row>
    <row r="48" spans="1:9" ht="15.75" x14ac:dyDescent="0.25">
      <c r="A48" s="12">
        <f t="shared" si="1"/>
        <v>34</v>
      </c>
      <c r="B48" s="15" t="s">
        <v>330</v>
      </c>
      <c r="C48" s="17" t="s">
        <v>144</v>
      </c>
      <c r="D48" s="16">
        <f>Pivot!$B37</f>
        <v>100</v>
      </c>
      <c r="F48" s="12">
        <f t="shared" si="0"/>
        <v>100</v>
      </c>
      <c r="I48" s="2"/>
    </row>
    <row r="49" spans="1:9" ht="15.75" x14ac:dyDescent="0.25">
      <c r="A49" s="12">
        <f t="shared" si="1"/>
        <v>35</v>
      </c>
      <c r="B49" s="15" t="s">
        <v>330</v>
      </c>
      <c r="C49" s="17" t="s">
        <v>178</v>
      </c>
      <c r="D49" s="16">
        <f>Pivot!$B38</f>
        <v>292.45999999999998</v>
      </c>
      <c r="F49" s="12">
        <f t="shared" si="0"/>
        <v>292.45999999999998</v>
      </c>
      <c r="I49" s="2"/>
    </row>
    <row r="50" spans="1:9" ht="15.75" x14ac:dyDescent="0.25">
      <c r="A50" s="12">
        <f t="shared" si="1"/>
        <v>36</v>
      </c>
      <c r="B50" s="15" t="s">
        <v>330</v>
      </c>
      <c r="C50" s="17" t="s">
        <v>322</v>
      </c>
      <c r="D50" s="16">
        <f>Pivot!$B39</f>
        <v>22.79</v>
      </c>
      <c r="F50" s="12">
        <f t="shared" si="0"/>
        <v>22.79</v>
      </c>
      <c r="I50" s="2"/>
    </row>
    <row r="51" spans="1:9" ht="15.75" x14ac:dyDescent="0.25">
      <c r="A51" s="12">
        <f t="shared" si="1"/>
        <v>37</v>
      </c>
      <c r="B51" s="15" t="s">
        <v>330</v>
      </c>
      <c r="C51" s="17" t="s">
        <v>318</v>
      </c>
      <c r="D51" s="16">
        <f>Pivot!$B40</f>
        <v>295</v>
      </c>
      <c r="F51" s="12">
        <f t="shared" si="0"/>
        <v>295</v>
      </c>
      <c r="I51" s="2"/>
    </row>
    <row r="52" spans="1:9" ht="15.75" x14ac:dyDescent="0.25">
      <c r="A52" s="12">
        <f t="shared" si="1"/>
        <v>38</v>
      </c>
      <c r="B52" s="15" t="s">
        <v>330</v>
      </c>
      <c r="C52" s="17" t="s">
        <v>292</v>
      </c>
      <c r="D52" s="16">
        <f>Pivot!$B41</f>
        <v>1500</v>
      </c>
      <c r="E52" s="14" t="s">
        <v>331</v>
      </c>
      <c r="F52" s="12">
        <f t="shared" si="0"/>
        <v>1500</v>
      </c>
      <c r="I52" s="2"/>
    </row>
    <row r="53" spans="1:9" ht="15.75" x14ac:dyDescent="0.25">
      <c r="A53" s="12">
        <f t="shared" si="1"/>
        <v>39</v>
      </c>
      <c r="B53" s="15" t="s">
        <v>330</v>
      </c>
      <c r="C53" s="17" t="s">
        <v>307</v>
      </c>
      <c r="D53" s="16">
        <f>Pivot!$B42</f>
        <v>1363.8799999999999</v>
      </c>
      <c r="F53" s="12">
        <f t="shared" si="0"/>
        <v>1363.8799999999999</v>
      </c>
      <c r="I53" s="2"/>
    </row>
    <row r="54" spans="1:9" ht="15.75" x14ac:dyDescent="0.25">
      <c r="A54" s="12">
        <f t="shared" si="1"/>
        <v>40</v>
      </c>
      <c r="B54" s="15" t="s">
        <v>330</v>
      </c>
      <c r="C54" s="17" t="s">
        <v>49</v>
      </c>
      <c r="D54" s="16">
        <f>Pivot!$B43</f>
        <v>850</v>
      </c>
      <c r="F54" s="12">
        <f t="shared" si="0"/>
        <v>850</v>
      </c>
      <c r="I54" s="2"/>
    </row>
    <row r="55" spans="1:9" ht="15.75" x14ac:dyDescent="0.25">
      <c r="A55" s="12">
        <f t="shared" si="1"/>
        <v>41</v>
      </c>
      <c r="B55" s="15" t="s">
        <v>330</v>
      </c>
      <c r="C55" s="17" t="s">
        <v>141</v>
      </c>
      <c r="D55" s="16">
        <f>Pivot!$B44</f>
        <v>350</v>
      </c>
      <c r="E55" s="14" t="s">
        <v>331</v>
      </c>
      <c r="F55" s="12">
        <f t="shared" si="0"/>
        <v>350</v>
      </c>
      <c r="I55" s="2"/>
    </row>
    <row r="56" spans="1:9" ht="15.75" x14ac:dyDescent="0.25">
      <c r="A56" s="12">
        <f t="shared" si="1"/>
        <v>42</v>
      </c>
      <c r="B56" s="15" t="s">
        <v>330</v>
      </c>
      <c r="C56" s="17" t="s">
        <v>314</v>
      </c>
      <c r="D56" s="16">
        <f>Pivot!$B45</f>
        <v>398</v>
      </c>
      <c r="E56" s="14"/>
      <c r="F56" s="12">
        <f t="shared" si="0"/>
        <v>398</v>
      </c>
      <c r="I56" s="2"/>
    </row>
    <row r="57" spans="1:9" ht="15.75" x14ac:dyDescent="0.25">
      <c r="A57" s="12">
        <f t="shared" si="1"/>
        <v>43</v>
      </c>
      <c r="B57" s="15" t="s">
        <v>330</v>
      </c>
      <c r="C57" s="17" t="s">
        <v>335</v>
      </c>
      <c r="D57" s="16">
        <f>Pivot!$B46</f>
        <v>284.61</v>
      </c>
      <c r="E57" s="14"/>
      <c r="F57" s="12">
        <f t="shared" si="0"/>
        <v>284.61</v>
      </c>
      <c r="I57" s="2"/>
    </row>
    <row r="58" spans="1:9" ht="15.75" x14ac:dyDescent="0.25">
      <c r="A58" s="12">
        <f t="shared" si="1"/>
        <v>44</v>
      </c>
      <c r="B58" s="15" t="s">
        <v>330</v>
      </c>
      <c r="C58" s="17" t="s">
        <v>321</v>
      </c>
      <c r="D58" s="16">
        <f>Pivot!$B47</f>
        <v>50.88</v>
      </c>
      <c r="E58" s="14"/>
      <c r="F58" s="12">
        <f t="shared" si="0"/>
        <v>50.88</v>
      </c>
      <c r="I58" s="2"/>
    </row>
    <row r="59" spans="1:9" ht="15.75" x14ac:dyDescent="0.25">
      <c r="A59" s="12">
        <f t="shared" si="1"/>
        <v>45</v>
      </c>
      <c r="B59" s="15" t="s">
        <v>330</v>
      </c>
      <c r="C59" s="17" t="s">
        <v>313</v>
      </c>
      <c r="D59" s="16">
        <f>Pivot!$B48</f>
        <v>40</v>
      </c>
      <c r="E59" s="14"/>
      <c r="F59" s="12">
        <f t="shared" si="0"/>
        <v>40</v>
      </c>
      <c r="I59" s="2"/>
    </row>
    <row r="60" spans="1:9" ht="15.75" x14ac:dyDescent="0.25">
      <c r="A60" s="12">
        <f t="shared" si="1"/>
        <v>46</v>
      </c>
      <c r="B60" s="15" t="s">
        <v>330</v>
      </c>
      <c r="C60" s="17" t="s">
        <v>312</v>
      </c>
      <c r="D60" s="16">
        <f>Pivot!$B49</f>
        <v>10</v>
      </c>
      <c r="E60" s="14"/>
      <c r="F60" s="12">
        <f t="shared" si="0"/>
        <v>10</v>
      </c>
      <c r="G60" s="29" t="s">
        <v>357</v>
      </c>
      <c r="I60" s="2"/>
    </row>
    <row r="61" spans="1:9" ht="15.75" x14ac:dyDescent="0.25">
      <c r="C61" s="11" t="s">
        <v>334</v>
      </c>
      <c r="D61" s="10">
        <f>SUM(D15:D60)</f>
        <v>186798.44999999998</v>
      </c>
      <c r="F61" s="10">
        <f>SUM(F15:F60)</f>
        <v>186798.44999999998</v>
      </c>
      <c r="G61" s="29">
        <f>+F61-Pivot!B50</f>
        <v>0</v>
      </c>
    </row>
    <row r="63" spans="1:9" ht="15.75" x14ac:dyDescent="0.25">
      <c r="C63" s="20" t="s">
        <v>333</v>
      </c>
    </row>
    <row r="64" spans="1:9" ht="15.75" x14ac:dyDescent="0.25">
      <c r="C64" s="19"/>
    </row>
    <row r="65" spans="1:6" ht="15.75" x14ac:dyDescent="0.25">
      <c r="A65" s="12">
        <v>1</v>
      </c>
      <c r="B65" s="15" t="s">
        <v>330</v>
      </c>
      <c r="C65" s="17" t="str">
        <f t="shared" ref="C65:D84" si="2">C15</f>
        <v>AGA</v>
      </c>
      <c r="D65" s="17">
        <f t="shared" si="2"/>
        <v>34037.939999999988</v>
      </c>
      <c r="E65" s="18" t="s">
        <v>332</v>
      </c>
      <c r="F65" s="12">
        <f t="shared" ref="F65:F110" si="3">D65</f>
        <v>34037.939999999988</v>
      </c>
    </row>
    <row r="66" spans="1:6" ht="15.75" x14ac:dyDescent="0.25">
      <c r="A66" s="12">
        <f t="shared" ref="A66:A110" si="4">+A65+1</f>
        <v>2</v>
      </c>
      <c r="B66" s="15" t="s">
        <v>330</v>
      </c>
      <c r="C66" s="17" t="str">
        <f t="shared" si="2"/>
        <v>ASME</v>
      </c>
      <c r="D66" s="16">
        <f t="shared" si="2"/>
        <v>158</v>
      </c>
      <c r="F66" s="12">
        <f t="shared" si="3"/>
        <v>158</v>
      </c>
    </row>
    <row r="67" spans="1:6" ht="15.75" x14ac:dyDescent="0.25">
      <c r="A67" s="12">
        <f t="shared" si="4"/>
        <v>3</v>
      </c>
      <c r="B67" s="15" t="s">
        <v>330</v>
      </c>
      <c r="C67" s="17" t="str">
        <f t="shared" si="2"/>
        <v>AUCSC</v>
      </c>
      <c r="D67" s="16">
        <f t="shared" si="2"/>
        <v>-200</v>
      </c>
      <c r="F67" s="12">
        <f t="shared" si="3"/>
        <v>-200</v>
      </c>
    </row>
    <row r="68" spans="1:6" ht="15.75" x14ac:dyDescent="0.25">
      <c r="A68" s="12">
        <f t="shared" si="4"/>
        <v>4</v>
      </c>
      <c r="B68" s="15" t="s">
        <v>330</v>
      </c>
      <c r="C68" s="17" t="str">
        <f t="shared" si="2"/>
        <v>B2B PRIME</v>
      </c>
      <c r="D68" s="16">
        <f t="shared" si="2"/>
        <v>196.45</v>
      </c>
      <c r="F68" s="12">
        <f t="shared" si="3"/>
        <v>196.45</v>
      </c>
    </row>
    <row r="69" spans="1:6" ht="15.75" x14ac:dyDescent="0.25">
      <c r="A69" s="12">
        <f t="shared" si="4"/>
        <v>5</v>
      </c>
      <c r="B69" s="15" t="s">
        <v>330</v>
      </c>
      <c r="C69" s="17" t="str">
        <f t="shared" si="2"/>
        <v>BEACON / QPUBLIC.NET</v>
      </c>
      <c r="D69" s="16">
        <f t="shared" si="2"/>
        <v>105</v>
      </c>
      <c r="F69" s="12">
        <f t="shared" si="3"/>
        <v>105</v>
      </c>
    </row>
    <row r="70" spans="1:6" ht="15.75" x14ac:dyDescent="0.25">
      <c r="A70" s="12">
        <f t="shared" si="4"/>
        <v>6</v>
      </c>
      <c r="B70" s="15" t="s">
        <v>330</v>
      </c>
      <c r="C70" s="17" t="str">
        <f t="shared" si="2"/>
        <v>BIA OF LOUISVILLE</v>
      </c>
      <c r="D70" s="16">
        <f t="shared" si="2"/>
        <v>450</v>
      </c>
      <c r="F70" s="12">
        <f t="shared" si="3"/>
        <v>450</v>
      </c>
    </row>
    <row r="71" spans="1:6" ht="15.75" x14ac:dyDescent="0.25">
      <c r="A71" s="12">
        <f t="shared" si="4"/>
        <v>7</v>
      </c>
      <c r="B71" s="15" t="s">
        <v>330</v>
      </c>
      <c r="C71" s="17" t="str">
        <f t="shared" si="2"/>
        <v>BUILDERS ASSOCIATION OF SOUTH CENTRAL KY</v>
      </c>
      <c r="D71" s="16">
        <f t="shared" si="2"/>
        <v>455</v>
      </c>
      <c r="F71" s="12">
        <f t="shared" si="3"/>
        <v>455</v>
      </c>
    </row>
    <row r="72" spans="1:6" ht="15.75" x14ac:dyDescent="0.25">
      <c r="A72" s="12">
        <f t="shared" si="4"/>
        <v>8</v>
      </c>
      <c r="B72" s="15" t="s">
        <v>330</v>
      </c>
      <c r="C72" s="17" t="str">
        <f t="shared" si="2"/>
        <v>CADIZ TRIGG COUNTY ECONOMIC DEVELOP COMM</v>
      </c>
      <c r="D72" s="16">
        <f t="shared" si="2"/>
        <v>500</v>
      </c>
      <c r="F72" s="12">
        <f t="shared" si="3"/>
        <v>500</v>
      </c>
    </row>
    <row r="73" spans="1:6" ht="15.75" x14ac:dyDescent="0.25">
      <c r="A73" s="12">
        <f t="shared" si="4"/>
        <v>9</v>
      </c>
      <c r="B73" s="15" t="s">
        <v>330</v>
      </c>
      <c r="C73" s="17" t="str">
        <f t="shared" si="2"/>
        <v>CHAMBER OF COMMERCE</v>
      </c>
      <c r="D73" s="16">
        <f t="shared" si="2"/>
        <v>55629.979999999996</v>
      </c>
      <c r="F73" s="12">
        <f t="shared" si="3"/>
        <v>55629.979999999996</v>
      </c>
    </row>
    <row r="74" spans="1:6" ht="15.75" x14ac:dyDescent="0.25">
      <c r="A74" s="12">
        <f t="shared" si="4"/>
        <v>10</v>
      </c>
      <c r="B74" s="15" t="s">
        <v>330</v>
      </c>
      <c r="C74" s="17" t="str">
        <f t="shared" si="2"/>
        <v>CHRISTIAN COUNTY PVA</v>
      </c>
      <c r="D74" s="16">
        <f t="shared" si="2"/>
        <v>50</v>
      </c>
      <c r="F74" s="12">
        <f t="shared" si="3"/>
        <v>50</v>
      </c>
    </row>
    <row r="75" spans="1:6" ht="15.75" x14ac:dyDescent="0.25">
      <c r="A75" s="12">
        <f t="shared" si="4"/>
        <v>11</v>
      </c>
      <c r="B75" s="15" t="s">
        <v>330</v>
      </c>
      <c r="C75" s="17" t="str">
        <f t="shared" si="2"/>
        <v>CNA SURETY</v>
      </c>
      <c r="D75" s="16">
        <f t="shared" si="2"/>
        <v>60.72</v>
      </c>
      <c r="F75" s="12">
        <f t="shared" si="3"/>
        <v>60.72</v>
      </c>
    </row>
    <row r="76" spans="1:6" ht="15.75" x14ac:dyDescent="0.25">
      <c r="A76" s="12">
        <f t="shared" si="4"/>
        <v>12</v>
      </c>
      <c r="B76" s="15" t="s">
        <v>330</v>
      </c>
      <c r="C76" s="17" t="str">
        <f t="shared" si="2"/>
        <v>COMCAST CABLE</v>
      </c>
      <c r="D76" s="16">
        <f t="shared" si="2"/>
        <v>2.83</v>
      </c>
      <c r="F76" s="12">
        <f t="shared" si="3"/>
        <v>2.83</v>
      </c>
    </row>
    <row r="77" spans="1:6" ht="15.75" x14ac:dyDescent="0.25">
      <c r="A77" s="12">
        <f t="shared" si="4"/>
        <v>13</v>
      </c>
      <c r="B77" s="15" t="s">
        <v>330</v>
      </c>
      <c r="C77" s="17" t="str">
        <f t="shared" si="2"/>
        <v>CRITTENDEN COUNTY ECONOMIC</v>
      </c>
      <c r="D77" s="16">
        <f t="shared" si="2"/>
        <v>100</v>
      </c>
      <c r="F77" s="12">
        <f t="shared" si="3"/>
        <v>100</v>
      </c>
    </row>
    <row r="78" spans="1:6" ht="15.75" x14ac:dyDescent="0.25">
      <c r="A78" s="12">
        <f t="shared" si="4"/>
        <v>14</v>
      </c>
      <c r="B78" s="15" t="s">
        <v>330</v>
      </c>
      <c r="C78" s="17" t="str">
        <f t="shared" si="2"/>
        <v>ECONOMIC DEVELOPMENT COUNCIL</v>
      </c>
      <c r="D78" s="16">
        <f t="shared" si="2"/>
        <v>18500</v>
      </c>
      <c r="F78" s="12">
        <f t="shared" si="3"/>
        <v>18500</v>
      </c>
    </row>
    <row r="79" spans="1:6" ht="15.75" x14ac:dyDescent="0.25">
      <c r="A79" s="12">
        <f t="shared" si="4"/>
        <v>15</v>
      </c>
      <c r="B79" s="15" t="s">
        <v>330</v>
      </c>
      <c r="C79" s="17" t="str">
        <f t="shared" si="2"/>
        <v>FRANKLIN SIMPSON INDUSTRIAL AUTHORITY</v>
      </c>
      <c r="D79" s="16">
        <f t="shared" si="2"/>
        <v>5000</v>
      </c>
      <c r="F79" s="12">
        <f t="shared" si="3"/>
        <v>5000</v>
      </c>
    </row>
    <row r="80" spans="1:6" ht="15.75" x14ac:dyDescent="0.25">
      <c r="A80" s="12">
        <f t="shared" si="4"/>
        <v>16</v>
      </c>
      <c r="B80" s="15" t="s">
        <v>330</v>
      </c>
      <c r="C80" s="17" t="str">
        <f t="shared" si="2"/>
        <v>GRAVES COUNTY</v>
      </c>
      <c r="D80" s="16">
        <f t="shared" si="2"/>
        <v>3000</v>
      </c>
      <c r="F80" s="12">
        <f t="shared" si="3"/>
        <v>3000</v>
      </c>
    </row>
    <row r="81" spans="1:6" ht="15.75" x14ac:dyDescent="0.25">
      <c r="A81" s="12">
        <f t="shared" si="4"/>
        <v>17</v>
      </c>
      <c r="B81" s="15" t="s">
        <v>330</v>
      </c>
      <c r="C81" s="17" t="str">
        <f t="shared" si="2"/>
        <v>GREATER OWENSBORO ECONOMIC DEVELOPMENT CORP</v>
      </c>
      <c r="D81" s="16">
        <f t="shared" si="2"/>
        <v>10000</v>
      </c>
      <c r="F81" s="12">
        <f t="shared" si="3"/>
        <v>10000</v>
      </c>
    </row>
    <row r="82" spans="1:6" ht="15.75" x14ac:dyDescent="0.25">
      <c r="A82" s="12">
        <f t="shared" si="4"/>
        <v>18</v>
      </c>
      <c r="B82" s="15" t="s">
        <v>330</v>
      </c>
      <c r="C82" s="17" t="str">
        <f t="shared" si="2"/>
        <v>GREATER PADUCAH ECONOMIC DEVELOPMENT COUNCIL INC</v>
      </c>
      <c r="D82" s="16">
        <f t="shared" si="2"/>
        <v>10000</v>
      </c>
      <c r="F82" s="12">
        <f t="shared" si="3"/>
        <v>10000</v>
      </c>
    </row>
    <row r="83" spans="1:6" ht="15.75" x14ac:dyDescent="0.25">
      <c r="A83" s="12">
        <f t="shared" si="4"/>
        <v>19</v>
      </c>
      <c r="B83" s="15" t="s">
        <v>330</v>
      </c>
      <c r="C83" s="17" t="str">
        <f t="shared" si="2"/>
        <v>HOME BUILDERS ASSOCIATION</v>
      </c>
      <c r="D83" s="16">
        <f t="shared" si="2"/>
        <v>1570</v>
      </c>
      <c r="F83" s="12">
        <f t="shared" si="3"/>
        <v>1570</v>
      </c>
    </row>
    <row r="84" spans="1:6" ht="15.75" x14ac:dyDescent="0.25">
      <c r="A84" s="12">
        <f t="shared" si="4"/>
        <v>20</v>
      </c>
      <c r="B84" s="15" t="s">
        <v>330</v>
      </c>
      <c r="C84" s="17" t="str">
        <f t="shared" si="2"/>
        <v>HOME BUILDERS ASSOCIATION OF OWENSBORO</v>
      </c>
      <c r="D84" s="16">
        <f t="shared" si="2"/>
        <v>550</v>
      </c>
      <c r="F84" s="12">
        <f t="shared" si="3"/>
        <v>550</v>
      </c>
    </row>
    <row r="85" spans="1:6" ht="15.75" x14ac:dyDescent="0.25">
      <c r="A85" s="12">
        <f t="shared" si="4"/>
        <v>21</v>
      </c>
      <c r="B85" s="15" t="s">
        <v>330</v>
      </c>
      <c r="C85" s="17" t="str">
        <f t="shared" ref="C85:D104" si="5">C35</f>
        <v>HOPKINS COUNTY HOME BUILDERS ASSOCIATION</v>
      </c>
      <c r="D85" s="16">
        <f t="shared" si="5"/>
        <v>325</v>
      </c>
      <c r="F85" s="12">
        <f t="shared" si="3"/>
        <v>325</v>
      </c>
    </row>
    <row r="86" spans="1:6" ht="15.75" x14ac:dyDescent="0.25">
      <c r="A86" s="12">
        <f t="shared" si="4"/>
        <v>22</v>
      </c>
      <c r="B86" s="15" t="s">
        <v>330</v>
      </c>
      <c r="C86" s="17" t="str">
        <f t="shared" si="5"/>
        <v>HOPKINS COUNTY PVA</v>
      </c>
      <c r="D86" s="16">
        <f t="shared" si="5"/>
        <v>555</v>
      </c>
      <c r="F86" s="12">
        <f t="shared" si="3"/>
        <v>555</v>
      </c>
    </row>
    <row r="87" spans="1:6" ht="15.75" x14ac:dyDescent="0.25">
      <c r="A87" s="12">
        <f t="shared" si="4"/>
        <v>23</v>
      </c>
      <c r="B87" s="15" t="s">
        <v>330</v>
      </c>
      <c r="C87" s="17" t="str">
        <f t="shared" si="5"/>
        <v>KENTUCKY ASSOCIATION FOR ECONOMIC DEVELOPMENT</v>
      </c>
      <c r="D87" s="16">
        <f t="shared" si="5"/>
        <v>25000</v>
      </c>
      <c r="E87" s="18"/>
      <c r="F87" s="12">
        <f t="shared" si="3"/>
        <v>25000</v>
      </c>
    </row>
    <row r="88" spans="1:6" ht="15.75" x14ac:dyDescent="0.25">
      <c r="A88" s="12">
        <f t="shared" si="4"/>
        <v>24</v>
      </c>
      <c r="B88" s="15" t="s">
        <v>330</v>
      </c>
      <c r="C88" s="17" t="str">
        <f t="shared" si="5"/>
        <v>KENTUCKY ASSOCIATION OF MAPPING PROFESSIONALS</v>
      </c>
      <c r="D88" s="16">
        <f t="shared" si="5"/>
        <v>25</v>
      </c>
      <c r="F88" s="12">
        <f t="shared" si="3"/>
        <v>25</v>
      </c>
    </row>
    <row r="89" spans="1:6" ht="15.75" x14ac:dyDescent="0.25">
      <c r="A89" s="12">
        <f t="shared" si="4"/>
        <v>25</v>
      </c>
      <c r="B89" s="15" t="s">
        <v>330</v>
      </c>
      <c r="C89" s="17" t="str">
        <f t="shared" si="5"/>
        <v>KENTUCKY ASSOCIATION OF MASTER CONTRACTORS INC</v>
      </c>
      <c r="D89" s="16">
        <f t="shared" si="5"/>
        <v>1250</v>
      </c>
      <c r="F89" s="12">
        <f t="shared" si="3"/>
        <v>1250</v>
      </c>
    </row>
    <row r="90" spans="1:6" ht="15.75" x14ac:dyDescent="0.25">
      <c r="A90" s="12">
        <f t="shared" si="4"/>
        <v>26</v>
      </c>
      <c r="B90" s="15" t="s">
        <v>330</v>
      </c>
      <c r="C90" s="17" t="str">
        <f t="shared" si="5"/>
        <v>KENTUCKY GAS ASSOCIATION</v>
      </c>
      <c r="D90" s="16">
        <f t="shared" si="5"/>
        <v>10435.5</v>
      </c>
      <c r="F90" s="12">
        <f t="shared" si="3"/>
        <v>10435.5</v>
      </c>
    </row>
    <row r="91" spans="1:6" ht="15.75" x14ac:dyDescent="0.25">
      <c r="A91" s="12">
        <f t="shared" si="4"/>
        <v>27</v>
      </c>
      <c r="B91" s="15" t="s">
        <v>330</v>
      </c>
      <c r="C91" s="17" t="str">
        <f t="shared" si="5"/>
        <v>KENTUCKY LAKE ECONOMIC DEVELOPMENT</v>
      </c>
      <c r="D91" s="16">
        <f t="shared" si="5"/>
        <v>1000</v>
      </c>
      <c r="E91" s="14" t="s">
        <v>331</v>
      </c>
      <c r="F91" s="12">
        <f t="shared" si="3"/>
        <v>1000</v>
      </c>
    </row>
    <row r="92" spans="1:6" ht="15.75" x14ac:dyDescent="0.25">
      <c r="A92" s="12">
        <f t="shared" si="4"/>
        <v>28</v>
      </c>
      <c r="B92" s="15" t="s">
        <v>330</v>
      </c>
      <c r="C92" s="17" t="str">
        <f t="shared" si="5"/>
        <v>KENTUCKY OIL AND GAS ASSOCIATION</v>
      </c>
      <c r="D92" s="16">
        <f t="shared" si="5"/>
        <v>1520</v>
      </c>
      <c r="F92" s="12">
        <f t="shared" si="3"/>
        <v>1520</v>
      </c>
    </row>
    <row r="93" spans="1:6" ht="15.75" x14ac:dyDescent="0.25">
      <c r="A93" s="12">
        <f t="shared" si="4"/>
        <v>29</v>
      </c>
      <c r="B93" s="15" t="s">
        <v>330</v>
      </c>
      <c r="C93" s="17" t="str">
        <f t="shared" si="5"/>
        <v>KENTUCKY PROFESSIONAL ENGINEER</v>
      </c>
      <c r="D93" s="16">
        <f t="shared" si="5"/>
        <v>150</v>
      </c>
      <c r="F93" s="12">
        <f t="shared" si="3"/>
        <v>150</v>
      </c>
    </row>
    <row r="94" spans="1:6" ht="15.75" x14ac:dyDescent="0.25">
      <c r="A94" s="12">
        <f t="shared" si="4"/>
        <v>30</v>
      </c>
      <c r="B94" s="15" t="s">
        <v>330</v>
      </c>
      <c r="C94" s="17" t="str">
        <f t="shared" si="5"/>
        <v>KENTUCKY PROFESSIONAL GEOLGIST LICENSE RENEWAL</v>
      </c>
      <c r="D94" s="16">
        <f t="shared" si="5"/>
        <v>180.16</v>
      </c>
      <c r="F94" s="12">
        <f t="shared" si="3"/>
        <v>180.16</v>
      </c>
    </row>
    <row r="95" spans="1:6" ht="15.75" x14ac:dyDescent="0.25">
      <c r="A95" s="12">
        <f t="shared" si="4"/>
        <v>31</v>
      </c>
      <c r="B95" s="15" t="s">
        <v>330</v>
      </c>
      <c r="C95" s="17" t="str">
        <f t="shared" si="5"/>
        <v>KENTUCKY RESTAURANT ASSOCIATION</v>
      </c>
      <c r="D95" s="16">
        <f t="shared" si="5"/>
        <v>395</v>
      </c>
      <c r="F95" s="12">
        <f t="shared" si="3"/>
        <v>395</v>
      </c>
    </row>
    <row r="96" spans="1:6" ht="15.75" x14ac:dyDescent="0.25">
      <c r="A96" s="12">
        <f t="shared" si="4"/>
        <v>32</v>
      </c>
      <c r="B96" s="15" t="s">
        <v>330</v>
      </c>
      <c r="C96" s="17" t="str">
        <f t="shared" si="5"/>
        <v>KENTUCKY SECRETARY OF STATE</v>
      </c>
      <c r="D96" s="16">
        <f t="shared" si="5"/>
        <v>10</v>
      </c>
      <c r="E96" s="14" t="s">
        <v>331</v>
      </c>
      <c r="F96" s="12">
        <f t="shared" si="3"/>
        <v>10</v>
      </c>
    </row>
    <row r="97" spans="1:7" ht="15.75" x14ac:dyDescent="0.25">
      <c r="A97" s="12">
        <f t="shared" si="4"/>
        <v>33</v>
      </c>
      <c r="B97" s="15" t="s">
        <v>330</v>
      </c>
      <c r="C97" s="17" t="str">
        <f t="shared" si="5"/>
        <v>LEADERSHIP KENTUCKY</v>
      </c>
      <c r="D97" s="16">
        <f t="shared" si="5"/>
        <v>229.25</v>
      </c>
      <c r="F97" s="12">
        <f t="shared" si="3"/>
        <v>229.25</v>
      </c>
    </row>
    <row r="98" spans="1:7" ht="15.75" x14ac:dyDescent="0.25">
      <c r="A98" s="12">
        <f t="shared" si="4"/>
        <v>34</v>
      </c>
      <c r="B98" s="15" t="s">
        <v>330</v>
      </c>
      <c r="C98" s="17" t="str">
        <f t="shared" si="5"/>
        <v>MAD HOP CO BOARD OF REALTORS</v>
      </c>
      <c r="D98" s="16">
        <f t="shared" si="5"/>
        <v>100</v>
      </c>
      <c r="F98" s="12">
        <f t="shared" si="3"/>
        <v>100</v>
      </c>
    </row>
    <row r="99" spans="1:7" ht="15.75" x14ac:dyDescent="0.25">
      <c r="A99" s="12">
        <f t="shared" si="4"/>
        <v>35</v>
      </c>
      <c r="B99" s="15" t="s">
        <v>330</v>
      </c>
      <c r="C99" s="17" t="str">
        <f t="shared" si="5"/>
        <v>MASTERCRAFT PRINTED PRODUCTS AND SERVICES INC</v>
      </c>
      <c r="D99" s="16">
        <f t="shared" si="5"/>
        <v>292.45999999999998</v>
      </c>
      <c r="F99" s="12">
        <f t="shared" si="3"/>
        <v>292.45999999999998</v>
      </c>
    </row>
    <row r="100" spans="1:7" ht="15.75" x14ac:dyDescent="0.25">
      <c r="A100" s="12">
        <f t="shared" si="4"/>
        <v>36</v>
      </c>
      <c r="B100" s="15" t="s">
        <v>330</v>
      </c>
      <c r="C100" s="17" t="str">
        <f t="shared" si="5"/>
        <v>MCCRACKEN COUNTY TAX</v>
      </c>
      <c r="D100" s="16">
        <f t="shared" si="5"/>
        <v>22.79</v>
      </c>
      <c r="F100" s="12">
        <f t="shared" si="3"/>
        <v>22.79</v>
      </c>
    </row>
    <row r="101" spans="1:7" ht="15.75" x14ac:dyDescent="0.25">
      <c r="A101" s="12">
        <f t="shared" si="4"/>
        <v>37</v>
      </c>
      <c r="B101" s="15" t="s">
        <v>330</v>
      </c>
      <c r="C101" s="17" t="str">
        <f t="shared" si="5"/>
        <v>NACE INTERNATIONAL</v>
      </c>
      <c r="D101" s="16">
        <f t="shared" si="5"/>
        <v>295</v>
      </c>
      <c r="F101" s="12">
        <f t="shared" si="3"/>
        <v>295</v>
      </c>
    </row>
    <row r="102" spans="1:7" ht="15.75" x14ac:dyDescent="0.25">
      <c r="A102" s="12">
        <f t="shared" si="4"/>
        <v>38</v>
      </c>
      <c r="B102" s="15" t="s">
        <v>330</v>
      </c>
      <c r="C102" s="17" t="str">
        <f t="shared" si="5"/>
        <v>OBION COUNTY INDUSTRIAL DEVELOPMENT CORP</v>
      </c>
      <c r="D102" s="16">
        <f t="shared" si="5"/>
        <v>1500</v>
      </c>
      <c r="F102" s="12">
        <f t="shared" si="3"/>
        <v>1500</v>
      </c>
    </row>
    <row r="103" spans="1:7" ht="15.75" x14ac:dyDescent="0.25">
      <c r="A103" s="12">
        <f t="shared" si="4"/>
        <v>39</v>
      </c>
      <c r="B103" s="15" t="s">
        <v>330</v>
      </c>
      <c r="C103" s="17" t="str">
        <f t="shared" si="5"/>
        <v>OBION COUNTY JEDC</v>
      </c>
      <c r="D103" s="16">
        <f t="shared" si="5"/>
        <v>1363.8799999999999</v>
      </c>
      <c r="F103" s="12">
        <f t="shared" si="3"/>
        <v>1363.8799999999999</v>
      </c>
    </row>
    <row r="104" spans="1:7" ht="15.75" x14ac:dyDescent="0.25">
      <c r="A104" s="12">
        <f t="shared" si="4"/>
        <v>40</v>
      </c>
      <c r="B104" s="15" t="s">
        <v>330</v>
      </c>
      <c r="C104" s="17" t="str">
        <f t="shared" si="5"/>
        <v>OHIO COUNTY CHAMBER OF COMMERCE</v>
      </c>
      <c r="D104" s="16">
        <f t="shared" si="5"/>
        <v>850</v>
      </c>
      <c r="F104" s="12">
        <f t="shared" si="3"/>
        <v>850</v>
      </c>
    </row>
    <row r="105" spans="1:7" ht="15.75" x14ac:dyDescent="0.25">
      <c r="A105" s="12">
        <f t="shared" si="4"/>
        <v>41</v>
      </c>
      <c r="B105" s="15" t="s">
        <v>330</v>
      </c>
      <c r="C105" s="17" t="str">
        <f t="shared" ref="C105:D124" si="6">C55</f>
        <v>PADUCAH BOARD OF REALTORS INC</v>
      </c>
      <c r="D105" s="16">
        <f t="shared" si="6"/>
        <v>350</v>
      </c>
      <c r="F105" s="12">
        <f t="shared" si="3"/>
        <v>350</v>
      </c>
    </row>
    <row r="106" spans="1:7" ht="15.75" x14ac:dyDescent="0.25">
      <c r="A106" s="12">
        <f t="shared" si="4"/>
        <v>42</v>
      </c>
      <c r="B106" s="15" t="s">
        <v>330</v>
      </c>
      <c r="C106" s="17" t="str">
        <f t="shared" si="6"/>
        <v>REALTOR ASSOCIATION</v>
      </c>
      <c r="D106" s="16">
        <f t="shared" si="6"/>
        <v>398</v>
      </c>
      <c r="F106" s="12">
        <f t="shared" si="3"/>
        <v>398</v>
      </c>
    </row>
    <row r="107" spans="1:7" ht="15.75" x14ac:dyDescent="0.25">
      <c r="A107" s="12">
        <f t="shared" si="4"/>
        <v>43</v>
      </c>
      <c r="B107" s="15" t="s">
        <v>330</v>
      </c>
      <c r="C107" s="17" t="str">
        <f t="shared" si="6"/>
        <v>SAM'S CLUB</v>
      </c>
      <c r="D107" s="16">
        <f t="shared" si="6"/>
        <v>284.61</v>
      </c>
      <c r="F107" s="12">
        <f t="shared" si="3"/>
        <v>284.61</v>
      </c>
    </row>
    <row r="108" spans="1:7" ht="15.75" x14ac:dyDescent="0.25">
      <c r="A108" s="12">
        <f t="shared" si="4"/>
        <v>44</v>
      </c>
      <c r="B108" s="15" t="s">
        <v>330</v>
      </c>
      <c r="C108" s="17" t="str">
        <f t="shared" si="6"/>
        <v>THE MESSENGER</v>
      </c>
      <c r="D108" s="16">
        <f t="shared" si="6"/>
        <v>50.88</v>
      </c>
      <c r="F108" s="12">
        <f t="shared" si="3"/>
        <v>50.88</v>
      </c>
    </row>
    <row r="109" spans="1:7" ht="15.75" x14ac:dyDescent="0.25">
      <c r="A109" s="12">
        <f t="shared" si="4"/>
        <v>45</v>
      </c>
      <c r="B109" s="15" t="s">
        <v>330</v>
      </c>
      <c r="C109" s="17" t="str">
        <f t="shared" si="6"/>
        <v>TNGIC</v>
      </c>
      <c r="D109" s="16">
        <f t="shared" si="6"/>
        <v>40</v>
      </c>
      <c r="F109" s="12">
        <f t="shared" si="3"/>
        <v>40</v>
      </c>
    </row>
    <row r="110" spans="1:7" ht="15.75" x14ac:dyDescent="0.25">
      <c r="A110" s="12">
        <f t="shared" si="4"/>
        <v>46</v>
      </c>
      <c r="B110" s="15" t="s">
        <v>330</v>
      </c>
      <c r="C110" s="17" t="str">
        <f t="shared" si="6"/>
        <v>TRIGG COUNTY PVA</v>
      </c>
      <c r="D110" s="16">
        <f t="shared" si="6"/>
        <v>10</v>
      </c>
      <c r="F110" s="12">
        <f t="shared" si="3"/>
        <v>10</v>
      </c>
    </row>
    <row r="111" spans="1:7" x14ac:dyDescent="0.2">
      <c r="A111" s="12"/>
      <c r="B111" s="15"/>
      <c r="C111" s="14"/>
      <c r="D111" s="12"/>
      <c r="E111" s="13"/>
      <c r="F111" s="12"/>
      <c r="G111" s="29" t="s">
        <v>357</v>
      </c>
    </row>
    <row r="112" spans="1:7" ht="15.75" x14ac:dyDescent="0.25">
      <c r="C112" s="11" t="s">
        <v>329</v>
      </c>
      <c r="D112" s="10">
        <f>SUM(D65:D111)</f>
        <v>186798.44999999998</v>
      </c>
      <c r="F112" s="10">
        <f>SUM(F65:F111)</f>
        <v>186798.44999999998</v>
      </c>
      <c r="G112" s="29">
        <f>+F112-F61</f>
        <v>0</v>
      </c>
    </row>
    <row r="116" spans="3:3" x14ac:dyDescent="0.2">
      <c r="C116" s="9" t="s">
        <v>328</v>
      </c>
    </row>
    <row r="117" spans="3:3" x14ac:dyDescent="0.2">
      <c r="C117" s="9" t="s">
        <v>327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5" right="0.75" top="0.5" bottom="0.56999999999999995" header="0.5" footer="0.23"/>
  <pageSetup scale="59" fitToHeight="53" orientation="portrait" verticalDpi="300" r:id="rId1"/>
  <headerFooter alignWithMargins="0">
    <oddFooter>&amp;RSchedule &amp;A
Page &amp;P of &amp;N</oddFooter>
  </headerFooter>
  <rowBreaks count="1" manualBreakCount="1">
    <brk id="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DDFF-4983-4AFA-9AD2-8EAA4247AD35}">
  <dimension ref="A3:B50"/>
  <sheetViews>
    <sheetView topLeftCell="A19" workbookViewId="0">
      <selection activeCell="C50" sqref="C50"/>
    </sheetView>
  </sheetViews>
  <sheetFormatPr defaultRowHeight="15" x14ac:dyDescent="0.25"/>
  <cols>
    <col min="1" max="1" width="54.28515625" bestFit="1" customWidth="1"/>
    <col min="2" max="2" width="14.85546875" style="7" bestFit="1" customWidth="1"/>
  </cols>
  <sheetData>
    <row r="3" spans="1:2" x14ac:dyDescent="0.25">
      <c r="A3" s="5" t="s">
        <v>324</v>
      </c>
      <c r="B3" s="7" t="s">
        <v>326</v>
      </c>
    </row>
    <row r="4" spans="1:2" x14ac:dyDescent="0.25">
      <c r="A4" s="6" t="s">
        <v>304</v>
      </c>
      <c r="B4" s="7">
        <v>34037.939999999988</v>
      </c>
    </row>
    <row r="5" spans="1:2" x14ac:dyDescent="0.25">
      <c r="A5" s="6" t="s">
        <v>303</v>
      </c>
      <c r="B5" s="7">
        <v>158</v>
      </c>
    </row>
    <row r="6" spans="1:2" x14ac:dyDescent="0.25">
      <c r="A6" s="6" t="s">
        <v>306</v>
      </c>
      <c r="B6" s="7">
        <v>-200</v>
      </c>
    </row>
    <row r="7" spans="1:2" x14ac:dyDescent="0.25">
      <c r="A7" s="6" t="s">
        <v>316</v>
      </c>
      <c r="B7" s="7">
        <v>196.45</v>
      </c>
    </row>
    <row r="8" spans="1:2" x14ac:dyDescent="0.25">
      <c r="A8" s="6" t="s">
        <v>308</v>
      </c>
      <c r="B8" s="7">
        <v>105</v>
      </c>
    </row>
    <row r="9" spans="1:2" x14ac:dyDescent="0.25">
      <c r="A9" s="6" t="s">
        <v>315</v>
      </c>
      <c r="B9" s="7">
        <v>450</v>
      </c>
    </row>
    <row r="10" spans="1:2" x14ac:dyDescent="0.25">
      <c r="A10" s="6" t="s">
        <v>150</v>
      </c>
      <c r="B10" s="7">
        <v>455</v>
      </c>
    </row>
    <row r="11" spans="1:2" x14ac:dyDescent="0.25">
      <c r="A11" s="6" t="s">
        <v>202</v>
      </c>
      <c r="B11" s="7">
        <v>500</v>
      </c>
    </row>
    <row r="12" spans="1:2" x14ac:dyDescent="0.25">
      <c r="A12" s="6" t="s">
        <v>35</v>
      </c>
      <c r="B12" s="7">
        <v>55629.979999999996</v>
      </c>
    </row>
    <row r="13" spans="1:2" x14ac:dyDescent="0.25">
      <c r="A13" s="6" t="s">
        <v>310</v>
      </c>
      <c r="B13" s="7">
        <v>50</v>
      </c>
    </row>
    <row r="14" spans="1:2" x14ac:dyDescent="0.25">
      <c r="A14" s="6" t="s">
        <v>77</v>
      </c>
      <c r="B14" s="7">
        <v>60.72</v>
      </c>
    </row>
    <row r="15" spans="1:2" x14ac:dyDescent="0.25">
      <c r="A15" s="6" t="s">
        <v>217</v>
      </c>
      <c r="B15" s="7">
        <v>2.83</v>
      </c>
    </row>
    <row r="16" spans="1:2" x14ac:dyDescent="0.25">
      <c r="A16" s="6" t="s">
        <v>56</v>
      </c>
      <c r="B16" s="7">
        <v>100</v>
      </c>
    </row>
    <row r="17" spans="1:2" x14ac:dyDescent="0.25">
      <c r="A17" s="6" t="s">
        <v>206</v>
      </c>
      <c r="B17" s="7">
        <v>18500</v>
      </c>
    </row>
    <row r="18" spans="1:2" x14ac:dyDescent="0.25">
      <c r="A18" s="6" t="s">
        <v>261</v>
      </c>
      <c r="B18" s="7">
        <v>5000</v>
      </c>
    </row>
    <row r="19" spans="1:2" x14ac:dyDescent="0.25">
      <c r="A19" s="6" t="s">
        <v>247</v>
      </c>
      <c r="B19" s="7">
        <v>3000</v>
      </c>
    </row>
    <row r="20" spans="1:2" x14ac:dyDescent="0.25">
      <c r="A20" s="6" t="s">
        <v>289</v>
      </c>
      <c r="B20" s="7">
        <v>10000</v>
      </c>
    </row>
    <row r="21" spans="1:2" x14ac:dyDescent="0.25">
      <c r="A21" s="6" t="s">
        <v>102</v>
      </c>
      <c r="B21" s="7">
        <v>10000</v>
      </c>
    </row>
    <row r="22" spans="1:2" x14ac:dyDescent="0.25">
      <c r="A22" s="6" t="s">
        <v>48</v>
      </c>
      <c r="B22" s="7">
        <v>1570</v>
      </c>
    </row>
    <row r="23" spans="1:2" x14ac:dyDescent="0.25">
      <c r="A23" s="6" t="s">
        <v>136</v>
      </c>
      <c r="B23" s="7">
        <v>550</v>
      </c>
    </row>
    <row r="24" spans="1:2" x14ac:dyDescent="0.25">
      <c r="A24" s="6" t="s">
        <v>139</v>
      </c>
      <c r="B24" s="7">
        <v>325</v>
      </c>
    </row>
    <row r="25" spans="1:2" x14ac:dyDescent="0.25">
      <c r="A25" s="6" t="s">
        <v>305</v>
      </c>
      <c r="B25" s="7">
        <v>555</v>
      </c>
    </row>
    <row r="26" spans="1:2" x14ac:dyDescent="0.25">
      <c r="A26" s="6" t="s">
        <v>250</v>
      </c>
      <c r="B26" s="7">
        <v>25000</v>
      </c>
    </row>
    <row r="27" spans="1:2" x14ac:dyDescent="0.25">
      <c r="A27" s="6" t="s">
        <v>319</v>
      </c>
      <c r="B27" s="7">
        <v>25</v>
      </c>
    </row>
    <row r="28" spans="1:2" x14ac:dyDescent="0.25">
      <c r="A28" s="6" t="s">
        <v>128</v>
      </c>
      <c r="B28" s="7">
        <v>1250</v>
      </c>
    </row>
    <row r="29" spans="1:2" x14ac:dyDescent="0.25">
      <c r="A29" s="6" t="s">
        <v>239</v>
      </c>
      <c r="B29" s="7">
        <v>10435.5</v>
      </c>
    </row>
    <row r="30" spans="1:2" x14ac:dyDescent="0.25">
      <c r="A30" s="6" t="s">
        <v>65</v>
      </c>
      <c r="B30" s="7">
        <v>1000</v>
      </c>
    </row>
    <row r="31" spans="1:2" x14ac:dyDescent="0.25">
      <c r="A31" s="6" t="s">
        <v>254</v>
      </c>
      <c r="B31" s="7">
        <v>1520</v>
      </c>
    </row>
    <row r="32" spans="1:2" x14ac:dyDescent="0.25">
      <c r="A32" s="6" t="s">
        <v>323</v>
      </c>
      <c r="B32" s="7">
        <v>150</v>
      </c>
    </row>
    <row r="33" spans="1:2" x14ac:dyDescent="0.25">
      <c r="A33" s="6" t="s">
        <v>311</v>
      </c>
      <c r="B33" s="7">
        <v>180.16</v>
      </c>
    </row>
    <row r="34" spans="1:2" x14ac:dyDescent="0.25">
      <c r="A34" s="6" t="s">
        <v>158</v>
      </c>
      <c r="B34" s="7">
        <v>395</v>
      </c>
    </row>
    <row r="35" spans="1:2" x14ac:dyDescent="0.25">
      <c r="A35" s="6" t="s">
        <v>320</v>
      </c>
      <c r="B35" s="7">
        <v>10</v>
      </c>
    </row>
    <row r="36" spans="1:2" x14ac:dyDescent="0.25">
      <c r="A36" s="6" t="s">
        <v>317</v>
      </c>
      <c r="B36" s="7">
        <v>229.25</v>
      </c>
    </row>
    <row r="37" spans="1:2" x14ac:dyDescent="0.25">
      <c r="A37" s="6" t="s">
        <v>144</v>
      </c>
      <c r="B37" s="7">
        <v>100</v>
      </c>
    </row>
    <row r="38" spans="1:2" x14ac:dyDescent="0.25">
      <c r="A38" s="6" t="s">
        <v>178</v>
      </c>
      <c r="B38" s="7">
        <v>292.45999999999998</v>
      </c>
    </row>
    <row r="39" spans="1:2" x14ac:dyDescent="0.25">
      <c r="A39" s="6" t="s">
        <v>322</v>
      </c>
      <c r="B39" s="7">
        <v>22.79</v>
      </c>
    </row>
    <row r="40" spans="1:2" x14ac:dyDescent="0.25">
      <c r="A40" s="6" t="s">
        <v>318</v>
      </c>
      <c r="B40" s="7">
        <v>295</v>
      </c>
    </row>
    <row r="41" spans="1:2" x14ac:dyDescent="0.25">
      <c r="A41" s="6" t="s">
        <v>292</v>
      </c>
      <c r="B41" s="7">
        <v>1500</v>
      </c>
    </row>
    <row r="42" spans="1:2" x14ac:dyDescent="0.25">
      <c r="A42" s="6" t="s">
        <v>307</v>
      </c>
      <c r="B42" s="7">
        <v>1363.8799999999999</v>
      </c>
    </row>
    <row r="43" spans="1:2" x14ac:dyDescent="0.25">
      <c r="A43" s="6" t="s">
        <v>49</v>
      </c>
      <c r="B43" s="7">
        <v>850</v>
      </c>
    </row>
    <row r="44" spans="1:2" x14ac:dyDescent="0.25">
      <c r="A44" s="6" t="s">
        <v>141</v>
      </c>
      <c r="B44" s="7">
        <v>350</v>
      </c>
    </row>
    <row r="45" spans="1:2" x14ac:dyDescent="0.25">
      <c r="A45" s="6" t="s">
        <v>314</v>
      </c>
      <c r="B45" s="7">
        <v>398</v>
      </c>
    </row>
    <row r="46" spans="1:2" x14ac:dyDescent="0.25">
      <c r="A46" s="6" t="s">
        <v>309</v>
      </c>
      <c r="B46" s="7">
        <v>284.61</v>
      </c>
    </row>
    <row r="47" spans="1:2" x14ac:dyDescent="0.25">
      <c r="A47" s="6" t="s">
        <v>321</v>
      </c>
      <c r="B47" s="7">
        <v>50.88</v>
      </c>
    </row>
    <row r="48" spans="1:2" x14ac:dyDescent="0.25">
      <c r="A48" s="6" t="s">
        <v>313</v>
      </c>
      <c r="B48" s="7">
        <v>40</v>
      </c>
    </row>
    <row r="49" spans="1:2" x14ac:dyDescent="0.25">
      <c r="A49" s="6" t="s">
        <v>312</v>
      </c>
      <c r="B49" s="7">
        <v>10</v>
      </c>
    </row>
    <row r="50" spans="1:2" x14ac:dyDescent="0.25">
      <c r="A50" s="6" t="s">
        <v>325</v>
      </c>
      <c r="B50" s="7">
        <v>186798.44999999998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0112-5AC4-43EA-B687-DB2C31E93A00}">
  <dimension ref="A1:M139"/>
  <sheetViews>
    <sheetView workbookViewId="0"/>
  </sheetViews>
  <sheetFormatPr defaultRowHeight="15" x14ac:dyDescent="0.25"/>
  <cols>
    <col min="1" max="1" width="9.5703125" bestFit="1" customWidth="1"/>
    <col min="2" max="2" width="12" bestFit="1" customWidth="1"/>
    <col min="3" max="3" width="8.28515625" bestFit="1" customWidth="1"/>
    <col min="4" max="4" width="12.140625" bestFit="1" customWidth="1"/>
    <col min="5" max="5" width="23.5703125" bestFit="1" customWidth="1"/>
    <col min="6" max="6" width="12.140625" bestFit="1" customWidth="1"/>
    <col min="7" max="7" width="14.5703125" bestFit="1" customWidth="1"/>
    <col min="8" max="8" width="13.7109375" bestFit="1" customWidth="1"/>
    <col min="9" max="9" width="54.28515625" bestFit="1" customWidth="1"/>
    <col min="10" max="10" width="23.5703125" bestFit="1" customWidth="1"/>
    <col min="11" max="11" width="12.28515625" bestFit="1" customWidth="1"/>
    <col min="12" max="12" width="132.7109375" bestFit="1" customWidth="1"/>
    <col min="13" max="13" width="10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5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>
        <v>202307</v>
      </c>
      <c r="H2">
        <v>2023</v>
      </c>
      <c r="I2" s="3" t="s">
        <v>304</v>
      </c>
      <c r="J2" s="3" t="s">
        <v>19</v>
      </c>
      <c r="K2" s="3" t="s">
        <v>19</v>
      </c>
      <c r="L2" s="3" t="s">
        <v>20</v>
      </c>
      <c r="M2" s="4">
        <v>4973.57</v>
      </c>
    </row>
    <row r="3" spans="1:13" x14ac:dyDescent="0.25">
      <c r="A3" s="3" t="s">
        <v>13</v>
      </c>
      <c r="B3" s="3" t="s">
        <v>38</v>
      </c>
      <c r="C3" s="3" t="s">
        <v>15</v>
      </c>
      <c r="D3" s="3" t="s">
        <v>16</v>
      </c>
      <c r="E3" s="3" t="s">
        <v>17</v>
      </c>
      <c r="F3" s="3" t="s">
        <v>18</v>
      </c>
      <c r="G3">
        <v>202307</v>
      </c>
      <c r="H3">
        <v>2023</v>
      </c>
      <c r="I3" s="3" t="s">
        <v>35</v>
      </c>
      <c r="J3" s="3" t="s">
        <v>39</v>
      </c>
      <c r="K3" s="3" t="s">
        <v>40</v>
      </c>
      <c r="L3" s="3" t="s">
        <v>19</v>
      </c>
      <c r="M3" s="4">
        <v>510</v>
      </c>
    </row>
    <row r="4" spans="1:13" x14ac:dyDescent="0.25">
      <c r="A4" s="3" t="s">
        <v>13</v>
      </c>
      <c r="B4" s="3" t="s">
        <v>43</v>
      </c>
      <c r="C4" s="3" t="s">
        <v>28</v>
      </c>
      <c r="D4" s="3" t="s">
        <v>16</v>
      </c>
      <c r="E4" s="3" t="s">
        <v>17</v>
      </c>
      <c r="F4" s="3" t="s">
        <v>18</v>
      </c>
      <c r="G4">
        <v>202307</v>
      </c>
      <c r="H4">
        <v>2023</v>
      </c>
      <c r="I4" s="3" t="s">
        <v>49</v>
      </c>
      <c r="J4" s="3" t="s">
        <v>50</v>
      </c>
      <c r="K4" s="3" t="s">
        <v>51</v>
      </c>
      <c r="L4" s="3" t="s">
        <v>19</v>
      </c>
      <c r="M4" s="4">
        <v>425</v>
      </c>
    </row>
    <row r="5" spans="1:13" x14ac:dyDescent="0.25">
      <c r="A5" s="3" t="s">
        <v>13</v>
      </c>
      <c r="B5" s="3" t="s">
        <v>59</v>
      </c>
      <c r="C5" s="3" t="s">
        <v>28</v>
      </c>
      <c r="D5" s="3" t="s">
        <v>88</v>
      </c>
      <c r="E5" s="3" t="s">
        <v>89</v>
      </c>
      <c r="F5" s="3" t="s">
        <v>18</v>
      </c>
      <c r="G5">
        <v>202307</v>
      </c>
      <c r="H5">
        <v>2023</v>
      </c>
      <c r="I5" s="3" t="s">
        <v>309</v>
      </c>
      <c r="J5" s="3" t="s">
        <v>19</v>
      </c>
      <c r="K5" s="3" t="s">
        <v>19</v>
      </c>
      <c r="L5" s="3" t="s">
        <v>90</v>
      </c>
      <c r="M5" s="4">
        <v>38.57</v>
      </c>
    </row>
    <row r="6" spans="1:13" x14ac:dyDescent="0.25">
      <c r="A6" s="3" t="s">
        <v>13</v>
      </c>
      <c r="B6" s="3" t="s">
        <v>110</v>
      </c>
      <c r="C6" s="3" t="s">
        <v>28</v>
      </c>
      <c r="D6" s="3" t="s">
        <v>23</v>
      </c>
      <c r="E6" s="3" t="s">
        <v>24</v>
      </c>
      <c r="F6" s="3" t="s">
        <v>18</v>
      </c>
      <c r="G6">
        <v>202307</v>
      </c>
      <c r="H6">
        <v>2023</v>
      </c>
      <c r="I6" s="3" t="s">
        <v>303</v>
      </c>
      <c r="J6" s="3" t="s">
        <v>111</v>
      </c>
      <c r="K6" s="3" t="s">
        <v>112</v>
      </c>
      <c r="L6" s="3" t="s">
        <v>113</v>
      </c>
      <c r="M6" s="4">
        <v>158</v>
      </c>
    </row>
    <row r="7" spans="1:13" x14ac:dyDescent="0.25">
      <c r="A7" s="3" t="s">
        <v>13</v>
      </c>
      <c r="B7" s="3" t="s">
        <v>120</v>
      </c>
      <c r="C7" s="3" t="s">
        <v>15</v>
      </c>
      <c r="D7" s="3" t="s">
        <v>16</v>
      </c>
      <c r="E7" s="3" t="s">
        <v>17</v>
      </c>
      <c r="F7" s="3" t="s">
        <v>18</v>
      </c>
      <c r="G7">
        <v>202307</v>
      </c>
      <c r="H7">
        <v>2023</v>
      </c>
      <c r="I7" s="3" t="s">
        <v>150</v>
      </c>
      <c r="J7" s="3" t="s">
        <v>151</v>
      </c>
      <c r="K7" s="3" t="s">
        <v>152</v>
      </c>
      <c r="L7" s="3" t="s">
        <v>153</v>
      </c>
      <c r="M7" s="4">
        <v>455</v>
      </c>
    </row>
    <row r="8" spans="1:13" x14ac:dyDescent="0.25">
      <c r="A8" s="3" t="s">
        <v>13</v>
      </c>
      <c r="B8" s="3" t="s">
        <v>120</v>
      </c>
      <c r="C8" s="3" t="s">
        <v>15</v>
      </c>
      <c r="D8" s="3" t="s">
        <v>16</v>
      </c>
      <c r="E8" s="3" t="s">
        <v>17</v>
      </c>
      <c r="F8" s="3" t="s">
        <v>18</v>
      </c>
      <c r="G8">
        <v>202307</v>
      </c>
      <c r="H8">
        <v>2023</v>
      </c>
      <c r="I8" s="3" t="s">
        <v>48</v>
      </c>
      <c r="J8" s="3" t="s">
        <v>154</v>
      </c>
      <c r="K8" s="3" t="s">
        <v>51</v>
      </c>
      <c r="L8" s="3" t="s">
        <v>155</v>
      </c>
      <c r="M8" s="4">
        <v>375</v>
      </c>
    </row>
    <row r="9" spans="1:13" x14ac:dyDescent="0.25">
      <c r="A9" s="3" t="s">
        <v>13</v>
      </c>
      <c r="B9" s="3" t="s">
        <v>120</v>
      </c>
      <c r="C9" s="3" t="s">
        <v>15</v>
      </c>
      <c r="D9" s="3" t="s">
        <v>16</v>
      </c>
      <c r="E9" s="3" t="s">
        <v>17</v>
      </c>
      <c r="F9" s="3" t="s">
        <v>18</v>
      </c>
      <c r="G9">
        <v>202307</v>
      </c>
      <c r="H9">
        <v>2023</v>
      </c>
      <c r="I9" s="3" t="s">
        <v>48</v>
      </c>
      <c r="J9" s="3" t="s">
        <v>156</v>
      </c>
      <c r="K9" s="3" t="s">
        <v>152</v>
      </c>
      <c r="L9" s="3" t="s">
        <v>157</v>
      </c>
      <c r="M9" s="4">
        <v>450</v>
      </c>
    </row>
    <row r="10" spans="1:13" x14ac:dyDescent="0.25">
      <c r="A10" s="3" t="s">
        <v>13</v>
      </c>
      <c r="B10" s="3" t="s">
        <v>183</v>
      </c>
      <c r="C10" s="3" t="s">
        <v>15</v>
      </c>
      <c r="D10" s="3" t="s">
        <v>16</v>
      </c>
      <c r="E10" s="3" t="s">
        <v>17</v>
      </c>
      <c r="F10" s="3" t="s">
        <v>18</v>
      </c>
      <c r="G10">
        <v>202307</v>
      </c>
      <c r="H10">
        <v>2023</v>
      </c>
      <c r="I10" s="3" t="s">
        <v>35</v>
      </c>
      <c r="J10" s="3" t="s">
        <v>194</v>
      </c>
      <c r="K10" s="3" t="s">
        <v>170</v>
      </c>
      <c r="L10" s="3" t="s">
        <v>195</v>
      </c>
      <c r="M10" s="4">
        <v>360</v>
      </c>
    </row>
    <row r="11" spans="1:13" x14ac:dyDescent="0.25">
      <c r="A11" s="3" t="s">
        <v>13</v>
      </c>
      <c r="B11" s="3" t="s">
        <v>199</v>
      </c>
      <c r="C11" s="3" t="s">
        <v>28</v>
      </c>
      <c r="D11" s="3" t="s">
        <v>16</v>
      </c>
      <c r="E11" s="3" t="s">
        <v>17</v>
      </c>
      <c r="F11" s="3" t="s">
        <v>18</v>
      </c>
      <c r="G11">
        <v>202307</v>
      </c>
      <c r="H11">
        <v>2023</v>
      </c>
      <c r="I11" s="3" t="s">
        <v>35</v>
      </c>
      <c r="J11" s="3" t="s">
        <v>201</v>
      </c>
      <c r="K11" s="3" t="s">
        <v>112</v>
      </c>
      <c r="L11" s="3" t="s">
        <v>19</v>
      </c>
      <c r="M11" s="4">
        <v>500</v>
      </c>
    </row>
    <row r="12" spans="1:13" x14ac:dyDescent="0.25">
      <c r="A12" s="3" t="s">
        <v>13</v>
      </c>
      <c r="B12" s="3" t="s">
        <v>199</v>
      </c>
      <c r="C12" s="3" t="s">
        <v>15</v>
      </c>
      <c r="D12" s="3" t="s">
        <v>16</v>
      </c>
      <c r="E12" s="3" t="s">
        <v>17</v>
      </c>
      <c r="F12" s="3" t="s">
        <v>18</v>
      </c>
      <c r="G12">
        <v>202307</v>
      </c>
      <c r="H12">
        <v>2023</v>
      </c>
      <c r="I12" s="3" t="s">
        <v>206</v>
      </c>
      <c r="J12" s="3" t="s">
        <v>207</v>
      </c>
      <c r="K12" s="3" t="s">
        <v>208</v>
      </c>
      <c r="L12" s="3" t="s">
        <v>19</v>
      </c>
      <c r="M12" s="4">
        <v>11000</v>
      </c>
    </row>
    <row r="13" spans="1:13" x14ac:dyDescent="0.25">
      <c r="A13" s="3" t="s">
        <v>13</v>
      </c>
      <c r="B13" s="3" t="s">
        <v>234</v>
      </c>
      <c r="C13" s="3" t="s">
        <v>97</v>
      </c>
      <c r="D13" s="3" t="s">
        <v>23</v>
      </c>
      <c r="E13" s="3" t="s">
        <v>24</v>
      </c>
      <c r="F13" s="3" t="s">
        <v>18</v>
      </c>
      <c r="G13">
        <v>202307</v>
      </c>
      <c r="H13">
        <v>2023</v>
      </c>
      <c r="I13" s="3" t="s">
        <v>306</v>
      </c>
      <c r="J13" s="3" t="s">
        <v>235</v>
      </c>
      <c r="K13" s="3" t="s">
        <v>236</v>
      </c>
      <c r="L13" s="3" t="s">
        <v>237</v>
      </c>
      <c r="M13" s="4">
        <v>-200</v>
      </c>
    </row>
    <row r="14" spans="1:13" x14ac:dyDescent="0.25">
      <c r="A14" s="3" t="s">
        <v>13</v>
      </c>
      <c r="B14" s="3" t="s">
        <v>238</v>
      </c>
      <c r="C14" s="3" t="s">
        <v>28</v>
      </c>
      <c r="D14" s="3" t="s">
        <v>16</v>
      </c>
      <c r="E14" s="3" t="s">
        <v>17</v>
      </c>
      <c r="F14" s="3" t="s">
        <v>18</v>
      </c>
      <c r="G14">
        <v>202307</v>
      </c>
      <c r="H14">
        <v>2023</v>
      </c>
      <c r="I14" s="3" t="s">
        <v>239</v>
      </c>
      <c r="J14" s="3" t="s">
        <v>240</v>
      </c>
      <c r="K14" s="3" t="s">
        <v>152</v>
      </c>
      <c r="L14" s="3" t="s">
        <v>19</v>
      </c>
      <c r="M14" s="4">
        <v>10250</v>
      </c>
    </row>
    <row r="15" spans="1:13" x14ac:dyDescent="0.25">
      <c r="A15" s="3" t="s">
        <v>13</v>
      </c>
      <c r="B15" s="3" t="s">
        <v>238</v>
      </c>
      <c r="C15" s="3" t="s">
        <v>28</v>
      </c>
      <c r="D15" s="3" t="s">
        <v>16</v>
      </c>
      <c r="E15" s="3" t="s">
        <v>17</v>
      </c>
      <c r="F15" s="3" t="s">
        <v>18</v>
      </c>
      <c r="G15">
        <v>202307</v>
      </c>
      <c r="H15">
        <v>2023</v>
      </c>
      <c r="I15" s="3" t="s">
        <v>239</v>
      </c>
      <c r="J15" s="3" t="s">
        <v>241</v>
      </c>
      <c r="K15" s="3" t="s">
        <v>242</v>
      </c>
      <c r="L15" s="3" t="s">
        <v>19</v>
      </c>
      <c r="M15" s="4">
        <v>1000</v>
      </c>
    </row>
    <row r="16" spans="1:13" x14ac:dyDescent="0.25">
      <c r="A16" s="3" t="s">
        <v>13</v>
      </c>
      <c r="B16" s="3" t="s">
        <v>246</v>
      </c>
      <c r="C16" s="3" t="s">
        <v>28</v>
      </c>
      <c r="D16" s="3" t="s">
        <v>23</v>
      </c>
      <c r="E16" s="3" t="s">
        <v>24</v>
      </c>
      <c r="F16" s="3" t="s">
        <v>18</v>
      </c>
      <c r="G16">
        <v>202307</v>
      </c>
      <c r="H16">
        <v>2023</v>
      </c>
      <c r="I16" s="3" t="s">
        <v>247</v>
      </c>
      <c r="J16" s="3" t="s">
        <v>248</v>
      </c>
      <c r="K16" s="3" t="s">
        <v>249</v>
      </c>
      <c r="L16" s="3" t="s">
        <v>19</v>
      </c>
      <c r="M16" s="4">
        <v>3000</v>
      </c>
    </row>
    <row r="17" spans="1:13" x14ac:dyDescent="0.25">
      <c r="A17" s="3" t="s">
        <v>13</v>
      </c>
      <c r="B17" s="3" t="s">
        <v>264</v>
      </c>
      <c r="C17" s="3" t="s">
        <v>28</v>
      </c>
      <c r="D17" s="3" t="s">
        <v>88</v>
      </c>
      <c r="E17" s="3" t="s">
        <v>89</v>
      </c>
      <c r="F17" s="3" t="s">
        <v>18</v>
      </c>
      <c r="G17">
        <v>202307</v>
      </c>
      <c r="H17">
        <v>2023</v>
      </c>
      <c r="I17" s="3" t="s">
        <v>305</v>
      </c>
      <c r="J17" s="3" t="s">
        <v>268</v>
      </c>
      <c r="K17" s="3" t="s">
        <v>269</v>
      </c>
      <c r="L17" s="3" t="s">
        <v>270</v>
      </c>
      <c r="M17" s="4">
        <v>55</v>
      </c>
    </row>
    <row r="18" spans="1:13" x14ac:dyDescent="0.25">
      <c r="A18" s="3" t="s">
        <v>13</v>
      </c>
      <c r="B18" s="3" t="s">
        <v>14</v>
      </c>
      <c r="C18" s="3" t="s">
        <v>15</v>
      </c>
      <c r="D18" s="3" t="s">
        <v>16</v>
      </c>
      <c r="E18" s="3" t="s">
        <v>17</v>
      </c>
      <c r="F18" s="3" t="s">
        <v>18</v>
      </c>
      <c r="G18">
        <v>202308</v>
      </c>
      <c r="H18">
        <v>2023</v>
      </c>
      <c r="I18" s="3" t="s">
        <v>304</v>
      </c>
      <c r="J18" s="3" t="s">
        <v>19</v>
      </c>
      <c r="K18" s="3" t="s">
        <v>19</v>
      </c>
      <c r="L18" s="3" t="s">
        <v>20</v>
      </c>
      <c r="M18" s="4">
        <v>4973.57</v>
      </c>
    </row>
    <row r="19" spans="1:13" x14ac:dyDescent="0.25">
      <c r="A19" s="3" t="s">
        <v>13</v>
      </c>
      <c r="B19" s="3" t="s">
        <v>43</v>
      </c>
      <c r="C19" s="3" t="s">
        <v>28</v>
      </c>
      <c r="D19" s="3" t="s">
        <v>23</v>
      </c>
      <c r="E19" s="3" t="s">
        <v>24</v>
      </c>
      <c r="F19" s="3" t="s">
        <v>18</v>
      </c>
      <c r="G19">
        <v>202308</v>
      </c>
      <c r="H19">
        <v>2023</v>
      </c>
      <c r="I19" s="3" t="s">
        <v>35</v>
      </c>
      <c r="J19" s="3" t="s">
        <v>44</v>
      </c>
      <c r="K19" s="3" t="s">
        <v>45</v>
      </c>
      <c r="L19" s="3" t="s">
        <v>46</v>
      </c>
      <c r="M19" s="4">
        <v>45</v>
      </c>
    </row>
    <row r="20" spans="1:13" x14ac:dyDescent="0.25">
      <c r="A20" s="3" t="s">
        <v>13</v>
      </c>
      <c r="B20" s="3" t="s">
        <v>43</v>
      </c>
      <c r="C20" s="3" t="s">
        <v>28</v>
      </c>
      <c r="D20" s="3" t="s">
        <v>23</v>
      </c>
      <c r="E20" s="3" t="s">
        <v>24</v>
      </c>
      <c r="F20" s="3" t="s">
        <v>18</v>
      </c>
      <c r="G20">
        <v>202308</v>
      </c>
      <c r="H20">
        <v>2023</v>
      </c>
      <c r="I20" s="3" t="s">
        <v>35</v>
      </c>
      <c r="J20" s="3" t="s">
        <v>19</v>
      </c>
      <c r="K20" s="3" t="s">
        <v>19</v>
      </c>
      <c r="L20" s="3" t="s">
        <v>47</v>
      </c>
      <c r="M20" s="4">
        <v>2.7</v>
      </c>
    </row>
    <row r="21" spans="1:13" x14ac:dyDescent="0.25">
      <c r="A21" s="3" t="s">
        <v>13</v>
      </c>
      <c r="B21" s="3" t="s">
        <v>59</v>
      </c>
      <c r="C21" s="3" t="s">
        <v>28</v>
      </c>
      <c r="D21" s="3" t="s">
        <v>23</v>
      </c>
      <c r="E21" s="3" t="s">
        <v>24</v>
      </c>
      <c r="F21" s="3" t="s">
        <v>18</v>
      </c>
      <c r="G21">
        <v>202308</v>
      </c>
      <c r="H21">
        <v>2023</v>
      </c>
      <c r="I21" s="3" t="s">
        <v>308</v>
      </c>
      <c r="J21" s="3" t="s">
        <v>60</v>
      </c>
      <c r="K21" s="3" t="s">
        <v>45</v>
      </c>
      <c r="L21" s="3" t="s">
        <v>61</v>
      </c>
      <c r="M21" s="4">
        <v>100</v>
      </c>
    </row>
    <row r="22" spans="1:13" x14ac:dyDescent="0.25">
      <c r="A22" s="3" t="s">
        <v>13</v>
      </c>
      <c r="B22" s="3" t="s">
        <v>59</v>
      </c>
      <c r="C22" s="3" t="s">
        <v>28</v>
      </c>
      <c r="D22" s="3" t="s">
        <v>23</v>
      </c>
      <c r="E22" s="3" t="s">
        <v>24</v>
      </c>
      <c r="F22" s="3" t="s">
        <v>18</v>
      </c>
      <c r="G22">
        <v>202308</v>
      </c>
      <c r="H22">
        <v>2023</v>
      </c>
      <c r="I22" s="3" t="s">
        <v>35</v>
      </c>
      <c r="J22" s="3" t="s">
        <v>62</v>
      </c>
      <c r="K22" s="3" t="s">
        <v>45</v>
      </c>
      <c r="L22" s="3" t="s">
        <v>63</v>
      </c>
      <c r="M22" s="4">
        <v>25</v>
      </c>
    </row>
    <row r="23" spans="1:13" x14ac:dyDescent="0.25">
      <c r="A23" s="3" t="s">
        <v>13</v>
      </c>
      <c r="B23" s="3" t="s">
        <v>59</v>
      </c>
      <c r="C23" s="3" t="s">
        <v>28</v>
      </c>
      <c r="D23" s="3" t="s">
        <v>23</v>
      </c>
      <c r="E23" s="3" t="s">
        <v>24</v>
      </c>
      <c r="F23" s="3" t="s">
        <v>18</v>
      </c>
      <c r="G23">
        <v>202308</v>
      </c>
      <c r="H23">
        <v>2023</v>
      </c>
      <c r="I23" s="3" t="s">
        <v>307</v>
      </c>
      <c r="J23" s="3" t="s">
        <v>62</v>
      </c>
      <c r="K23" s="3" t="s">
        <v>45</v>
      </c>
      <c r="L23" s="3" t="s">
        <v>64</v>
      </c>
      <c r="M23" s="4">
        <v>1281.02</v>
      </c>
    </row>
    <row r="24" spans="1:13" x14ac:dyDescent="0.25">
      <c r="A24" s="3" t="s">
        <v>13</v>
      </c>
      <c r="B24" s="3" t="s">
        <v>59</v>
      </c>
      <c r="C24" s="3" t="s">
        <v>28</v>
      </c>
      <c r="D24" s="3" t="s">
        <v>23</v>
      </c>
      <c r="E24" s="3" t="s">
        <v>24</v>
      </c>
      <c r="F24" s="3" t="s">
        <v>18</v>
      </c>
      <c r="G24">
        <v>202308</v>
      </c>
      <c r="H24">
        <v>2023</v>
      </c>
      <c r="I24" s="3" t="s">
        <v>307</v>
      </c>
      <c r="J24" s="3" t="s">
        <v>19</v>
      </c>
      <c r="K24" s="3" t="s">
        <v>19</v>
      </c>
      <c r="L24" s="3" t="s">
        <v>47</v>
      </c>
      <c r="M24" s="4">
        <v>82.86</v>
      </c>
    </row>
    <row r="25" spans="1:13" x14ac:dyDescent="0.25">
      <c r="A25" s="3" t="s">
        <v>13</v>
      </c>
      <c r="B25" s="3" t="s">
        <v>59</v>
      </c>
      <c r="C25" s="3" t="s">
        <v>28</v>
      </c>
      <c r="D25" s="3" t="s">
        <v>88</v>
      </c>
      <c r="E25" s="3" t="s">
        <v>89</v>
      </c>
      <c r="F25" s="3" t="s">
        <v>18</v>
      </c>
      <c r="G25">
        <v>202308</v>
      </c>
      <c r="H25">
        <v>2023</v>
      </c>
      <c r="I25" s="3" t="s">
        <v>309</v>
      </c>
      <c r="J25" s="3" t="s">
        <v>91</v>
      </c>
      <c r="K25" s="3" t="s">
        <v>92</v>
      </c>
      <c r="L25" s="3" t="s">
        <v>93</v>
      </c>
      <c r="M25" s="4">
        <v>38.57</v>
      </c>
    </row>
    <row r="26" spans="1:13" x14ac:dyDescent="0.25">
      <c r="A26" s="3" t="s">
        <v>13</v>
      </c>
      <c r="B26" s="3" t="s">
        <v>59</v>
      </c>
      <c r="C26" s="3" t="s">
        <v>28</v>
      </c>
      <c r="D26" s="3" t="s">
        <v>88</v>
      </c>
      <c r="E26" s="3" t="s">
        <v>89</v>
      </c>
      <c r="F26" s="3" t="s">
        <v>18</v>
      </c>
      <c r="G26">
        <v>202308</v>
      </c>
      <c r="H26">
        <v>2023</v>
      </c>
      <c r="I26" s="3" t="s">
        <v>309</v>
      </c>
      <c r="J26" s="3" t="s">
        <v>19</v>
      </c>
      <c r="K26" s="3" t="s">
        <v>19</v>
      </c>
      <c r="L26" s="3" t="s">
        <v>19</v>
      </c>
      <c r="M26" s="4">
        <v>-38.57</v>
      </c>
    </row>
    <row r="27" spans="1:13" x14ac:dyDescent="0.25">
      <c r="A27" s="3" t="s">
        <v>13</v>
      </c>
      <c r="B27" s="3" t="s">
        <v>164</v>
      </c>
      <c r="C27" s="3" t="s">
        <v>28</v>
      </c>
      <c r="D27" s="3" t="s">
        <v>16</v>
      </c>
      <c r="E27" s="3" t="s">
        <v>17</v>
      </c>
      <c r="F27" s="3" t="s">
        <v>18</v>
      </c>
      <c r="G27">
        <v>202308</v>
      </c>
      <c r="H27">
        <v>2023</v>
      </c>
      <c r="I27" s="3" t="s">
        <v>35</v>
      </c>
      <c r="J27" s="3" t="s">
        <v>169</v>
      </c>
      <c r="K27" s="3" t="s">
        <v>170</v>
      </c>
      <c r="L27" s="3" t="s">
        <v>19</v>
      </c>
      <c r="M27" s="4">
        <v>592</v>
      </c>
    </row>
    <row r="28" spans="1:13" x14ac:dyDescent="0.25">
      <c r="A28" s="3" t="s">
        <v>13</v>
      </c>
      <c r="B28" s="3" t="s">
        <v>199</v>
      </c>
      <c r="C28" s="3" t="s">
        <v>28</v>
      </c>
      <c r="D28" s="3" t="s">
        <v>23</v>
      </c>
      <c r="E28" s="3" t="s">
        <v>24</v>
      </c>
      <c r="F28" s="3" t="s">
        <v>18</v>
      </c>
      <c r="G28">
        <v>202308</v>
      </c>
      <c r="H28">
        <v>2023</v>
      </c>
      <c r="I28" s="3" t="s">
        <v>35</v>
      </c>
      <c r="J28" s="3" t="s">
        <v>200</v>
      </c>
      <c r="K28" s="3" t="s">
        <v>186</v>
      </c>
      <c r="L28" s="3" t="s">
        <v>19</v>
      </c>
      <c r="M28" s="4">
        <v>700</v>
      </c>
    </row>
    <row r="29" spans="1:13" x14ac:dyDescent="0.25">
      <c r="A29" s="3" t="s">
        <v>13</v>
      </c>
      <c r="B29" s="3" t="s">
        <v>216</v>
      </c>
      <c r="C29" s="3" t="s">
        <v>28</v>
      </c>
      <c r="D29" s="3" t="s">
        <v>16</v>
      </c>
      <c r="E29" s="3" t="s">
        <v>17</v>
      </c>
      <c r="F29" s="3" t="s">
        <v>18</v>
      </c>
      <c r="G29">
        <v>202308</v>
      </c>
      <c r="H29">
        <v>2023</v>
      </c>
      <c r="I29" s="3" t="s">
        <v>217</v>
      </c>
      <c r="J29" s="3" t="s">
        <v>218</v>
      </c>
      <c r="K29" s="3" t="s">
        <v>219</v>
      </c>
      <c r="L29" s="3" t="s">
        <v>220</v>
      </c>
      <c r="M29" s="4">
        <v>2.83</v>
      </c>
    </row>
    <row r="30" spans="1:13" x14ac:dyDescent="0.25">
      <c r="A30" s="3" t="s">
        <v>13</v>
      </c>
      <c r="B30" s="3" t="s">
        <v>264</v>
      </c>
      <c r="C30" s="3" t="s">
        <v>28</v>
      </c>
      <c r="D30" s="3" t="s">
        <v>88</v>
      </c>
      <c r="E30" s="3" t="s">
        <v>89</v>
      </c>
      <c r="F30" s="3" t="s">
        <v>18</v>
      </c>
      <c r="G30">
        <v>202308</v>
      </c>
      <c r="H30">
        <v>2023</v>
      </c>
      <c r="I30" s="3" t="s">
        <v>310</v>
      </c>
      <c r="J30" s="3" t="s">
        <v>271</v>
      </c>
      <c r="K30" s="3" t="s">
        <v>272</v>
      </c>
      <c r="L30" s="3" t="s">
        <v>273</v>
      </c>
      <c r="M30" s="4">
        <v>50</v>
      </c>
    </row>
    <row r="31" spans="1:13" x14ac:dyDescent="0.25">
      <c r="A31" s="3" t="s">
        <v>13</v>
      </c>
      <c r="B31" s="3" t="s">
        <v>264</v>
      </c>
      <c r="C31" s="3" t="s">
        <v>28</v>
      </c>
      <c r="D31" s="3" t="s">
        <v>88</v>
      </c>
      <c r="E31" s="3" t="s">
        <v>89</v>
      </c>
      <c r="F31" s="3" t="s">
        <v>18</v>
      </c>
      <c r="G31">
        <v>202308</v>
      </c>
      <c r="H31">
        <v>2023</v>
      </c>
      <c r="I31" s="3" t="s">
        <v>305</v>
      </c>
      <c r="J31" s="3" t="s">
        <v>271</v>
      </c>
      <c r="K31" s="3" t="s">
        <v>272</v>
      </c>
      <c r="L31" s="3" t="s">
        <v>274</v>
      </c>
      <c r="M31" s="4">
        <v>500</v>
      </c>
    </row>
    <row r="32" spans="1:13" x14ac:dyDescent="0.25">
      <c r="A32" s="3" t="s">
        <v>13</v>
      </c>
      <c r="B32" s="3" t="s">
        <v>189</v>
      </c>
      <c r="C32" s="3" t="s">
        <v>28</v>
      </c>
      <c r="D32" s="3" t="s">
        <v>23</v>
      </c>
      <c r="E32" s="3" t="s">
        <v>24</v>
      </c>
      <c r="F32" s="3" t="s">
        <v>18</v>
      </c>
      <c r="G32">
        <v>202308</v>
      </c>
      <c r="H32">
        <v>2023</v>
      </c>
      <c r="I32" s="3" t="s">
        <v>239</v>
      </c>
      <c r="J32" s="3" t="s">
        <v>296</v>
      </c>
      <c r="K32" s="3" t="s">
        <v>45</v>
      </c>
      <c r="L32" s="3" t="s">
        <v>297</v>
      </c>
      <c r="M32" s="4">
        <v>175</v>
      </c>
    </row>
    <row r="33" spans="1:13" x14ac:dyDescent="0.25">
      <c r="A33" s="3" t="s">
        <v>13</v>
      </c>
      <c r="B33" s="3" t="s">
        <v>189</v>
      </c>
      <c r="C33" s="3" t="s">
        <v>28</v>
      </c>
      <c r="D33" s="3" t="s">
        <v>23</v>
      </c>
      <c r="E33" s="3" t="s">
        <v>24</v>
      </c>
      <c r="F33" s="3" t="s">
        <v>18</v>
      </c>
      <c r="G33">
        <v>202308</v>
      </c>
      <c r="H33">
        <v>2023</v>
      </c>
      <c r="I33" s="3" t="s">
        <v>35</v>
      </c>
      <c r="J33" s="3" t="s">
        <v>296</v>
      </c>
      <c r="K33" s="3" t="s">
        <v>45</v>
      </c>
      <c r="L33" s="3" t="s">
        <v>298</v>
      </c>
      <c r="M33" s="4">
        <v>300</v>
      </c>
    </row>
    <row r="34" spans="1:13" x14ac:dyDescent="0.25">
      <c r="A34" s="3" t="s">
        <v>13</v>
      </c>
      <c r="B34" s="3" t="s">
        <v>189</v>
      </c>
      <c r="C34" s="3" t="s">
        <v>28</v>
      </c>
      <c r="D34" s="3" t="s">
        <v>23</v>
      </c>
      <c r="E34" s="3" t="s">
        <v>24</v>
      </c>
      <c r="F34" s="3" t="s">
        <v>18</v>
      </c>
      <c r="G34">
        <v>202308</v>
      </c>
      <c r="H34">
        <v>2023</v>
      </c>
      <c r="I34" s="3" t="s">
        <v>239</v>
      </c>
      <c r="J34" s="3" t="s">
        <v>296</v>
      </c>
      <c r="K34" s="3" t="s">
        <v>45</v>
      </c>
      <c r="L34" s="3" t="s">
        <v>299</v>
      </c>
      <c r="M34" s="4">
        <v>2500</v>
      </c>
    </row>
    <row r="35" spans="1:13" x14ac:dyDescent="0.25">
      <c r="A35" s="3" t="s">
        <v>13</v>
      </c>
      <c r="B35" s="3" t="s">
        <v>189</v>
      </c>
      <c r="C35" s="3" t="s">
        <v>28</v>
      </c>
      <c r="D35" s="3" t="s">
        <v>23</v>
      </c>
      <c r="E35" s="3" t="s">
        <v>24</v>
      </c>
      <c r="F35" s="3" t="s">
        <v>18</v>
      </c>
      <c r="G35">
        <v>202308</v>
      </c>
      <c r="H35">
        <v>2023</v>
      </c>
      <c r="I35" s="3" t="s">
        <v>239</v>
      </c>
      <c r="J35" s="3" t="s">
        <v>296</v>
      </c>
      <c r="K35" s="3" t="s">
        <v>45</v>
      </c>
      <c r="L35" s="3" t="s">
        <v>300</v>
      </c>
      <c r="M35" s="4">
        <v>-2500</v>
      </c>
    </row>
    <row r="36" spans="1:13" x14ac:dyDescent="0.25">
      <c r="A36" s="3" t="s">
        <v>13</v>
      </c>
      <c r="B36" s="3" t="s">
        <v>189</v>
      </c>
      <c r="C36" s="3" t="s">
        <v>28</v>
      </c>
      <c r="D36" s="3" t="s">
        <v>23</v>
      </c>
      <c r="E36" s="3" t="s">
        <v>24</v>
      </c>
      <c r="F36" s="3" t="s">
        <v>18</v>
      </c>
      <c r="G36">
        <v>202308</v>
      </c>
      <c r="H36">
        <v>2023</v>
      </c>
      <c r="I36" s="3" t="s">
        <v>239</v>
      </c>
      <c r="J36" s="3" t="s">
        <v>19</v>
      </c>
      <c r="K36" s="3" t="s">
        <v>19</v>
      </c>
      <c r="L36" s="3" t="s">
        <v>47</v>
      </c>
      <c r="M36" s="4">
        <v>10.5</v>
      </c>
    </row>
    <row r="37" spans="1:13" x14ac:dyDescent="0.25">
      <c r="A37" s="3" t="s">
        <v>13</v>
      </c>
      <c r="B37" s="3" t="s">
        <v>14</v>
      </c>
      <c r="C37" s="3" t="s">
        <v>15</v>
      </c>
      <c r="D37" s="3" t="s">
        <v>16</v>
      </c>
      <c r="E37" s="3" t="s">
        <v>17</v>
      </c>
      <c r="F37" s="3" t="s">
        <v>18</v>
      </c>
      <c r="G37">
        <v>202309</v>
      </c>
      <c r="H37">
        <v>2023</v>
      </c>
      <c r="I37" s="3" t="s">
        <v>304</v>
      </c>
      <c r="J37" s="3" t="s">
        <v>19</v>
      </c>
      <c r="K37" s="3" t="s">
        <v>19</v>
      </c>
      <c r="L37" s="3" t="s">
        <v>20</v>
      </c>
      <c r="M37" s="4">
        <v>4973.57</v>
      </c>
    </row>
    <row r="38" spans="1:13" x14ac:dyDescent="0.25">
      <c r="A38" s="3" t="s">
        <v>13</v>
      </c>
      <c r="B38" s="3" t="s">
        <v>29</v>
      </c>
      <c r="C38" s="3" t="s">
        <v>30</v>
      </c>
      <c r="D38" s="3" t="s">
        <v>23</v>
      </c>
      <c r="E38" s="3" t="s">
        <v>24</v>
      </c>
      <c r="F38" s="3" t="s">
        <v>18</v>
      </c>
      <c r="G38">
        <v>202309</v>
      </c>
      <c r="H38">
        <v>2023</v>
      </c>
      <c r="I38" s="3" t="s">
        <v>311</v>
      </c>
      <c r="J38" s="3" t="s">
        <v>31</v>
      </c>
      <c r="K38" s="3" t="s">
        <v>32</v>
      </c>
      <c r="L38" s="3" t="s">
        <v>33</v>
      </c>
      <c r="M38" s="4">
        <v>180.16</v>
      </c>
    </row>
    <row r="39" spans="1:13" x14ac:dyDescent="0.25">
      <c r="A39" s="3" t="s">
        <v>13</v>
      </c>
      <c r="B39" s="3" t="s">
        <v>43</v>
      </c>
      <c r="C39" s="3" t="s">
        <v>15</v>
      </c>
      <c r="D39" s="3" t="s">
        <v>16</v>
      </c>
      <c r="E39" s="3" t="s">
        <v>17</v>
      </c>
      <c r="F39" s="3" t="s">
        <v>18</v>
      </c>
      <c r="G39">
        <v>202309</v>
      </c>
      <c r="H39">
        <v>2023</v>
      </c>
      <c r="I39" s="3" t="s">
        <v>56</v>
      </c>
      <c r="J39" s="3" t="s">
        <v>57</v>
      </c>
      <c r="K39" s="3" t="s">
        <v>58</v>
      </c>
      <c r="L39" s="3" t="s">
        <v>19</v>
      </c>
      <c r="M39" s="4">
        <v>100</v>
      </c>
    </row>
    <row r="40" spans="1:13" x14ac:dyDescent="0.25">
      <c r="A40" s="3" t="s">
        <v>13</v>
      </c>
      <c r="B40" s="3" t="s">
        <v>238</v>
      </c>
      <c r="C40" s="3" t="s">
        <v>28</v>
      </c>
      <c r="D40" s="3" t="s">
        <v>16</v>
      </c>
      <c r="E40" s="3" t="s">
        <v>17</v>
      </c>
      <c r="F40" s="3" t="s">
        <v>18</v>
      </c>
      <c r="G40">
        <v>202309</v>
      </c>
      <c r="H40">
        <v>2023</v>
      </c>
      <c r="I40" s="3" t="s">
        <v>239</v>
      </c>
      <c r="J40" s="3" t="s">
        <v>241</v>
      </c>
      <c r="K40" s="3" t="s">
        <v>242</v>
      </c>
      <c r="L40" s="3" t="s">
        <v>19</v>
      </c>
      <c r="M40" s="4">
        <v>-1000</v>
      </c>
    </row>
    <row r="41" spans="1:13" x14ac:dyDescent="0.25">
      <c r="A41" s="3" t="s">
        <v>13</v>
      </c>
      <c r="B41" s="3" t="s">
        <v>264</v>
      </c>
      <c r="C41" s="3" t="s">
        <v>28</v>
      </c>
      <c r="D41" s="3" t="s">
        <v>88</v>
      </c>
      <c r="E41" s="3" t="s">
        <v>89</v>
      </c>
      <c r="F41" s="3" t="s">
        <v>18</v>
      </c>
      <c r="G41">
        <v>202309</v>
      </c>
      <c r="H41">
        <v>2023</v>
      </c>
      <c r="I41" s="3" t="s">
        <v>312</v>
      </c>
      <c r="J41" s="3" t="s">
        <v>275</v>
      </c>
      <c r="K41" s="3" t="s">
        <v>276</v>
      </c>
      <c r="L41" s="3" t="s">
        <v>277</v>
      </c>
      <c r="M41" s="4">
        <v>10</v>
      </c>
    </row>
    <row r="42" spans="1:13" x14ac:dyDescent="0.25">
      <c r="A42" s="3" t="s">
        <v>13</v>
      </c>
      <c r="B42" s="3" t="s">
        <v>278</v>
      </c>
      <c r="C42" s="3" t="s">
        <v>15</v>
      </c>
      <c r="D42" s="3" t="s">
        <v>16</v>
      </c>
      <c r="E42" s="3" t="s">
        <v>17</v>
      </c>
      <c r="F42" s="3" t="s">
        <v>18</v>
      </c>
      <c r="G42">
        <v>202309</v>
      </c>
      <c r="H42">
        <v>2023</v>
      </c>
      <c r="I42" s="3" t="s">
        <v>35</v>
      </c>
      <c r="J42" s="3" t="s">
        <v>287</v>
      </c>
      <c r="K42" s="3" t="s">
        <v>288</v>
      </c>
      <c r="L42" s="3" t="s">
        <v>19</v>
      </c>
      <c r="M42" s="4">
        <v>22100</v>
      </c>
    </row>
    <row r="43" spans="1:13" x14ac:dyDescent="0.25">
      <c r="A43" s="3" t="s">
        <v>13</v>
      </c>
      <c r="B43" s="3" t="s">
        <v>14</v>
      </c>
      <c r="C43" s="3" t="s">
        <v>15</v>
      </c>
      <c r="D43" s="3" t="s">
        <v>16</v>
      </c>
      <c r="E43" s="3" t="s">
        <v>17</v>
      </c>
      <c r="F43" s="3" t="s">
        <v>18</v>
      </c>
      <c r="G43">
        <v>202310</v>
      </c>
      <c r="H43">
        <v>2023</v>
      </c>
      <c r="I43" s="3" t="s">
        <v>304</v>
      </c>
      <c r="J43" s="3" t="s">
        <v>19</v>
      </c>
      <c r="K43" s="3" t="s">
        <v>19</v>
      </c>
      <c r="L43" s="3" t="s">
        <v>20</v>
      </c>
      <c r="M43" s="4">
        <v>4973.57</v>
      </c>
    </row>
    <row r="44" spans="1:13" x14ac:dyDescent="0.25">
      <c r="A44" s="3" t="s">
        <v>13</v>
      </c>
      <c r="B44" s="3" t="s">
        <v>120</v>
      </c>
      <c r="C44" s="3" t="s">
        <v>135</v>
      </c>
      <c r="D44" s="3" t="s">
        <v>16</v>
      </c>
      <c r="E44" s="3" t="s">
        <v>17</v>
      </c>
      <c r="F44" s="3" t="s">
        <v>18</v>
      </c>
      <c r="G44">
        <v>202310</v>
      </c>
      <c r="H44">
        <v>2023</v>
      </c>
      <c r="I44" s="3" t="s">
        <v>136</v>
      </c>
      <c r="J44" s="3" t="s">
        <v>137</v>
      </c>
      <c r="K44" s="3" t="s">
        <v>138</v>
      </c>
      <c r="L44" s="3" t="s">
        <v>19</v>
      </c>
      <c r="M44" s="4">
        <v>550</v>
      </c>
    </row>
    <row r="45" spans="1:13" x14ac:dyDescent="0.25">
      <c r="A45" s="3" t="s">
        <v>13</v>
      </c>
      <c r="B45" s="3" t="s">
        <v>120</v>
      </c>
      <c r="C45" s="3" t="s">
        <v>135</v>
      </c>
      <c r="D45" s="3" t="s">
        <v>16</v>
      </c>
      <c r="E45" s="3" t="s">
        <v>17</v>
      </c>
      <c r="F45" s="3" t="s">
        <v>18</v>
      </c>
      <c r="G45">
        <v>202310</v>
      </c>
      <c r="H45">
        <v>2023</v>
      </c>
      <c r="I45" s="3" t="s">
        <v>139</v>
      </c>
      <c r="J45" s="3" t="s">
        <v>140</v>
      </c>
      <c r="K45" s="3" t="s">
        <v>138</v>
      </c>
      <c r="L45" s="3" t="s">
        <v>19</v>
      </c>
      <c r="M45" s="4">
        <v>325</v>
      </c>
    </row>
    <row r="46" spans="1:13" x14ac:dyDescent="0.25">
      <c r="A46" s="3" t="s">
        <v>13</v>
      </c>
      <c r="B46" s="3" t="s">
        <v>120</v>
      </c>
      <c r="C46" s="3" t="s">
        <v>15</v>
      </c>
      <c r="D46" s="3" t="s">
        <v>16</v>
      </c>
      <c r="E46" s="3" t="s">
        <v>17</v>
      </c>
      <c r="F46" s="3" t="s">
        <v>18</v>
      </c>
      <c r="G46">
        <v>202310</v>
      </c>
      <c r="H46">
        <v>2023</v>
      </c>
      <c r="I46" s="3" t="s">
        <v>158</v>
      </c>
      <c r="J46" s="3" t="s">
        <v>159</v>
      </c>
      <c r="K46" s="3" t="s">
        <v>160</v>
      </c>
      <c r="L46" s="3" t="s">
        <v>19</v>
      </c>
      <c r="M46" s="4">
        <v>395</v>
      </c>
    </row>
    <row r="47" spans="1:13" x14ac:dyDescent="0.25">
      <c r="A47" s="3" t="s">
        <v>13</v>
      </c>
      <c r="B47" s="3" t="s">
        <v>211</v>
      </c>
      <c r="C47" s="3" t="s">
        <v>28</v>
      </c>
      <c r="D47" s="3" t="s">
        <v>16</v>
      </c>
      <c r="E47" s="3" t="s">
        <v>17</v>
      </c>
      <c r="F47" s="3" t="s">
        <v>18</v>
      </c>
      <c r="G47">
        <v>202310</v>
      </c>
      <c r="H47">
        <v>2023</v>
      </c>
      <c r="I47" s="3" t="s">
        <v>35</v>
      </c>
      <c r="J47" s="3" t="s">
        <v>212</v>
      </c>
      <c r="K47" s="3" t="s">
        <v>213</v>
      </c>
      <c r="L47" s="3" t="s">
        <v>19</v>
      </c>
      <c r="M47" s="4">
        <v>421</v>
      </c>
    </row>
    <row r="48" spans="1:13" x14ac:dyDescent="0.25">
      <c r="A48" s="3" t="s">
        <v>13</v>
      </c>
      <c r="B48" s="3" t="s">
        <v>226</v>
      </c>
      <c r="C48" s="3" t="s">
        <v>28</v>
      </c>
      <c r="D48" s="3" t="s">
        <v>16</v>
      </c>
      <c r="E48" s="3" t="s">
        <v>17</v>
      </c>
      <c r="F48" s="3" t="s">
        <v>18</v>
      </c>
      <c r="G48">
        <v>202310</v>
      </c>
      <c r="H48">
        <v>2023</v>
      </c>
      <c r="I48" s="3" t="s">
        <v>35</v>
      </c>
      <c r="J48" s="3" t="s">
        <v>227</v>
      </c>
      <c r="K48" s="3" t="s">
        <v>228</v>
      </c>
      <c r="L48" s="3" t="s">
        <v>19</v>
      </c>
      <c r="M48" s="4">
        <v>700</v>
      </c>
    </row>
    <row r="49" spans="1:13" x14ac:dyDescent="0.25">
      <c r="A49" s="3" t="s">
        <v>13</v>
      </c>
      <c r="B49" s="3" t="s">
        <v>226</v>
      </c>
      <c r="C49" s="3" t="s">
        <v>28</v>
      </c>
      <c r="D49" s="3" t="s">
        <v>16</v>
      </c>
      <c r="E49" s="3" t="s">
        <v>17</v>
      </c>
      <c r="F49" s="3" t="s">
        <v>18</v>
      </c>
      <c r="G49">
        <v>202310</v>
      </c>
      <c r="H49">
        <v>2023</v>
      </c>
      <c r="I49" s="3" t="s">
        <v>35</v>
      </c>
      <c r="J49" s="3" t="s">
        <v>229</v>
      </c>
      <c r="K49" s="3" t="s">
        <v>230</v>
      </c>
      <c r="L49" s="3" t="s">
        <v>19</v>
      </c>
      <c r="M49" s="4">
        <v>300</v>
      </c>
    </row>
    <row r="50" spans="1:13" x14ac:dyDescent="0.25">
      <c r="A50" s="3" t="s">
        <v>13</v>
      </c>
      <c r="B50" s="3" t="s">
        <v>226</v>
      </c>
      <c r="C50" s="3" t="s">
        <v>28</v>
      </c>
      <c r="D50" s="3" t="s">
        <v>16</v>
      </c>
      <c r="E50" s="3" t="s">
        <v>17</v>
      </c>
      <c r="F50" s="3" t="s">
        <v>18</v>
      </c>
      <c r="G50">
        <v>202310</v>
      </c>
      <c r="H50">
        <v>2023</v>
      </c>
      <c r="I50" s="3" t="s">
        <v>35</v>
      </c>
      <c r="J50" s="3" t="s">
        <v>231</v>
      </c>
      <c r="K50" s="3" t="s">
        <v>232</v>
      </c>
      <c r="L50" s="3" t="s">
        <v>19</v>
      </c>
      <c r="M50" s="4">
        <v>3000</v>
      </c>
    </row>
    <row r="51" spans="1:13" x14ac:dyDescent="0.25">
      <c r="A51" s="3" t="s">
        <v>13</v>
      </c>
      <c r="B51" s="3" t="s">
        <v>278</v>
      </c>
      <c r="C51" s="3" t="s">
        <v>15</v>
      </c>
      <c r="D51" s="3" t="s">
        <v>16</v>
      </c>
      <c r="E51" s="3" t="s">
        <v>17</v>
      </c>
      <c r="F51" s="3" t="s">
        <v>18</v>
      </c>
      <c r="G51">
        <v>202310</v>
      </c>
      <c r="H51">
        <v>2023</v>
      </c>
      <c r="I51" s="3" t="s">
        <v>289</v>
      </c>
      <c r="J51" s="3" t="s">
        <v>290</v>
      </c>
      <c r="K51" s="3" t="s">
        <v>138</v>
      </c>
      <c r="L51" s="3" t="s">
        <v>19</v>
      </c>
      <c r="M51" s="4">
        <v>10000</v>
      </c>
    </row>
    <row r="52" spans="1:13" x14ac:dyDescent="0.25">
      <c r="A52" s="3" t="s">
        <v>13</v>
      </c>
      <c r="B52" s="3" t="s">
        <v>291</v>
      </c>
      <c r="C52" s="3" t="s">
        <v>28</v>
      </c>
      <c r="D52" s="3" t="s">
        <v>16</v>
      </c>
      <c r="E52" s="3" t="s">
        <v>17</v>
      </c>
      <c r="F52" s="3" t="s">
        <v>18</v>
      </c>
      <c r="G52">
        <v>202310</v>
      </c>
      <c r="H52">
        <v>2023</v>
      </c>
      <c r="I52" s="3" t="s">
        <v>292</v>
      </c>
      <c r="J52" s="3" t="s">
        <v>293</v>
      </c>
      <c r="K52" s="3" t="s">
        <v>294</v>
      </c>
      <c r="L52" s="3" t="s">
        <v>295</v>
      </c>
      <c r="M52" s="4">
        <v>1500</v>
      </c>
    </row>
    <row r="53" spans="1:13" x14ac:dyDescent="0.25">
      <c r="A53" s="3" t="s">
        <v>13</v>
      </c>
      <c r="B53" s="3" t="s">
        <v>14</v>
      </c>
      <c r="C53" s="3" t="s">
        <v>15</v>
      </c>
      <c r="D53" s="3" t="s">
        <v>16</v>
      </c>
      <c r="E53" s="3" t="s">
        <v>17</v>
      </c>
      <c r="F53" s="3" t="s">
        <v>18</v>
      </c>
      <c r="G53">
        <v>202311</v>
      </c>
      <c r="H53">
        <v>2023</v>
      </c>
      <c r="I53" s="3" t="s">
        <v>304</v>
      </c>
      <c r="J53" s="3" t="s">
        <v>19</v>
      </c>
      <c r="K53" s="3" t="s">
        <v>19</v>
      </c>
      <c r="L53" s="3" t="s">
        <v>20</v>
      </c>
      <c r="M53" s="4">
        <v>4973.57</v>
      </c>
    </row>
    <row r="54" spans="1:13" x14ac:dyDescent="0.25">
      <c r="A54" s="3" t="s">
        <v>13</v>
      </c>
      <c r="B54" s="3" t="s">
        <v>59</v>
      </c>
      <c r="C54" s="3" t="s">
        <v>15</v>
      </c>
      <c r="D54" s="3" t="s">
        <v>16</v>
      </c>
      <c r="E54" s="3" t="s">
        <v>17</v>
      </c>
      <c r="F54" s="3" t="s">
        <v>18</v>
      </c>
      <c r="G54">
        <v>202311</v>
      </c>
      <c r="H54">
        <v>2023</v>
      </c>
      <c r="I54" s="3" t="s">
        <v>35</v>
      </c>
      <c r="J54" s="3" t="s">
        <v>103</v>
      </c>
      <c r="K54" s="3" t="s">
        <v>104</v>
      </c>
      <c r="L54" s="3" t="s">
        <v>19</v>
      </c>
      <c r="M54" s="4">
        <v>910</v>
      </c>
    </row>
    <row r="55" spans="1:13" x14ac:dyDescent="0.25">
      <c r="A55" s="3" t="s">
        <v>13</v>
      </c>
      <c r="B55" s="3" t="s">
        <v>59</v>
      </c>
      <c r="C55" s="3" t="s">
        <v>15</v>
      </c>
      <c r="D55" s="3" t="s">
        <v>16</v>
      </c>
      <c r="E55" s="3" t="s">
        <v>17</v>
      </c>
      <c r="F55" s="3" t="s">
        <v>18</v>
      </c>
      <c r="G55">
        <v>202311</v>
      </c>
      <c r="H55">
        <v>2023</v>
      </c>
      <c r="I55" s="3" t="s">
        <v>35</v>
      </c>
      <c r="J55" s="3" t="s">
        <v>105</v>
      </c>
      <c r="K55" s="3" t="s">
        <v>95</v>
      </c>
      <c r="L55" s="3" t="s">
        <v>19</v>
      </c>
      <c r="M55" s="4">
        <v>1200</v>
      </c>
    </row>
    <row r="56" spans="1:13" x14ac:dyDescent="0.25">
      <c r="A56" s="3" t="s">
        <v>13</v>
      </c>
      <c r="B56" s="3" t="s">
        <v>106</v>
      </c>
      <c r="C56" s="3" t="s">
        <v>28</v>
      </c>
      <c r="D56" s="3" t="s">
        <v>23</v>
      </c>
      <c r="E56" s="3" t="s">
        <v>24</v>
      </c>
      <c r="F56" s="3" t="s">
        <v>18</v>
      </c>
      <c r="G56">
        <v>202311</v>
      </c>
      <c r="H56">
        <v>2023</v>
      </c>
      <c r="I56" s="3" t="s">
        <v>308</v>
      </c>
      <c r="J56" s="3" t="s">
        <v>107</v>
      </c>
      <c r="K56" s="3" t="s">
        <v>108</v>
      </c>
      <c r="L56" s="3" t="s">
        <v>109</v>
      </c>
      <c r="M56" s="4">
        <v>5</v>
      </c>
    </row>
    <row r="57" spans="1:13" x14ac:dyDescent="0.25">
      <c r="A57" s="3" t="s">
        <v>13</v>
      </c>
      <c r="B57" s="3" t="s">
        <v>110</v>
      </c>
      <c r="C57" s="3" t="s">
        <v>28</v>
      </c>
      <c r="D57" s="3" t="s">
        <v>23</v>
      </c>
      <c r="E57" s="3" t="s">
        <v>24</v>
      </c>
      <c r="F57" s="3" t="s">
        <v>18</v>
      </c>
      <c r="G57">
        <v>202311</v>
      </c>
      <c r="H57">
        <v>2023</v>
      </c>
      <c r="I57" s="3" t="s">
        <v>313</v>
      </c>
      <c r="J57" s="3" t="s">
        <v>114</v>
      </c>
      <c r="K57" s="3" t="s">
        <v>115</v>
      </c>
      <c r="L57" s="3" t="s">
        <v>116</v>
      </c>
      <c r="M57" s="4">
        <v>40</v>
      </c>
    </row>
    <row r="58" spans="1:13" x14ac:dyDescent="0.25">
      <c r="A58" s="3" t="s">
        <v>13</v>
      </c>
      <c r="B58" s="3" t="s">
        <v>164</v>
      </c>
      <c r="C58" s="3" t="s">
        <v>28</v>
      </c>
      <c r="D58" s="3" t="s">
        <v>16</v>
      </c>
      <c r="E58" s="3" t="s">
        <v>17</v>
      </c>
      <c r="F58" s="3" t="s">
        <v>18</v>
      </c>
      <c r="G58">
        <v>202311</v>
      </c>
      <c r="H58">
        <v>2023</v>
      </c>
      <c r="I58" s="3" t="s">
        <v>35</v>
      </c>
      <c r="J58" s="3" t="s">
        <v>171</v>
      </c>
      <c r="K58" s="3" t="s">
        <v>172</v>
      </c>
      <c r="L58" s="3" t="s">
        <v>19</v>
      </c>
      <c r="M58" s="4">
        <v>1000</v>
      </c>
    </row>
    <row r="59" spans="1:13" x14ac:dyDescent="0.25">
      <c r="A59" s="3" t="s">
        <v>13</v>
      </c>
      <c r="B59" s="3" t="s">
        <v>216</v>
      </c>
      <c r="C59" s="3" t="s">
        <v>28</v>
      </c>
      <c r="D59" s="3" t="s">
        <v>16</v>
      </c>
      <c r="E59" s="3" t="s">
        <v>17</v>
      </c>
      <c r="F59" s="3" t="s">
        <v>18</v>
      </c>
      <c r="G59">
        <v>202311</v>
      </c>
      <c r="H59">
        <v>2023</v>
      </c>
      <c r="I59" s="3" t="s">
        <v>35</v>
      </c>
      <c r="J59" s="3" t="s">
        <v>221</v>
      </c>
      <c r="K59" s="3" t="s">
        <v>222</v>
      </c>
      <c r="L59" s="3" t="s">
        <v>19</v>
      </c>
      <c r="M59" s="4">
        <v>100</v>
      </c>
    </row>
    <row r="60" spans="1:13" x14ac:dyDescent="0.25">
      <c r="A60" s="3" t="s">
        <v>13</v>
      </c>
      <c r="B60" s="3" t="s">
        <v>216</v>
      </c>
      <c r="C60" s="3" t="s">
        <v>15</v>
      </c>
      <c r="D60" s="3" t="s">
        <v>16</v>
      </c>
      <c r="E60" s="3" t="s">
        <v>17</v>
      </c>
      <c r="F60" s="3" t="s">
        <v>18</v>
      </c>
      <c r="G60">
        <v>202311</v>
      </c>
      <c r="H60">
        <v>2023</v>
      </c>
      <c r="I60" s="3" t="s">
        <v>35</v>
      </c>
      <c r="J60" s="3" t="s">
        <v>223</v>
      </c>
      <c r="K60" s="3" t="s">
        <v>108</v>
      </c>
      <c r="L60" s="3" t="s">
        <v>19</v>
      </c>
      <c r="M60" s="4">
        <v>400</v>
      </c>
    </row>
    <row r="61" spans="1:13" x14ac:dyDescent="0.25">
      <c r="A61" s="3" t="s">
        <v>13</v>
      </c>
      <c r="B61" s="3" t="s">
        <v>14</v>
      </c>
      <c r="C61" s="3" t="s">
        <v>15</v>
      </c>
      <c r="D61" s="3" t="s">
        <v>16</v>
      </c>
      <c r="E61" s="3" t="s">
        <v>17</v>
      </c>
      <c r="F61" s="3" t="s">
        <v>18</v>
      </c>
      <c r="G61">
        <v>202312</v>
      </c>
      <c r="H61">
        <v>2023</v>
      </c>
      <c r="I61" s="3" t="s">
        <v>304</v>
      </c>
      <c r="J61" s="3" t="s">
        <v>19</v>
      </c>
      <c r="K61" s="3" t="s">
        <v>19</v>
      </c>
      <c r="L61" s="3" t="s">
        <v>20</v>
      </c>
      <c r="M61" s="4">
        <v>4973.57</v>
      </c>
    </row>
    <row r="62" spans="1:13" x14ac:dyDescent="0.25">
      <c r="A62" s="3" t="s">
        <v>13</v>
      </c>
      <c r="B62" s="3" t="s">
        <v>34</v>
      </c>
      <c r="C62" s="3" t="s">
        <v>15</v>
      </c>
      <c r="D62" s="3" t="s">
        <v>16</v>
      </c>
      <c r="E62" s="3" t="s">
        <v>17</v>
      </c>
      <c r="F62" s="3" t="s">
        <v>18</v>
      </c>
      <c r="G62">
        <v>202312</v>
      </c>
      <c r="H62">
        <v>2023</v>
      </c>
      <c r="I62" s="3" t="s">
        <v>35</v>
      </c>
      <c r="J62" s="3" t="s">
        <v>36</v>
      </c>
      <c r="K62" s="3" t="s">
        <v>37</v>
      </c>
      <c r="L62" s="3" t="s">
        <v>19</v>
      </c>
      <c r="M62" s="4">
        <v>305</v>
      </c>
    </row>
    <row r="63" spans="1:13" x14ac:dyDescent="0.25">
      <c r="A63" s="3" t="s">
        <v>13</v>
      </c>
      <c r="B63" s="3" t="s">
        <v>59</v>
      </c>
      <c r="C63" s="3" t="s">
        <v>28</v>
      </c>
      <c r="D63" s="3" t="s">
        <v>16</v>
      </c>
      <c r="E63" s="3" t="s">
        <v>17</v>
      </c>
      <c r="F63" s="3" t="s">
        <v>18</v>
      </c>
      <c r="G63">
        <v>202312</v>
      </c>
      <c r="H63">
        <v>2023</v>
      </c>
      <c r="I63" s="3" t="s">
        <v>35</v>
      </c>
      <c r="J63" s="3" t="s">
        <v>94</v>
      </c>
      <c r="K63" s="3" t="s">
        <v>95</v>
      </c>
      <c r="L63" s="3" t="s">
        <v>96</v>
      </c>
      <c r="M63" s="4">
        <v>0</v>
      </c>
    </row>
    <row r="64" spans="1:13" x14ac:dyDescent="0.25">
      <c r="A64" s="3" t="s">
        <v>13</v>
      </c>
      <c r="B64" s="3" t="s">
        <v>120</v>
      </c>
      <c r="C64" s="3" t="s">
        <v>28</v>
      </c>
      <c r="D64" s="3" t="s">
        <v>23</v>
      </c>
      <c r="E64" s="3" t="s">
        <v>24</v>
      </c>
      <c r="F64" s="3" t="s">
        <v>18</v>
      </c>
      <c r="G64">
        <v>202312</v>
      </c>
      <c r="H64">
        <v>2023</v>
      </c>
      <c r="I64" s="3" t="s">
        <v>315</v>
      </c>
      <c r="J64" s="3" t="s">
        <v>121</v>
      </c>
      <c r="K64" s="3" t="s">
        <v>122</v>
      </c>
      <c r="L64" s="3" t="s">
        <v>123</v>
      </c>
      <c r="M64" s="4">
        <v>450</v>
      </c>
    </row>
    <row r="65" spans="1:13" x14ac:dyDescent="0.25">
      <c r="A65" s="3" t="s">
        <v>13</v>
      </c>
      <c r="B65" s="3" t="s">
        <v>120</v>
      </c>
      <c r="C65" s="3" t="s">
        <v>28</v>
      </c>
      <c r="D65" s="3" t="s">
        <v>23</v>
      </c>
      <c r="E65" s="3" t="s">
        <v>24</v>
      </c>
      <c r="F65" s="3" t="s">
        <v>18</v>
      </c>
      <c r="G65">
        <v>202312</v>
      </c>
      <c r="H65">
        <v>2023</v>
      </c>
      <c r="I65" s="3" t="s">
        <v>314</v>
      </c>
      <c r="J65" s="3" t="s">
        <v>121</v>
      </c>
      <c r="K65" s="3" t="s">
        <v>122</v>
      </c>
      <c r="L65" s="3" t="s">
        <v>124</v>
      </c>
      <c r="M65" s="4">
        <v>200</v>
      </c>
    </row>
    <row r="66" spans="1:13" x14ac:dyDescent="0.25">
      <c r="A66" s="3" t="s">
        <v>13</v>
      </c>
      <c r="B66" s="3" t="s">
        <v>120</v>
      </c>
      <c r="C66" s="3" t="s">
        <v>28</v>
      </c>
      <c r="D66" s="3" t="s">
        <v>23</v>
      </c>
      <c r="E66" s="3" t="s">
        <v>24</v>
      </c>
      <c r="F66" s="3" t="s">
        <v>18</v>
      </c>
      <c r="G66">
        <v>202312</v>
      </c>
      <c r="H66">
        <v>2023</v>
      </c>
      <c r="I66" s="3" t="s">
        <v>314</v>
      </c>
      <c r="J66" s="3" t="s">
        <v>19</v>
      </c>
      <c r="K66" s="3" t="s">
        <v>19</v>
      </c>
      <c r="L66" s="3" t="s">
        <v>125</v>
      </c>
      <c r="M66" s="4">
        <v>39</v>
      </c>
    </row>
    <row r="67" spans="1:13" x14ac:dyDescent="0.25">
      <c r="A67" s="3" t="s">
        <v>13</v>
      </c>
      <c r="B67" s="3" t="s">
        <v>120</v>
      </c>
      <c r="C67" s="3" t="s">
        <v>135</v>
      </c>
      <c r="D67" s="3" t="s">
        <v>16</v>
      </c>
      <c r="E67" s="3" t="s">
        <v>17</v>
      </c>
      <c r="F67" s="3" t="s">
        <v>18</v>
      </c>
      <c r="G67">
        <v>202312</v>
      </c>
      <c r="H67">
        <v>2023</v>
      </c>
      <c r="I67" s="3" t="s">
        <v>141</v>
      </c>
      <c r="J67" s="3" t="s">
        <v>142</v>
      </c>
      <c r="K67" s="3" t="s">
        <v>143</v>
      </c>
      <c r="L67" s="3" t="s">
        <v>19</v>
      </c>
      <c r="M67" s="4">
        <v>350</v>
      </c>
    </row>
    <row r="68" spans="1:13" x14ac:dyDescent="0.25">
      <c r="A68" s="3" t="s">
        <v>13</v>
      </c>
      <c r="B68" s="3" t="s">
        <v>164</v>
      </c>
      <c r="C68" s="3" t="s">
        <v>28</v>
      </c>
      <c r="D68" s="3" t="s">
        <v>23</v>
      </c>
      <c r="E68" s="3" t="s">
        <v>24</v>
      </c>
      <c r="F68" s="3" t="s">
        <v>18</v>
      </c>
      <c r="G68">
        <v>202312</v>
      </c>
      <c r="H68">
        <v>2023</v>
      </c>
      <c r="I68" s="3" t="s">
        <v>35</v>
      </c>
      <c r="J68" s="3" t="s">
        <v>19</v>
      </c>
      <c r="K68" s="3" t="s">
        <v>19</v>
      </c>
      <c r="L68" s="3" t="s">
        <v>165</v>
      </c>
      <c r="M68" s="4">
        <v>750</v>
      </c>
    </row>
    <row r="69" spans="1:13" x14ac:dyDescent="0.25">
      <c r="A69" s="3" t="s">
        <v>13</v>
      </c>
      <c r="B69" s="3" t="s">
        <v>183</v>
      </c>
      <c r="C69" s="3" t="s">
        <v>28</v>
      </c>
      <c r="D69" s="3" t="s">
        <v>16</v>
      </c>
      <c r="E69" s="3" t="s">
        <v>17</v>
      </c>
      <c r="F69" s="3" t="s">
        <v>18</v>
      </c>
      <c r="G69">
        <v>202312</v>
      </c>
      <c r="H69">
        <v>2023</v>
      </c>
      <c r="I69" s="3" t="s">
        <v>35</v>
      </c>
      <c r="J69" s="3" t="s">
        <v>187</v>
      </c>
      <c r="K69" s="3" t="s">
        <v>172</v>
      </c>
      <c r="L69" s="3" t="s">
        <v>19</v>
      </c>
      <c r="M69" s="4">
        <v>1250</v>
      </c>
    </row>
    <row r="70" spans="1:13" x14ac:dyDescent="0.25">
      <c r="A70" s="3" t="s">
        <v>13</v>
      </c>
      <c r="B70" s="3" t="s">
        <v>211</v>
      </c>
      <c r="C70" s="3" t="s">
        <v>28</v>
      </c>
      <c r="D70" s="3" t="s">
        <v>16</v>
      </c>
      <c r="E70" s="3" t="s">
        <v>17</v>
      </c>
      <c r="F70" s="3" t="s">
        <v>18</v>
      </c>
      <c r="G70">
        <v>202312</v>
      </c>
      <c r="H70">
        <v>2023</v>
      </c>
      <c r="I70" s="3" t="s">
        <v>35</v>
      </c>
      <c r="J70" s="3" t="s">
        <v>214</v>
      </c>
      <c r="K70" s="3" t="s">
        <v>215</v>
      </c>
      <c r="L70" s="3" t="s">
        <v>19</v>
      </c>
      <c r="M70" s="4">
        <v>750</v>
      </c>
    </row>
    <row r="71" spans="1:13" x14ac:dyDescent="0.25">
      <c r="A71" s="3" t="s">
        <v>13</v>
      </c>
      <c r="B71" s="3" t="s">
        <v>243</v>
      </c>
      <c r="C71" s="3" t="s">
        <v>28</v>
      </c>
      <c r="D71" s="3" t="s">
        <v>23</v>
      </c>
      <c r="E71" s="3" t="s">
        <v>24</v>
      </c>
      <c r="F71" s="3" t="s">
        <v>18</v>
      </c>
      <c r="G71">
        <v>202312</v>
      </c>
      <c r="H71">
        <v>2023</v>
      </c>
      <c r="I71" s="3" t="s">
        <v>316</v>
      </c>
      <c r="J71" s="3" t="s">
        <v>244</v>
      </c>
      <c r="K71" s="3" t="s">
        <v>122</v>
      </c>
      <c r="L71" s="3" t="s">
        <v>245</v>
      </c>
      <c r="M71" s="4">
        <v>179</v>
      </c>
    </row>
    <row r="72" spans="1:13" x14ac:dyDescent="0.25">
      <c r="A72" s="3" t="s">
        <v>13</v>
      </c>
      <c r="B72" s="3" t="s">
        <v>243</v>
      </c>
      <c r="C72" s="3" t="s">
        <v>28</v>
      </c>
      <c r="D72" s="3" t="s">
        <v>23</v>
      </c>
      <c r="E72" s="3" t="s">
        <v>24</v>
      </c>
      <c r="F72" s="3" t="s">
        <v>18</v>
      </c>
      <c r="G72">
        <v>202312</v>
      </c>
      <c r="H72">
        <v>2023</v>
      </c>
      <c r="I72" s="3" t="s">
        <v>316</v>
      </c>
      <c r="J72" s="3" t="s">
        <v>19</v>
      </c>
      <c r="K72" s="3" t="s">
        <v>19</v>
      </c>
      <c r="L72" s="3" t="s">
        <v>125</v>
      </c>
      <c r="M72" s="4">
        <v>17.45</v>
      </c>
    </row>
    <row r="73" spans="1:13" x14ac:dyDescent="0.25">
      <c r="A73" s="3" t="s">
        <v>13</v>
      </c>
      <c r="B73" s="3" t="s">
        <v>14</v>
      </c>
      <c r="C73" s="3" t="s">
        <v>15</v>
      </c>
      <c r="D73" s="3" t="s">
        <v>16</v>
      </c>
      <c r="E73" s="3" t="s">
        <v>17</v>
      </c>
      <c r="F73" s="3" t="s">
        <v>18</v>
      </c>
      <c r="G73">
        <v>202401</v>
      </c>
      <c r="H73">
        <v>2024</v>
      </c>
      <c r="I73" s="3" t="s">
        <v>304</v>
      </c>
      <c r="J73" s="3" t="s">
        <v>19</v>
      </c>
      <c r="K73" s="3" t="s">
        <v>19</v>
      </c>
      <c r="L73" s="3" t="s">
        <v>20</v>
      </c>
      <c r="M73" s="4">
        <v>699.42</v>
      </c>
    </row>
    <row r="74" spans="1:13" x14ac:dyDescent="0.25">
      <c r="A74" s="3" t="s">
        <v>13</v>
      </c>
      <c r="B74" s="3" t="s">
        <v>43</v>
      </c>
      <c r="C74" s="3" t="s">
        <v>28</v>
      </c>
      <c r="D74" s="3" t="s">
        <v>16</v>
      </c>
      <c r="E74" s="3" t="s">
        <v>17</v>
      </c>
      <c r="F74" s="3" t="s">
        <v>18</v>
      </c>
      <c r="G74">
        <v>202401</v>
      </c>
      <c r="H74">
        <v>2024</v>
      </c>
      <c r="I74" s="3" t="s">
        <v>35</v>
      </c>
      <c r="J74" s="3" t="s">
        <v>52</v>
      </c>
      <c r="K74" s="3" t="s">
        <v>53</v>
      </c>
      <c r="L74" s="3" t="s">
        <v>19</v>
      </c>
      <c r="M74" s="4">
        <v>995</v>
      </c>
    </row>
    <row r="75" spans="1:13" x14ac:dyDescent="0.25">
      <c r="A75" s="3" t="s">
        <v>13</v>
      </c>
      <c r="B75" s="3" t="s">
        <v>59</v>
      </c>
      <c r="C75" s="3" t="s">
        <v>28</v>
      </c>
      <c r="D75" s="3" t="s">
        <v>23</v>
      </c>
      <c r="E75" s="3" t="s">
        <v>24</v>
      </c>
      <c r="F75" s="3" t="s">
        <v>18</v>
      </c>
      <c r="G75">
        <v>202401</v>
      </c>
      <c r="H75">
        <v>2024</v>
      </c>
      <c r="I75" s="3" t="s">
        <v>65</v>
      </c>
      <c r="J75" s="3" t="s">
        <v>66</v>
      </c>
      <c r="K75" s="3" t="s">
        <v>67</v>
      </c>
      <c r="L75" s="3" t="s">
        <v>68</v>
      </c>
      <c r="M75" s="4">
        <v>1000</v>
      </c>
    </row>
    <row r="76" spans="1:13" x14ac:dyDescent="0.25">
      <c r="A76" s="3" t="s">
        <v>13</v>
      </c>
      <c r="B76" s="3" t="s">
        <v>120</v>
      </c>
      <c r="C76" s="3" t="s">
        <v>28</v>
      </c>
      <c r="D76" s="3" t="s">
        <v>16</v>
      </c>
      <c r="E76" s="3" t="s">
        <v>17</v>
      </c>
      <c r="F76" s="3" t="s">
        <v>18</v>
      </c>
      <c r="G76">
        <v>202401</v>
      </c>
      <c r="H76">
        <v>2024</v>
      </c>
      <c r="I76" s="3" t="s">
        <v>35</v>
      </c>
      <c r="J76" s="3" t="s">
        <v>133</v>
      </c>
      <c r="K76" s="3" t="s">
        <v>134</v>
      </c>
      <c r="L76" s="3" t="s">
        <v>19</v>
      </c>
      <c r="M76" s="4">
        <v>60</v>
      </c>
    </row>
    <row r="77" spans="1:13" x14ac:dyDescent="0.25">
      <c r="A77" s="3" t="s">
        <v>13</v>
      </c>
      <c r="B77" s="3" t="s">
        <v>120</v>
      </c>
      <c r="C77" s="3" t="s">
        <v>135</v>
      </c>
      <c r="D77" s="3" t="s">
        <v>16</v>
      </c>
      <c r="E77" s="3" t="s">
        <v>17</v>
      </c>
      <c r="F77" s="3" t="s">
        <v>18</v>
      </c>
      <c r="G77">
        <v>202401</v>
      </c>
      <c r="H77">
        <v>2024</v>
      </c>
      <c r="I77" s="3" t="s">
        <v>144</v>
      </c>
      <c r="J77" s="3" t="s">
        <v>145</v>
      </c>
      <c r="K77" s="3" t="s">
        <v>53</v>
      </c>
      <c r="L77" s="3" t="s">
        <v>19</v>
      </c>
      <c r="M77" s="4">
        <v>100</v>
      </c>
    </row>
    <row r="78" spans="1:13" x14ac:dyDescent="0.25">
      <c r="A78" s="3" t="s">
        <v>13</v>
      </c>
      <c r="B78" s="3" t="s">
        <v>120</v>
      </c>
      <c r="C78" s="3" t="s">
        <v>15</v>
      </c>
      <c r="D78" s="3" t="s">
        <v>16</v>
      </c>
      <c r="E78" s="3" t="s">
        <v>17</v>
      </c>
      <c r="F78" s="3" t="s">
        <v>18</v>
      </c>
      <c r="G78">
        <v>202401</v>
      </c>
      <c r="H78">
        <v>2024</v>
      </c>
      <c r="I78" s="3" t="s">
        <v>48</v>
      </c>
      <c r="J78" s="3" t="s">
        <v>161</v>
      </c>
      <c r="K78" s="3" t="s">
        <v>162</v>
      </c>
      <c r="L78" s="3" t="s">
        <v>163</v>
      </c>
      <c r="M78" s="4">
        <v>595</v>
      </c>
    </row>
    <row r="79" spans="1:13" x14ac:dyDescent="0.25">
      <c r="A79" s="3" t="s">
        <v>13</v>
      </c>
      <c r="B79" s="3" t="s">
        <v>164</v>
      </c>
      <c r="C79" s="3" t="s">
        <v>28</v>
      </c>
      <c r="D79" s="3" t="s">
        <v>23</v>
      </c>
      <c r="E79" s="3" t="s">
        <v>24</v>
      </c>
      <c r="F79" s="3" t="s">
        <v>18</v>
      </c>
      <c r="G79">
        <v>202401</v>
      </c>
      <c r="H79">
        <v>2024</v>
      </c>
      <c r="I79" s="3" t="s">
        <v>35</v>
      </c>
      <c r="J79" s="3" t="s">
        <v>166</v>
      </c>
      <c r="K79" s="3" t="s">
        <v>167</v>
      </c>
      <c r="L79" s="3" t="s">
        <v>168</v>
      </c>
      <c r="M79" s="4">
        <v>750</v>
      </c>
    </row>
    <row r="80" spans="1:13" x14ac:dyDescent="0.25">
      <c r="A80" s="3" t="s">
        <v>13</v>
      </c>
      <c r="B80" s="3" t="s">
        <v>164</v>
      </c>
      <c r="C80" s="3" t="s">
        <v>28</v>
      </c>
      <c r="D80" s="3" t="s">
        <v>23</v>
      </c>
      <c r="E80" s="3" t="s">
        <v>24</v>
      </c>
      <c r="F80" s="3" t="s">
        <v>18</v>
      </c>
      <c r="G80">
        <v>202401</v>
      </c>
      <c r="H80">
        <v>2024</v>
      </c>
      <c r="I80" s="3" t="s">
        <v>35</v>
      </c>
      <c r="J80" s="3" t="s">
        <v>19</v>
      </c>
      <c r="K80" s="3" t="s">
        <v>19</v>
      </c>
      <c r="L80" s="3" t="s">
        <v>19</v>
      </c>
      <c r="M80" s="4">
        <v>-750</v>
      </c>
    </row>
    <row r="81" spans="1:13" x14ac:dyDescent="0.25">
      <c r="A81" s="3" t="s">
        <v>13</v>
      </c>
      <c r="B81" s="3" t="s">
        <v>164</v>
      </c>
      <c r="C81" s="3" t="s">
        <v>28</v>
      </c>
      <c r="D81" s="3" t="s">
        <v>16</v>
      </c>
      <c r="E81" s="3" t="s">
        <v>17</v>
      </c>
      <c r="F81" s="3" t="s">
        <v>18</v>
      </c>
      <c r="G81">
        <v>202401</v>
      </c>
      <c r="H81">
        <v>2024</v>
      </c>
      <c r="I81" s="3" t="s">
        <v>35</v>
      </c>
      <c r="J81" s="3" t="s">
        <v>173</v>
      </c>
      <c r="K81" s="3" t="s">
        <v>174</v>
      </c>
      <c r="L81" s="3" t="s">
        <v>19</v>
      </c>
      <c r="M81" s="4">
        <v>592</v>
      </c>
    </row>
    <row r="82" spans="1:13" x14ac:dyDescent="0.25">
      <c r="A82" s="3" t="s">
        <v>13</v>
      </c>
      <c r="B82" s="3" t="s">
        <v>183</v>
      </c>
      <c r="C82" s="3" t="s">
        <v>15</v>
      </c>
      <c r="D82" s="3" t="s">
        <v>16</v>
      </c>
      <c r="E82" s="3" t="s">
        <v>17</v>
      </c>
      <c r="F82" s="3" t="s">
        <v>18</v>
      </c>
      <c r="G82">
        <v>202401</v>
      </c>
      <c r="H82">
        <v>2024</v>
      </c>
      <c r="I82" s="3" t="s">
        <v>35</v>
      </c>
      <c r="J82" s="3" t="s">
        <v>196</v>
      </c>
      <c r="K82" s="3" t="s">
        <v>197</v>
      </c>
      <c r="L82" s="3" t="s">
        <v>198</v>
      </c>
      <c r="M82" s="4">
        <v>250</v>
      </c>
    </row>
    <row r="83" spans="1:13" x14ac:dyDescent="0.25">
      <c r="A83" s="3" t="s">
        <v>13</v>
      </c>
      <c r="B83" s="3" t="s">
        <v>246</v>
      </c>
      <c r="C83" s="3" t="s">
        <v>135</v>
      </c>
      <c r="D83" s="3" t="s">
        <v>16</v>
      </c>
      <c r="E83" s="3" t="s">
        <v>17</v>
      </c>
      <c r="F83" s="3" t="s">
        <v>18</v>
      </c>
      <c r="G83">
        <v>202401</v>
      </c>
      <c r="H83">
        <v>2024</v>
      </c>
      <c r="I83" s="3" t="s">
        <v>206</v>
      </c>
      <c r="J83" s="3" t="s">
        <v>251</v>
      </c>
      <c r="K83" s="3" t="s">
        <v>252</v>
      </c>
      <c r="L83" s="3" t="s">
        <v>19</v>
      </c>
      <c r="M83" s="4">
        <v>7500</v>
      </c>
    </row>
    <row r="84" spans="1:13" x14ac:dyDescent="0.25">
      <c r="A84" s="3" t="s">
        <v>13</v>
      </c>
      <c r="B84" s="3" t="s">
        <v>246</v>
      </c>
      <c r="C84" s="3" t="s">
        <v>135</v>
      </c>
      <c r="D84" s="3" t="s">
        <v>16</v>
      </c>
      <c r="E84" s="3" t="s">
        <v>17</v>
      </c>
      <c r="F84" s="3" t="s">
        <v>18</v>
      </c>
      <c r="G84">
        <v>202401</v>
      </c>
      <c r="H84">
        <v>2024</v>
      </c>
      <c r="I84" s="3" t="s">
        <v>102</v>
      </c>
      <c r="J84" s="3" t="s">
        <v>253</v>
      </c>
      <c r="K84" s="3" t="s">
        <v>162</v>
      </c>
      <c r="L84" s="3" t="s">
        <v>19</v>
      </c>
      <c r="M84" s="4">
        <v>10000</v>
      </c>
    </row>
    <row r="85" spans="1:13" x14ac:dyDescent="0.25">
      <c r="A85" s="3" t="s">
        <v>13</v>
      </c>
      <c r="B85" s="3" t="s">
        <v>246</v>
      </c>
      <c r="C85" s="3" t="s">
        <v>135</v>
      </c>
      <c r="D85" s="3" t="s">
        <v>16</v>
      </c>
      <c r="E85" s="3" t="s">
        <v>17</v>
      </c>
      <c r="F85" s="3" t="s">
        <v>18</v>
      </c>
      <c r="G85">
        <v>202401</v>
      </c>
      <c r="H85">
        <v>2024</v>
      </c>
      <c r="I85" s="3" t="s">
        <v>254</v>
      </c>
      <c r="J85" s="3" t="s">
        <v>255</v>
      </c>
      <c r="K85" s="3" t="s">
        <v>190</v>
      </c>
      <c r="L85" s="3" t="s">
        <v>19</v>
      </c>
      <c r="M85" s="4">
        <v>1020</v>
      </c>
    </row>
    <row r="86" spans="1:13" x14ac:dyDescent="0.25">
      <c r="A86" s="3" t="s">
        <v>13</v>
      </c>
      <c r="B86" s="3" t="s">
        <v>278</v>
      </c>
      <c r="C86" s="3" t="s">
        <v>101</v>
      </c>
      <c r="D86" s="3" t="s">
        <v>23</v>
      </c>
      <c r="E86" s="3" t="s">
        <v>24</v>
      </c>
      <c r="F86" s="3" t="s">
        <v>18</v>
      </c>
      <c r="G86">
        <v>202401</v>
      </c>
      <c r="H86">
        <v>2024</v>
      </c>
      <c r="I86" s="3" t="s">
        <v>317</v>
      </c>
      <c r="J86" s="3" t="s">
        <v>279</v>
      </c>
      <c r="K86" s="3" t="s">
        <v>281</v>
      </c>
      <c r="L86" s="3" t="s">
        <v>282</v>
      </c>
      <c r="M86" s="4">
        <v>100</v>
      </c>
    </row>
    <row r="87" spans="1:13" x14ac:dyDescent="0.25">
      <c r="A87" s="3" t="s">
        <v>13</v>
      </c>
      <c r="B87" s="3" t="s">
        <v>278</v>
      </c>
      <c r="C87" s="3" t="s">
        <v>101</v>
      </c>
      <c r="D87" s="3" t="s">
        <v>23</v>
      </c>
      <c r="E87" s="3" t="s">
        <v>24</v>
      </c>
      <c r="F87" s="3" t="s">
        <v>18</v>
      </c>
      <c r="G87">
        <v>202401</v>
      </c>
      <c r="H87">
        <v>2024</v>
      </c>
      <c r="I87" s="3" t="s">
        <v>317</v>
      </c>
      <c r="J87" s="3" t="s">
        <v>19</v>
      </c>
      <c r="K87" s="3" t="s">
        <v>19</v>
      </c>
      <c r="L87" s="3" t="s">
        <v>283</v>
      </c>
      <c r="M87" s="4">
        <v>9.75</v>
      </c>
    </row>
    <row r="88" spans="1:13" x14ac:dyDescent="0.25">
      <c r="A88" s="3" t="s">
        <v>13</v>
      </c>
      <c r="B88" s="3" t="s">
        <v>14</v>
      </c>
      <c r="C88" s="3" t="s">
        <v>15</v>
      </c>
      <c r="D88" s="3" t="s">
        <v>16</v>
      </c>
      <c r="E88" s="3" t="s">
        <v>17</v>
      </c>
      <c r="F88" s="3" t="s">
        <v>18</v>
      </c>
      <c r="G88">
        <v>202402</v>
      </c>
      <c r="H88">
        <v>2024</v>
      </c>
      <c r="I88" s="3" t="s">
        <v>304</v>
      </c>
      <c r="J88" s="3" t="s">
        <v>19</v>
      </c>
      <c r="K88" s="3" t="s">
        <v>19</v>
      </c>
      <c r="L88" s="3" t="s">
        <v>20</v>
      </c>
      <c r="M88" s="4">
        <v>699.42</v>
      </c>
    </row>
    <row r="89" spans="1:13" x14ac:dyDescent="0.25">
      <c r="A89" s="3" t="s">
        <v>13</v>
      </c>
      <c r="B89" s="3" t="s">
        <v>59</v>
      </c>
      <c r="C89" s="3" t="s">
        <v>97</v>
      </c>
      <c r="D89" s="3" t="s">
        <v>23</v>
      </c>
      <c r="E89" s="3" t="s">
        <v>24</v>
      </c>
      <c r="F89" s="3" t="s">
        <v>18</v>
      </c>
      <c r="G89">
        <v>202402</v>
      </c>
      <c r="H89">
        <v>2024</v>
      </c>
      <c r="I89" s="3" t="s">
        <v>318</v>
      </c>
      <c r="J89" s="3" t="s">
        <v>98</v>
      </c>
      <c r="K89" s="3" t="s">
        <v>99</v>
      </c>
      <c r="L89" s="3" t="s">
        <v>100</v>
      </c>
      <c r="M89" s="4">
        <v>295</v>
      </c>
    </row>
    <row r="90" spans="1:13" x14ac:dyDescent="0.25">
      <c r="A90" s="3" t="s">
        <v>13</v>
      </c>
      <c r="B90" s="3" t="s">
        <v>110</v>
      </c>
      <c r="C90" s="3" t="s">
        <v>28</v>
      </c>
      <c r="D90" s="3" t="s">
        <v>23</v>
      </c>
      <c r="E90" s="3" t="s">
        <v>24</v>
      </c>
      <c r="F90" s="3" t="s">
        <v>18</v>
      </c>
      <c r="G90">
        <v>202402</v>
      </c>
      <c r="H90">
        <v>2024</v>
      </c>
      <c r="I90" s="3" t="s">
        <v>319</v>
      </c>
      <c r="J90" s="3" t="s">
        <v>117</v>
      </c>
      <c r="K90" s="3" t="s">
        <v>118</v>
      </c>
      <c r="L90" s="3" t="s">
        <v>119</v>
      </c>
      <c r="M90" s="4">
        <v>25</v>
      </c>
    </row>
    <row r="91" spans="1:13" x14ac:dyDescent="0.25">
      <c r="A91" s="3" t="s">
        <v>13</v>
      </c>
      <c r="B91" s="3" t="s">
        <v>120</v>
      </c>
      <c r="C91" s="3" t="s">
        <v>28</v>
      </c>
      <c r="D91" s="3" t="s">
        <v>23</v>
      </c>
      <c r="E91" s="3" t="s">
        <v>24</v>
      </c>
      <c r="F91" s="3" t="s">
        <v>18</v>
      </c>
      <c r="G91">
        <v>202402</v>
      </c>
      <c r="H91">
        <v>2024</v>
      </c>
      <c r="I91" s="3" t="s">
        <v>314</v>
      </c>
      <c r="J91" s="3" t="s">
        <v>126</v>
      </c>
      <c r="K91" s="3" t="s">
        <v>99</v>
      </c>
      <c r="L91" s="3" t="s">
        <v>127</v>
      </c>
      <c r="M91" s="4">
        <v>150</v>
      </c>
    </row>
    <row r="92" spans="1:13" x14ac:dyDescent="0.25">
      <c r="A92" s="3" t="s">
        <v>13</v>
      </c>
      <c r="B92" s="3" t="s">
        <v>120</v>
      </c>
      <c r="C92" s="3" t="s">
        <v>28</v>
      </c>
      <c r="D92" s="3" t="s">
        <v>23</v>
      </c>
      <c r="E92" s="3" t="s">
        <v>24</v>
      </c>
      <c r="F92" s="3" t="s">
        <v>18</v>
      </c>
      <c r="G92">
        <v>202402</v>
      </c>
      <c r="H92">
        <v>2024</v>
      </c>
      <c r="I92" s="3" t="s">
        <v>128</v>
      </c>
      <c r="J92" s="3" t="s">
        <v>129</v>
      </c>
      <c r="K92" s="3" t="s">
        <v>130</v>
      </c>
      <c r="L92" s="3" t="s">
        <v>131</v>
      </c>
      <c r="M92" s="4">
        <v>1250</v>
      </c>
    </row>
    <row r="93" spans="1:13" x14ac:dyDescent="0.25">
      <c r="A93" s="3" t="s">
        <v>13</v>
      </c>
      <c r="B93" s="3" t="s">
        <v>120</v>
      </c>
      <c r="C93" s="3" t="s">
        <v>28</v>
      </c>
      <c r="D93" s="3" t="s">
        <v>23</v>
      </c>
      <c r="E93" s="3" t="s">
        <v>24</v>
      </c>
      <c r="F93" s="3" t="s">
        <v>18</v>
      </c>
      <c r="G93">
        <v>202402</v>
      </c>
      <c r="H93">
        <v>2024</v>
      </c>
      <c r="I93" s="3" t="s">
        <v>314</v>
      </c>
      <c r="J93" s="3" t="s">
        <v>19</v>
      </c>
      <c r="K93" s="3" t="s">
        <v>19</v>
      </c>
      <c r="L93" s="3" t="s">
        <v>132</v>
      </c>
      <c r="M93" s="4">
        <v>9</v>
      </c>
    </row>
    <row r="94" spans="1:13" x14ac:dyDescent="0.25">
      <c r="A94" s="3" t="s">
        <v>13</v>
      </c>
      <c r="B94" s="3" t="s">
        <v>183</v>
      </c>
      <c r="C94" s="3" t="s">
        <v>28</v>
      </c>
      <c r="D94" s="3" t="s">
        <v>16</v>
      </c>
      <c r="E94" s="3" t="s">
        <v>17</v>
      </c>
      <c r="F94" s="3" t="s">
        <v>18</v>
      </c>
      <c r="G94">
        <v>202402</v>
      </c>
      <c r="H94">
        <v>2024</v>
      </c>
      <c r="I94" s="3" t="s">
        <v>35</v>
      </c>
      <c r="J94" s="3" t="s">
        <v>19</v>
      </c>
      <c r="K94" s="3" t="s">
        <v>19</v>
      </c>
      <c r="L94" s="3" t="s">
        <v>188</v>
      </c>
      <c r="M94" s="4">
        <v>200</v>
      </c>
    </row>
    <row r="95" spans="1:13" x14ac:dyDescent="0.25">
      <c r="A95" s="3" t="s">
        <v>13</v>
      </c>
      <c r="B95" s="3" t="s">
        <v>216</v>
      </c>
      <c r="C95" s="3" t="s">
        <v>15</v>
      </c>
      <c r="D95" s="3" t="s">
        <v>16</v>
      </c>
      <c r="E95" s="3" t="s">
        <v>17</v>
      </c>
      <c r="F95" s="3" t="s">
        <v>18</v>
      </c>
      <c r="G95">
        <v>202402</v>
      </c>
      <c r="H95">
        <v>2024</v>
      </c>
      <c r="I95" s="3" t="s">
        <v>35</v>
      </c>
      <c r="J95" s="3" t="s">
        <v>224</v>
      </c>
      <c r="K95" s="3" t="s">
        <v>225</v>
      </c>
      <c r="L95" s="3" t="s">
        <v>19</v>
      </c>
      <c r="M95" s="4">
        <v>125</v>
      </c>
    </row>
    <row r="96" spans="1:13" x14ac:dyDescent="0.25">
      <c r="A96" s="3" t="s">
        <v>13</v>
      </c>
      <c r="B96" s="3" t="s">
        <v>246</v>
      </c>
      <c r="C96" s="3" t="s">
        <v>15</v>
      </c>
      <c r="D96" s="3" t="s">
        <v>16</v>
      </c>
      <c r="E96" s="3" t="s">
        <v>17</v>
      </c>
      <c r="F96" s="3" t="s">
        <v>18</v>
      </c>
      <c r="G96">
        <v>202402</v>
      </c>
      <c r="H96">
        <v>2024</v>
      </c>
      <c r="I96" s="3" t="s">
        <v>261</v>
      </c>
      <c r="J96" s="3" t="s">
        <v>262</v>
      </c>
      <c r="K96" s="3" t="s">
        <v>263</v>
      </c>
      <c r="L96" s="3" t="s">
        <v>19</v>
      </c>
      <c r="M96" s="4">
        <v>5000</v>
      </c>
    </row>
    <row r="97" spans="1:13" x14ac:dyDescent="0.25">
      <c r="A97" s="3" t="s">
        <v>13</v>
      </c>
      <c r="B97" s="3" t="s">
        <v>278</v>
      </c>
      <c r="C97" s="3" t="s">
        <v>101</v>
      </c>
      <c r="D97" s="3" t="s">
        <v>23</v>
      </c>
      <c r="E97" s="3" t="s">
        <v>24</v>
      </c>
      <c r="F97" s="3" t="s">
        <v>18</v>
      </c>
      <c r="G97">
        <v>202402</v>
      </c>
      <c r="H97">
        <v>2024</v>
      </c>
      <c r="I97" s="3" t="s">
        <v>317</v>
      </c>
      <c r="J97" s="3" t="s">
        <v>280</v>
      </c>
      <c r="K97" s="3" t="s">
        <v>99</v>
      </c>
      <c r="L97" s="3" t="s">
        <v>284</v>
      </c>
      <c r="M97" s="4">
        <v>100</v>
      </c>
    </row>
    <row r="98" spans="1:13" x14ac:dyDescent="0.25">
      <c r="A98" s="3" t="s">
        <v>13</v>
      </c>
      <c r="B98" s="3" t="s">
        <v>278</v>
      </c>
      <c r="C98" s="3" t="s">
        <v>101</v>
      </c>
      <c r="D98" s="3" t="s">
        <v>23</v>
      </c>
      <c r="E98" s="3" t="s">
        <v>24</v>
      </c>
      <c r="F98" s="3" t="s">
        <v>18</v>
      </c>
      <c r="G98">
        <v>202402</v>
      </c>
      <c r="H98">
        <v>2024</v>
      </c>
      <c r="I98" s="3" t="s">
        <v>317</v>
      </c>
      <c r="J98" s="3" t="s">
        <v>280</v>
      </c>
      <c r="K98" s="3" t="s">
        <v>99</v>
      </c>
      <c r="L98" s="3" t="s">
        <v>285</v>
      </c>
      <c r="M98" s="4">
        <v>100</v>
      </c>
    </row>
    <row r="99" spans="1:13" x14ac:dyDescent="0.25">
      <c r="A99" s="3" t="s">
        <v>13</v>
      </c>
      <c r="B99" s="3" t="s">
        <v>278</v>
      </c>
      <c r="C99" s="3" t="s">
        <v>101</v>
      </c>
      <c r="D99" s="3" t="s">
        <v>23</v>
      </c>
      <c r="E99" s="3" t="s">
        <v>24</v>
      </c>
      <c r="F99" s="3" t="s">
        <v>18</v>
      </c>
      <c r="G99">
        <v>202402</v>
      </c>
      <c r="H99">
        <v>2024</v>
      </c>
      <c r="I99" s="3" t="s">
        <v>317</v>
      </c>
      <c r="J99" s="3" t="s">
        <v>280</v>
      </c>
      <c r="K99" s="3" t="s">
        <v>99</v>
      </c>
      <c r="L99" s="3" t="s">
        <v>286</v>
      </c>
      <c r="M99" s="4">
        <v>-100</v>
      </c>
    </row>
    <row r="100" spans="1:13" x14ac:dyDescent="0.25">
      <c r="A100" s="3" t="s">
        <v>13</v>
      </c>
      <c r="B100" s="3" t="s">
        <v>278</v>
      </c>
      <c r="C100" s="3" t="s">
        <v>101</v>
      </c>
      <c r="D100" s="3" t="s">
        <v>23</v>
      </c>
      <c r="E100" s="3" t="s">
        <v>24</v>
      </c>
      <c r="F100" s="3" t="s">
        <v>18</v>
      </c>
      <c r="G100">
        <v>202402</v>
      </c>
      <c r="H100">
        <v>2024</v>
      </c>
      <c r="I100" s="3" t="s">
        <v>317</v>
      </c>
      <c r="J100" s="3" t="s">
        <v>19</v>
      </c>
      <c r="K100" s="3" t="s">
        <v>19</v>
      </c>
      <c r="L100" s="3" t="s">
        <v>132</v>
      </c>
      <c r="M100" s="4">
        <v>19.5</v>
      </c>
    </row>
    <row r="101" spans="1:13" x14ac:dyDescent="0.25">
      <c r="A101" s="3" t="s">
        <v>13</v>
      </c>
      <c r="B101" s="3" t="s">
        <v>14</v>
      </c>
      <c r="C101" s="3" t="s">
        <v>15</v>
      </c>
      <c r="D101" s="3" t="s">
        <v>16</v>
      </c>
      <c r="E101" s="3" t="s">
        <v>17</v>
      </c>
      <c r="F101" s="3" t="s">
        <v>18</v>
      </c>
      <c r="G101">
        <v>202403</v>
      </c>
      <c r="H101">
        <v>2024</v>
      </c>
      <c r="I101" s="3" t="s">
        <v>304</v>
      </c>
      <c r="J101" s="3" t="s">
        <v>19</v>
      </c>
      <c r="K101" s="3" t="s">
        <v>19</v>
      </c>
      <c r="L101" s="3" t="s">
        <v>20</v>
      </c>
      <c r="M101" s="4">
        <v>699.42</v>
      </c>
    </row>
    <row r="102" spans="1:13" x14ac:dyDescent="0.25">
      <c r="A102" s="3" t="s">
        <v>13</v>
      </c>
      <c r="B102" s="3" t="s">
        <v>21</v>
      </c>
      <c r="C102" s="3" t="s">
        <v>22</v>
      </c>
      <c r="D102" s="3" t="s">
        <v>23</v>
      </c>
      <c r="E102" s="3" t="s">
        <v>24</v>
      </c>
      <c r="F102" s="3" t="s">
        <v>18</v>
      </c>
      <c r="G102">
        <v>202403</v>
      </c>
      <c r="H102">
        <v>2024</v>
      </c>
      <c r="I102" s="3" t="s">
        <v>320</v>
      </c>
      <c r="J102" s="3" t="s">
        <v>25</v>
      </c>
      <c r="K102" s="3" t="s">
        <v>26</v>
      </c>
      <c r="L102" s="3" t="s">
        <v>27</v>
      </c>
      <c r="M102" s="4">
        <v>2</v>
      </c>
    </row>
    <row r="103" spans="1:13" x14ac:dyDescent="0.25">
      <c r="A103" s="3" t="s">
        <v>13</v>
      </c>
      <c r="B103" s="3" t="s">
        <v>21</v>
      </c>
      <c r="C103" s="3" t="s">
        <v>28</v>
      </c>
      <c r="D103" s="3" t="s">
        <v>23</v>
      </c>
      <c r="E103" s="3" t="s">
        <v>24</v>
      </c>
      <c r="F103" s="3" t="s">
        <v>18</v>
      </c>
      <c r="G103">
        <v>202403</v>
      </c>
      <c r="H103">
        <v>2024</v>
      </c>
      <c r="I103" s="3" t="s">
        <v>320</v>
      </c>
      <c r="J103" s="3" t="s">
        <v>25</v>
      </c>
      <c r="K103" s="3" t="s">
        <v>26</v>
      </c>
      <c r="L103" s="3" t="s">
        <v>27</v>
      </c>
      <c r="M103" s="4">
        <v>8</v>
      </c>
    </row>
    <row r="104" spans="1:13" x14ac:dyDescent="0.25">
      <c r="A104" s="3" t="s">
        <v>13</v>
      </c>
      <c r="B104" s="3" t="s">
        <v>59</v>
      </c>
      <c r="C104" s="3" t="s">
        <v>28</v>
      </c>
      <c r="D104" s="3" t="s">
        <v>23</v>
      </c>
      <c r="E104" s="3" t="s">
        <v>24</v>
      </c>
      <c r="F104" s="3" t="s">
        <v>18</v>
      </c>
      <c r="G104">
        <v>202403</v>
      </c>
      <c r="H104">
        <v>2024</v>
      </c>
      <c r="I104" s="3" t="s">
        <v>321</v>
      </c>
      <c r="J104" s="3" t="s">
        <v>69</v>
      </c>
      <c r="K104" s="3" t="s">
        <v>70</v>
      </c>
      <c r="L104" s="3" t="s">
        <v>71</v>
      </c>
      <c r="M104" s="4">
        <v>48</v>
      </c>
    </row>
    <row r="105" spans="1:13" x14ac:dyDescent="0.25">
      <c r="A105" s="3" t="s">
        <v>13</v>
      </c>
      <c r="B105" s="3" t="s">
        <v>59</v>
      </c>
      <c r="C105" s="3" t="s">
        <v>28</v>
      </c>
      <c r="D105" s="3" t="s">
        <v>23</v>
      </c>
      <c r="E105" s="3" t="s">
        <v>24</v>
      </c>
      <c r="F105" s="3" t="s">
        <v>18</v>
      </c>
      <c r="G105">
        <v>202403</v>
      </c>
      <c r="H105">
        <v>2024</v>
      </c>
      <c r="I105" s="3" t="s">
        <v>321</v>
      </c>
      <c r="J105" s="3" t="s">
        <v>19</v>
      </c>
      <c r="K105" s="3" t="s">
        <v>19</v>
      </c>
      <c r="L105" s="3" t="s">
        <v>72</v>
      </c>
      <c r="M105" s="4">
        <v>2.88</v>
      </c>
    </row>
    <row r="106" spans="1:13" x14ac:dyDescent="0.25">
      <c r="A106" s="3" t="s">
        <v>13</v>
      </c>
      <c r="B106" s="3" t="s">
        <v>120</v>
      </c>
      <c r="C106" s="3" t="s">
        <v>135</v>
      </c>
      <c r="D106" s="3" t="s">
        <v>16</v>
      </c>
      <c r="E106" s="3" t="s">
        <v>17</v>
      </c>
      <c r="F106" s="3" t="s">
        <v>18</v>
      </c>
      <c r="G106">
        <v>202403</v>
      </c>
      <c r="H106">
        <v>2024</v>
      </c>
      <c r="I106" s="3" t="s">
        <v>48</v>
      </c>
      <c r="J106" s="3" t="s">
        <v>146</v>
      </c>
      <c r="K106" s="3" t="s">
        <v>147</v>
      </c>
      <c r="L106" s="3" t="s">
        <v>19</v>
      </c>
      <c r="M106" s="4">
        <v>-480</v>
      </c>
    </row>
    <row r="107" spans="1:13" x14ac:dyDescent="0.25">
      <c r="A107" s="3" t="s">
        <v>13</v>
      </c>
      <c r="B107" s="3" t="s">
        <v>164</v>
      </c>
      <c r="C107" s="3" t="s">
        <v>28</v>
      </c>
      <c r="D107" s="3" t="s">
        <v>16</v>
      </c>
      <c r="E107" s="3" t="s">
        <v>17</v>
      </c>
      <c r="F107" s="3" t="s">
        <v>18</v>
      </c>
      <c r="G107">
        <v>202403</v>
      </c>
      <c r="H107">
        <v>2024</v>
      </c>
      <c r="I107" s="3" t="s">
        <v>35</v>
      </c>
      <c r="J107" s="3" t="s">
        <v>19</v>
      </c>
      <c r="K107" s="3" t="s">
        <v>19</v>
      </c>
      <c r="L107" s="3" t="s">
        <v>175</v>
      </c>
      <c r="M107" s="4">
        <v>8050</v>
      </c>
    </row>
    <row r="108" spans="1:13" x14ac:dyDescent="0.25">
      <c r="A108" s="3" t="s">
        <v>13</v>
      </c>
      <c r="B108" s="3" t="s">
        <v>183</v>
      </c>
      <c r="C108" s="3" t="s">
        <v>28</v>
      </c>
      <c r="D108" s="3" t="s">
        <v>16</v>
      </c>
      <c r="E108" s="3" t="s">
        <v>17</v>
      </c>
      <c r="F108" s="3" t="s">
        <v>18</v>
      </c>
      <c r="G108">
        <v>202403</v>
      </c>
      <c r="H108">
        <v>2024</v>
      </c>
      <c r="I108" s="3" t="s">
        <v>35</v>
      </c>
      <c r="J108" s="3" t="s">
        <v>189</v>
      </c>
      <c r="K108" s="3" t="s">
        <v>190</v>
      </c>
      <c r="L108" s="3" t="s">
        <v>19</v>
      </c>
      <c r="M108" s="4">
        <v>200</v>
      </c>
    </row>
    <row r="109" spans="1:13" x14ac:dyDescent="0.25">
      <c r="A109" s="3" t="s">
        <v>13</v>
      </c>
      <c r="B109" s="3" t="s">
        <v>183</v>
      </c>
      <c r="C109" s="3" t="s">
        <v>28</v>
      </c>
      <c r="D109" s="3" t="s">
        <v>16</v>
      </c>
      <c r="E109" s="3" t="s">
        <v>17</v>
      </c>
      <c r="F109" s="3" t="s">
        <v>18</v>
      </c>
      <c r="G109">
        <v>202403</v>
      </c>
      <c r="H109">
        <v>2024</v>
      </c>
      <c r="I109" s="3" t="s">
        <v>35</v>
      </c>
      <c r="J109" s="3" t="s">
        <v>191</v>
      </c>
      <c r="K109" s="3" t="s">
        <v>192</v>
      </c>
      <c r="L109" s="3" t="s">
        <v>19</v>
      </c>
      <c r="M109" s="4">
        <v>2500</v>
      </c>
    </row>
    <row r="110" spans="1:13" x14ac:dyDescent="0.25">
      <c r="A110" s="3" t="s">
        <v>13</v>
      </c>
      <c r="B110" s="3" t="s">
        <v>183</v>
      </c>
      <c r="C110" s="3" t="s">
        <v>28</v>
      </c>
      <c r="D110" s="3" t="s">
        <v>16</v>
      </c>
      <c r="E110" s="3" t="s">
        <v>17</v>
      </c>
      <c r="F110" s="3" t="s">
        <v>18</v>
      </c>
      <c r="G110">
        <v>202403</v>
      </c>
      <c r="H110">
        <v>2024</v>
      </c>
      <c r="I110" s="3" t="s">
        <v>35</v>
      </c>
      <c r="J110" s="3" t="s">
        <v>193</v>
      </c>
      <c r="K110" s="3" t="s">
        <v>190</v>
      </c>
      <c r="L110" s="3" t="s">
        <v>19</v>
      </c>
      <c r="M110" s="4">
        <v>235</v>
      </c>
    </row>
    <row r="111" spans="1:13" x14ac:dyDescent="0.25">
      <c r="A111" s="3" t="s">
        <v>13</v>
      </c>
      <c r="B111" s="3" t="s">
        <v>183</v>
      </c>
      <c r="C111" s="3" t="s">
        <v>28</v>
      </c>
      <c r="D111" s="3" t="s">
        <v>16</v>
      </c>
      <c r="E111" s="3" t="s">
        <v>17</v>
      </c>
      <c r="F111" s="3" t="s">
        <v>18</v>
      </c>
      <c r="G111">
        <v>202403</v>
      </c>
      <c r="H111">
        <v>2024</v>
      </c>
      <c r="I111" s="3" t="s">
        <v>35</v>
      </c>
      <c r="J111" s="3" t="s">
        <v>19</v>
      </c>
      <c r="K111" s="3" t="s">
        <v>19</v>
      </c>
      <c r="L111" s="3" t="s">
        <v>19</v>
      </c>
      <c r="M111" s="4">
        <v>-200</v>
      </c>
    </row>
    <row r="112" spans="1:13" x14ac:dyDescent="0.25">
      <c r="A112" s="3" t="s">
        <v>13</v>
      </c>
      <c r="B112" s="3" t="s">
        <v>199</v>
      </c>
      <c r="C112" s="3" t="s">
        <v>28</v>
      </c>
      <c r="D112" s="3" t="s">
        <v>16</v>
      </c>
      <c r="E112" s="3" t="s">
        <v>17</v>
      </c>
      <c r="F112" s="3" t="s">
        <v>18</v>
      </c>
      <c r="G112">
        <v>202403</v>
      </c>
      <c r="H112">
        <v>2024</v>
      </c>
      <c r="I112" s="3" t="s">
        <v>202</v>
      </c>
      <c r="J112" s="3" t="s">
        <v>203</v>
      </c>
      <c r="K112" s="3" t="s">
        <v>118</v>
      </c>
      <c r="L112" s="3" t="s">
        <v>19</v>
      </c>
      <c r="M112" s="4">
        <v>500</v>
      </c>
    </row>
    <row r="113" spans="1:13" x14ac:dyDescent="0.25">
      <c r="A113" s="3" t="s">
        <v>13</v>
      </c>
      <c r="B113" s="3" t="s">
        <v>14</v>
      </c>
      <c r="C113" s="3" t="s">
        <v>15</v>
      </c>
      <c r="D113" s="3" t="s">
        <v>16</v>
      </c>
      <c r="E113" s="3" t="s">
        <v>17</v>
      </c>
      <c r="F113" s="3" t="s">
        <v>18</v>
      </c>
      <c r="G113">
        <v>202404</v>
      </c>
      <c r="H113">
        <v>2024</v>
      </c>
      <c r="I113" s="3" t="s">
        <v>304</v>
      </c>
      <c r="J113" s="3" t="s">
        <v>19</v>
      </c>
      <c r="K113" s="3" t="s">
        <v>19</v>
      </c>
      <c r="L113" s="3" t="s">
        <v>20</v>
      </c>
      <c r="M113" s="4">
        <v>699.42</v>
      </c>
    </row>
    <row r="114" spans="1:13" x14ac:dyDescent="0.25">
      <c r="A114" s="3" t="s">
        <v>13</v>
      </c>
      <c r="B114" s="3" t="s">
        <v>38</v>
      </c>
      <c r="C114" s="3" t="s">
        <v>15</v>
      </c>
      <c r="D114" s="3" t="s">
        <v>16</v>
      </c>
      <c r="E114" s="3" t="s">
        <v>17</v>
      </c>
      <c r="F114" s="3" t="s">
        <v>18</v>
      </c>
      <c r="G114">
        <v>202404</v>
      </c>
      <c r="H114">
        <v>2024</v>
      </c>
      <c r="I114" s="3" t="s">
        <v>35</v>
      </c>
      <c r="J114" s="3" t="s">
        <v>41</v>
      </c>
      <c r="K114" s="3" t="s">
        <v>42</v>
      </c>
      <c r="L114" s="3" t="s">
        <v>19</v>
      </c>
      <c r="M114" s="4">
        <v>500</v>
      </c>
    </row>
    <row r="115" spans="1:13" x14ac:dyDescent="0.25">
      <c r="A115" s="3" t="s">
        <v>13</v>
      </c>
      <c r="B115" s="3" t="s">
        <v>59</v>
      </c>
      <c r="C115" s="3" t="s">
        <v>28</v>
      </c>
      <c r="D115" s="3" t="s">
        <v>23</v>
      </c>
      <c r="E115" s="3" t="s">
        <v>24</v>
      </c>
      <c r="F115" s="3" t="s">
        <v>18</v>
      </c>
      <c r="G115">
        <v>202404</v>
      </c>
      <c r="H115">
        <v>2024</v>
      </c>
      <c r="I115" s="3" t="s">
        <v>322</v>
      </c>
      <c r="J115" s="3" t="s">
        <v>73</v>
      </c>
      <c r="K115" s="3" t="s">
        <v>74</v>
      </c>
      <c r="L115" s="3" t="s">
        <v>75</v>
      </c>
      <c r="M115" s="4">
        <v>19</v>
      </c>
    </row>
    <row r="116" spans="1:13" x14ac:dyDescent="0.25">
      <c r="A116" s="3" t="s">
        <v>13</v>
      </c>
      <c r="B116" s="3" t="s">
        <v>59</v>
      </c>
      <c r="C116" s="3" t="s">
        <v>28</v>
      </c>
      <c r="D116" s="3" t="s">
        <v>23</v>
      </c>
      <c r="E116" s="3" t="s">
        <v>24</v>
      </c>
      <c r="F116" s="3" t="s">
        <v>18</v>
      </c>
      <c r="G116">
        <v>202404</v>
      </c>
      <c r="H116">
        <v>2024</v>
      </c>
      <c r="I116" s="3" t="s">
        <v>322</v>
      </c>
      <c r="J116" s="3" t="s">
        <v>73</v>
      </c>
      <c r="K116" s="3" t="s">
        <v>74</v>
      </c>
      <c r="L116" s="3" t="s">
        <v>76</v>
      </c>
      <c r="M116" s="4">
        <v>2.5</v>
      </c>
    </row>
    <row r="117" spans="1:13" x14ac:dyDescent="0.25">
      <c r="A117" s="3" t="s">
        <v>13</v>
      </c>
      <c r="B117" s="3" t="s">
        <v>59</v>
      </c>
      <c r="C117" s="3" t="s">
        <v>28</v>
      </c>
      <c r="D117" s="3" t="s">
        <v>23</v>
      </c>
      <c r="E117" s="3" t="s">
        <v>24</v>
      </c>
      <c r="F117" s="3" t="s">
        <v>18</v>
      </c>
      <c r="G117">
        <v>202404</v>
      </c>
      <c r="H117">
        <v>2024</v>
      </c>
      <c r="I117" s="3" t="s">
        <v>77</v>
      </c>
      <c r="J117" s="3" t="s">
        <v>78</v>
      </c>
      <c r="K117" s="3" t="s">
        <v>79</v>
      </c>
      <c r="L117" s="3" t="s">
        <v>80</v>
      </c>
      <c r="M117" s="4">
        <v>60.72</v>
      </c>
    </row>
    <row r="118" spans="1:13" x14ac:dyDescent="0.25">
      <c r="A118" s="3" t="s">
        <v>13</v>
      </c>
      <c r="B118" s="3" t="s">
        <v>59</v>
      </c>
      <c r="C118" s="3" t="s">
        <v>28</v>
      </c>
      <c r="D118" s="3" t="s">
        <v>23</v>
      </c>
      <c r="E118" s="3" t="s">
        <v>24</v>
      </c>
      <c r="F118" s="3" t="s">
        <v>18</v>
      </c>
      <c r="G118">
        <v>202404</v>
      </c>
      <c r="H118">
        <v>2024</v>
      </c>
      <c r="I118" s="3" t="s">
        <v>322</v>
      </c>
      <c r="J118" s="3" t="s">
        <v>19</v>
      </c>
      <c r="K118" s="3" t="s">
        <v>19</v>
      </c>
      <c r="L118" s="3" t="s">
        <v>81</v>
      </c>
      <c r="M118" s="4">
        <v>1.29</v>
      </c>
    </row>
    <row r="119" spans="1:13" x14ac:dyDescent="0.25">
      <c r="A119" s="3" t="s">
        <v>13</v>
      </c>
      <c r="B119" s="3" t="s">
        <v>164</v>
      </c>
      <c r="C119" s="3" t="s">
        <v>28</v>
      </c>
      <c r="D119" s="3" t="s">
        <v>16</v>
      </c>
      <c r="E119" s="3" t="s">
        <v>17</v>
      </c>
      <c r="F119" s="3" t="s">
        <v>18</v>
      </c>
      <c r="G119">
        <v>202404</v>
      </c>
      <c r="H119">
        <v>2024</v>
      </c>
      <c r="I119" s="3" t="s">
        <v>35</v>
      </c>
      <c r="J119" s="3" t="s">
        <v>176</v>
      </c>
      <c r="K119" s="3" t="s">
        <v>177</v>
      </c>
      <c r="L119" s="3" t="s">
        <v>19</v>
      </c>
      <c r="M119" s="4">
        <v>8050</v>
      </c>
    </row>
    <row r="120" spans="1:13" x14ac:dyDescent="0.25">
      <c r="A120" s="3" t="s">
        <v>13</v>
      </c>
      <c r="B120" s="3" t="s">
        <v>164</v>
      </c>
      <c r="C120" s="3" t="s">
        <v>28</v>
      </c>
      <c r="D120" s="3" t="s">
        <v>16</v>
      </c>
      <c r="E120" s="3" t="s">
        <v>17</v>
      </c>
      <c r="F120" s="3" t="s">
        <v>18</v>
      </c>
      <c r="G120">
        <v>202404</v>
      </c>
      <c r="H120">
        <v>2024</v>
      </c>
      <c r="I120" s="3" t="s">
        <v>35</v>
      </c>
      <c r="J120" s="3" t="s">
        <v>19</v>
      </c>
      <c r="K120" s="3" t="s">
        <v>19</v>
      </c>
      <c r="L120" s="3" t="s">
        <v>19</v>
      </c>
      <c r="M120" s="4">
        <v>-8050</v>
      </c>
    </row>
    <row r="121" spans="1:13" x14ac:dyDescent="0.25">
      <c r="A121" s="3" t="s">
        <v>13</v>
      </c>
      <c r="B121" s="3" t="s">
        <v>199</v>
      </c>
      <c r="C121" s="3" t="s">
        <v>135</v>
      </c>
      <c r="D121" s="3" t="s">
        <v>16</v>
      </c>
      <c r="E121" s="3" t="s">
        <v>17</v>
      </c>
      <c r="F121" s="3" t="s">
        <v>18</v>
      </c>
      <c r="G121">
        <v>202404</v>
      </c>
      <c r="H121">
        <v>2024</v>
      </c>
      <c r="I121" s="3" t="s">
        <v>48</v>
      </c>
      <c r="J121" s="3" t="s">
        <v>204</v>
      </c>
      <c r="K121" s="3" t="s">
        <v>205</v>
      </c>
      <c r="L121" s="3" t="s">
        <v>19</v>
      </c>
      <c r="M121" s="4">
        <v>150</v>
      </c>
    </row>
    <row r="122" spans="1:13" x14ac:dyDescent="0.25">
      <c r="A122" s="3" t="s">
        <v>13</v>
      </c>
      <c r="B122" s="3" t="s">
        <v>246</v>
      </c>
      <c r="C122" s="3" t="s">
        <v>135</v>
      </c>
      <c r="D122" s="3" t="s">
        <v>16</v>
      </c>
      <c r="E122" s="3" t="s">
        <v>17</v>
      </c>
      <c r="F122" s="3" t="s">
        <v>18</v>
      </c>
      <c r="G122">
        <v>202404</v>
      </c>
      <c r="H122">
        <v>2024</v>
      </c>
      <c r="I122" s="3" t="s">
        <v>250</v>
      </c>
      <c r="J122" s="3" t="s">
        <v>256</v>
      </c>
      <c r="K122" s="3" t="s">
        <v>257</v>
      </c>
      <c r="L122" s="3" t="s">
        <v>19</v>
      </c>
      <c r="M122" s="4">
        <v>20000</v>
      </c>
    </row>
    <row r="123" spans="1:13" x14ac:dyDescent="0.25">
      <c r="A123" s="3" t="s">
        <v>13</v>
      </c>
      <c r="B123" s="3" t="s">
        <v>246</v>
      </c>
      <c r="C123" s="3" t="s">
        <v>135</v>
      </c>
      <c r="D123" s="3" t="s">
        <v>16</v>
      </c>
      <c r="E123" s="3" t="s">
        <v>17</v>
      </c>
      <c r="F123" s="3" t="s">
        <v>18</v>
      </c>
      <c r="G123">
        <v>202404</v>
      </c>
      <c r="H123">
        <v>2024</v>
      </c>
      <c r="I123" s="3" t="s">
        <v>250</v>
      </c>
      <c r="J123" s="3" t="s">
        <v>258</v>
      </c>
      <c r="K123" s="3" t="s">
        <v>257</v>
      </c>
      <c r="L123" s="3" t="s">
        <v>19</v>
      </c>
      <c r="M123" s="4">
        <v>5000</v>
      </c>
    </row>
    <row r="124" spans="1:13" x14ac:dyDescent="0.25">
      <c r="A124" s="3" t="s">
        <v>13</v>
      </c>
      <c r="B124" s="3" t="s">
        <v>246</v>
      </c>
      <c r="C124" s="3" t="s">
        <v>135</v>
      </c>
      <c r="D124" s="3" t="s">
        <v>16</v>
      </c>
      <c r="E124" s="3" t="s">
        <v>17</v>
      </c>
      <c r="F124" s="3" t="s">
        <v>18</v>
      </c>
      <c r="G124">
        <v>202404</v>
      </c>
      <c r="H124">
        <v>2024</v>
      </c>
      <c r="I124" s="3" t="s">
        <v>254</v>
      </c>
      <c r="J124" s="3" t="s">
        <v>259</v>
      </c>
      <c r="K124" s="3" t="s">
        <v>260</v>
      </c>
      <c r="L124" s="3" t="s">
        <v>19</v>
      </c>
      <c r="M124" s="4">
        <v>500</v>
      </c>
    </row>
    <row r="125" spans="1:13" x14ac:dyDescent="0.25">
      <c r="A125" s="3" t="s">
        <v>13</v>
      </c>
      <c r="B125" s="3" t="s">
        <v>264</v>
      </c>
      <c r="C125" s="3" t="s">
        <v>28</v>
      </c>
      <c r="D125" s="3" t="s">
        <v>23</v>
      </c>
      <c r="E125" s="3" t="s">
        <v>24</v>
      </c>
      <c r="F125" s="3" t="s">
        <v>18</v>
      </c>
      <c r="G125">
        <v>202404</v>
      </c>
      <c r="H125">
        <v>2024</v>
      </c>
      <c r="I125" s="3" t="s">
        <v>323</v>
      </c>
      <c r="J125" s="3" t="s">
        <v>265</v>
      </c>
      <c r="K125" s="3" t="s">
        <v>266</v>
      </c>
      <c r="L125" s="3" t="s">
        <v>267</v>
      </c>
      <c r="M125" s="4">
        <v>150</v>
      </c>
    </row>
    <row r="126" spans="1:13" x14ac:dyDescent="0.25">
      <c r="A126" s="3" t="s">
        <v>13</v>
      </c>
      <c r="B126" s="3" t="s">
        <v>14</v>
      </c>
      <c r="C126" s="3" t="s">
        <v>15</v>
      </c>
      <c r="D126" s="3" t="s">
        <v>16</v>
      </c>
      <c r="E126" s="3" t="s">
        <v>17</v>
      </c>
      <c r="F126" s="3" t="s">
        <v>18</v>
      </c>
      <c r="G126">
        <v>202405</v>
      </c>
      <c r="H126">
        <v>2024</v>
      </c>
      <c r="I126" s="3" t="s">
        <v>304</v>
      </c>
      <c r="J126" s="3" t="s">
        <v>19</v>
      </c>
      <c r="K126" s="3" t="s">
        <v>19</v>
      </c>
      <c r="L126" s="3" t="s">
        <v>20</v>
      </c>
      <c r="M126" s="4">
        <v>699.42</v>
      </c>
    </row>
    <row r="127" spans="1:13" x14ac:dyDescent="0.25">
      <c r="A127" s="3" t="s">
        <v>13</v>
      </c>
      <c r="B127" s="3" t="s">
        <v>164</v>
      </c>
      <c r="C127" s="3" t="s">
        <v>28</v>
      </c>
      <c r="D127" s="3" t="s">
        <v>16</v>
      </c>
      <c r="E127" s="3" t="s">
        <v>17</v>
      </c>
      <c r="F127" s="3" t="s">
        <v>18</v>
      </c>
      <c r="G127">
        <v>202405</v>
      </c>
      <c r="H127">
        <v>2024</v>
      </c>
      <c r="I127" s="3" t="s">
        <v>178</v>
      </c>
      <c r="J127" s="3" t="s">
        <v>179</v>
      </c>
      <c r="K127" s="3" t="s">
        <v>180</v>
      </c>
      <c r="L127" s="3" t="s">
        <v>181</v>
      </c>
      <c r="M127" s="4">
        <v>270</v>
      </c>
    </row>
    <row r="128" spans="1:13" x14ac:dyDescent="0.25">
      <c r="A128" s="3" t="s">
        <v>13</v>
      </c>
      <c r="B128" s="3" t="s">
        <v>164</v>
      </c>
      <c r="C128" s="3" t="s">
        <v>28</v>
      </c>
      <c r="D128" s="3" t="s">
        <v>16</v>
      </c>
      <c r="E128" s="3" t="s">
        <v>17</v>
      </c>
      <c r="F128" s="3" t="s">
        <v>18</v>
      </c>
      <c r="G128">
        <v>202405</v>
      </c>
      <c r="H128">
        <v>2024</v>
      </c>
      <c r="I128" s="3" t="s">
        <v>178</v>
      </c>
      <c r="J128" s="3" t="s">
        <v>179</v>
      </c>
      <c r="K128" s="3" t="s">
        <v>180</v>
      </c>
      <c r="L128" s="3" t="s">
        <v>182</v>
      </c>
      <c r="M128" s="4">
        <v>22.46</v>
      </c>
    </row>
    <row r="129" spans="1:13" x14ac:dyDescent="0.25">
      <c r="A129" s="3" t="s">
        <v>13</v>
      </c>
      <c r="B129" s="3" t="s">
        <v>199</v>
      </c>
      <c r="C129" s="3" t="s">
        <v>15</v>
      </c>
      <c r="D129" s="3" t="s">
        <v>16</v>
      </c>
      <c r="E129" s="3" t="s">
        <v>17</v>
      </c>
      <c r="F129" s="3" t="s">
        <v>18</v>
      </c>
      <c r="G129">
        <v>202405</v>
      </c>
      <c r="H129">
        <v>2024</v>
      </c>
      <c r="I129" s="3" t="s">
        <v>35</v>
      </c>
      <c r="J129" s="3" t="s">
        <v>209</v>
      </c>
      <c r="K129" s="3" t="s">
        <v>210</v>
      </c>
      <c r="L129" s="3" t="s">
        <v>19</v>
      </c>
      <c r="M129" s="4">
        <v>1372.28</v>
      </c>
    </row>
    <row r="130" spans="1:13" x14ac:dyDescent="0.25">
      <c r="A130" s="3" t="s">
        <v>13</v>
      </c>
      <c r="B130" s="3" t="s">
        <v>14</v>
      </c>
      <c r="C130" s="3" t="s">
        <v>15</v>
      </c>
      <c r="D130" s="3" t="s">
        <v>16</v>
      </c>
      <c r="E130" s="3" t="s">
        <v>17</v>
      </c>
      <c r="F130" s="3" t="s">
        <v>18</v>
      </c>
      <c r="G130">
        <v>202406</v>
      </c>
      <c r="H130">
        <v>2024</v>
      </c>
      <c r="I130" s="3" t="s">
        <v>304</v>
      </c>
      <c r="J130" s="3" t="s">
        <v>19</v>
      </c>
      <c r="K130" s="3" t="s">
        <v>19</v>
      </c>
      <c r="L130" s="3" t="s">
        <v>20</v>
      </c>
      <c r="M130" s="4">
        <v>699.42</v>
      </c>
    </row>
    <row r="131" spans="1:13" x14ac:dyDescent="0.25">
      <c r="A131" s="3" t="s">
        <v>13</v>
      </c>
      <c r="B131" s="3" t="s">
        <v>43</v>
      </c>
      <c r="C131" s="3" t="s">
        <v>28</v>
      </c>
      <c r="D131" s="3" t="s">
        <v>16</v>
      </c>
      <c r="E131" s="3" t="s">
        <v>17</v>
      </c>
      <c r="F131" s="3" t="s">
        <v>18</v>
      </c>
      <c r="G131">
        <v>202406</v>
      </c>
      <c r="H131">
        <v>2024</v>
      </c>
      <c r="I131" s="3" t="s">
        <v>49</v>
      </c>
      <c r="J131" s="3" t="s">
        <v>54</v>
      </c>
      <c r="K131" s="3" t="s">
        <v>55</v>
      </c>
      <c r="L131" s="3" t="s">
        <v>19</v>
      </c>
      <c r="M131" s="4">
        <v>425</v>
      </c>
    </row>
    <row r="132" spans="1:13" x14ac:dyDescent="0.25">
      <c r="A132" s="3" t="s">
        <v>13</v>
      </c>
      <c r="B132" s="3" t="s">
        <v>59</v>
      </c>
      <c r="C132" s="3" t="s">
        <v>28</v>
      </c>
      <c r="D132" s="3" t="s">
        <v>23</v>
      </c>
      <c r="E132" s="3" t="s">
        <v>24</v>
      </c>
      <c r="F132" s="3" t="s">
        <v>18</v>
      </c>
      <c r="G132">
        <v>202406</v>
      </c>
      <c r="H132">
        <v>2024</v>
      </c>
      <c r="I132" s="3" t="s">
        <v>309</v>
      </c>
      <c r="J132" s="3" t="s">
        <v>82</v>
      </c>
      <c r="K132" s="3" t="s">
        <v>83</v>
      </c>
      <c r="L132" s="3" t="s">
        <v>84</v>
      </c>
      <c r="M132" s="4">
        <v>45</v>
      </c>
    </row>
    <row r="133" spans="1:13" x14ac:dyDescent="0.25">
      <c r="A133" s="3" t="s">
        <v>13</v>
      </c>
      <c r="B133" s="3" t="s">
        <v>59</v>
      </c>
      <c r="C133" s="3" t="s">
        <v>28</v>
      </c>
      <c r="D133" s="3" t="s">
        <v>23</v>
      </c>
      <c r="E133" s="3" t="s">
        <v>24</v>
      </c>
      <c r="F133" s="3" t="s">
        <v>18</v>
      </c>
      <c r="G133">
        <v>202406</v>
      </c>
      <c r="H133">
        <v>2024</v>
      </c>
      <c r="I133" s="3" t="s">
        <v>35</v>
      </c>
      <c r="J133" s="3" t="s">
        <v>85</v>
      </c>
      <c r="K133" s="3" t="s">
        <v>83</v>
      </c>
      <c r="L133" s="3" t="s">
        <v>86</v>
      </c>
      <c r="M133" s="4">
        <v>500</v>
      </c>
    </row>
    <row r="134" spans="1:13" x14ac:dyDescent="0.25">
      <c r="A134" s="3" t="s">
        <v>13</v>
      </c>
      <c r="B134" s="3" t="s">
        <v>59</v>
      </c>
      <c r="C134" s="3" t="s">
        <v>28</v>
      </c>
      <c r="D134" s="3" t="s">
        <v>23</v>
      </c>
      <c r="E134" s="3" t="s">
        <v>24</v>
      </c>
      <c r="F134" s="3" t="s">
        <v>18</v>
      </c>
      <c r="G134">
        <v>202406</v>
      </c>
      <c r="H134">
        <v>2024</v>
      </c>
      <c r="I134" s="3" t="s">
        <v>35</v>
      </c>
      <c r="J134" s="3" t="s">
        <v>19</v>
      </c>
      <c r="K134" s="3" t="s">
        <v>19</v>
      </c>
      <c r="L134" s="3" t="s">
        <v>87</v>
      </c>
      <c r="M134" s="4">
        <v>30</v>
      </c>
    </row>
    <row r="135" spans="1:13" x14ac:dyDescent="0.25">
      <c r="A135" s="3" t="s">
        <v>13</v>
      </c>
      <c r="B135" s="3" t="s">
        <v>120</v>
      </c>
      <c r="C135" s="3" t="s">
        <v>135</v>
      </c>
      <c r="D135" s="3" t="s">
        <v>16</v>
      </c>
      <c r="E135" s="3" t="s">
        <v>17</v>
      </c>
      <c r="F135" s="3" t="s">
        <v>18</v>
      </c>
      <c r="G135">
        <v>202406</v>
      </c>
      <c r="H135">
        <v>2024</v>
      </c>
      <c r="I135" s="3" t="s">
        <v>48</v>
      </c>
      <c r="J135" s="3" t="s">
        <v>148</v>
      </c>
      <c r="K135" s="3" t="s">
        <v>149</v>
      </c>
      <c r="L135" s="3" t="s">
        <v>19</v>
      </c>
      <c r="M135" s="4">
        <v>480</v>
      </c>
    </row>
    <row r="136" spans="1:13" x14ac:dyDescent="0.25">
      <c r="A136" s="3" t="s">
        <v>13</v>
      </c>
      <c r="B136" s="3" t="s">
        <v>183</v>
      </c>
      <c r="C136" s="3" t="s">
        <v>28</v>
      </c>
      <c r="D136" s="3" t="s">
        <v>23</v>
      </c>
      <c r="E136" s="3" t="s">
        <v>24</v>
      </c>
      <c r="F136" s="3" t="s">
        <v>18</v>
      </c>
      <c r="G136">
        <v>202406</v>
      </c>
      <c r="H136">
        <v>2024</v>
      </c>
      <c r="I136" s="3" t="s">
        <v>309</v>
      </c>
      <c r="J136" s="3" t="s">
        <v>184</v>
      </c>
      <c r="K136" s="3" t="s">
        <v>83</v>
      </c>
      <c r="L136" s="3" t="s">
        <v>185</v>
      </c>
      <c r="M136" s="4">
        <v>110</v>
      </c>
    </row>
    <row r="137" spans="1:13" x14ac:dyDescent="0.25">
      <c r="A137" s="3" t="s">
        <v>13</v>
      </c>
      <c r="B137" s="3" t="s">
        <v>226</v>
      </c>
      <c r="C137" s="3" t="s">
        <v>15</v>
      </c>
      <c r="D137" s="3" t="s">
        <v>23</v>
      </c>
      <c r="E137" s="3" t="s">
        <v>24</v>
      </c>
      <c r="F137" s="3" t="s">
        <v>18</v>
      </c>
      <c r="G137">
        <v>202406</v>
      </c>
      <c r="H137">
        <v>2024</v>
      </c>
      <c r="I137" s="3" t="s">
        <v>35</v>
      </c>
      <c r="J137" s="3" t="s">
        <v>233</v>
      </c>
      <c r="K137" s="3" t="s">
        <v>95</v>
      </c>
      <c r="L137" s="3" t="s">
        <v>19</v>
      </c>
      <c r="M137" s="4">
        <v>4000</v>
      </c>
    </row>
    <row r="138" spans="1:13" x14ac:dyDescent="0.25">
      <c r="A138" s="3" t="s">
        <v>13</v>
      </c>
      <c r="B138" s="3" t="s">
        <v>189</v>
      </c>
      <c r="C138" s="3" t="s">
        <v>15</v>
      </c>
      <c r="D138" s="3" t="s">
        <v>23</v>
      </c>
      <c r="E138" s="3" t="s">
        <v>24</v>
      </c>
      <c r="F138" s="3" t="s">
        <v>18</v>
      </c>
      <c r="G138">
        <v>202406</v>
      </c>
      <c r="H138">
        <v>2024</v>
      </c>
      <c r="I138" s="3" t="s">
        <v>309</v>
      </c>
      <c r="J138" s="3" t="s">
        <v>301</v>
      </c>
      <c r="K138" s="3" t="s">
        <v>83</v>
      </c>
      <c r="L138" s="3" t="s">
        <v>302</v>
      </c>
      <c r="M138" s="4">
        <v>91.04</v>
      </c>
    </row>
    <row r="139" spans="1:13" x14ac:dyDescent="0.25">
      <c r="A139" s="3"/>
      <c r="B139" s="3"/>
      <c r="C139" s="3"/>
      <c r="D139" s="3"/>
      <c r="E139" s="3"/>
      <c r="F139" s="3"/>
      <c r="I139" s="3"/>
      <c r="J139" s="3"/>
      <c r="K139" s="3"/>
      <c r="L139" s="3"/>
      <c r="M1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F.1</vt:lpstr>
      <vt:lpstr>Pivot</vt:lpstr>
      <vt:lpstr>Sheet1</vt:lpstr>
      <vt:lpstr>F.1!Print_Area</vt:lpstr>
      <vt:lpstr>F.1!Print_Titles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Wessinger, Marcie</dc:creator>
  <cp:lastModifiedBy>Bergeron, Molly</cp:lastModifiedBy>
  <dcterms:created xsi:type="dcterms:W3CDTF">2024-07-25T13:22:19Z</dcterms:created>
  <dcterms:modified xsi:type="dcterms:W3CDTF">2024-07-29T20:42:42Z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