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W:\MdSt-KY Rate Case\2024 KY Rate Case\CWC\TYE 6_30_24\Relied Upons\"/>
    </mc:Choice>
  </mc:AlternateContent>
  <xr:revisionPtr revIDLastSave="0" documentId="13_ncr:1_{3C43F159-3C8B-4FF8-8338-91408D7DDB60}" xr6:coauthVersionLast="47" xr6:coauthVersionMax="47" xr10:uidLastSave="{00000000-0000-0000-0000-000000000000}"/>
  <bookViews>
    <workbookView xWindow="-120" yWindow="-120" windowWidth="29040" windowHeight="15720" xr2:uid="{F3691C6C-9489-47E0-A0B8-43B055CFB4FD}"/>
  </bookViews>
  <sheets>
    <sheet name="KMD Revenue Accounts" sheetId="1" r:id="rId1"/>
  </sheets>
  <definedNames>
    <definedName name="_xlnm._FilterDatabase" localSheetId="0" hidden="1">'KMD Revenue Accounts'!$B$6:$T$58</definedName>
    <definedName name="_xlnm.Print_Area" localSheetId="0">'KMD Revenue Accounts'!$B$1:$T$61</definedName>
    <definedName name="_xlnm.Print_Titles" localSheetId="0">'KMD Revenue Accounts'!$1:$6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9" i="1" l="1"/>
  <c r="R59" i="1"/>
  <c r="Q59" i="1"/>
  <c r="P59" i="1"/>
  <c r="O59" i="1"/>
  <c r="N59" i="1"/>
  <c r="M59" i="1"/>
  <c r="L59" i="1"/>
  <c r="K59" i="1"/>
  <c r="J59" i="1"/>
  <c r="I59" i="1"/>
  <c r="H59" i="1"/>
  <c r="S53" i="1"/>
  <c r="R53" i="1"/>
  <c r="Q53" i="1"/>
  <c r="P53" i="1"/>
  <c r="O53" i="1"/>
  <c r="N53" i="1"/>
  <c r="M53" i="1"/>
  <c r="L53" i="1"/>
  <c r="K53" i="1"/>
  <c r="J53" i="1"/>
  <c r="I53" i="1"/>
  <c r="H53" i="1"/>
  <c r="S51" i="1"/>
  <c r="R51" i="1"/>
  <c r="Q51" i="1"/>
  <c r="P51" i="1"/>
  <c r="O51" i="1"/>
  <c r="N51" i="1"/>
  <c r="M51" i="1"/>
  <c r="L51" i="1"/>
  <c r="K51" i="1"/>
  <c r="J51" i="1"/>
  <c r="I51" i="1"/>
  <c r="H51" i="1"/>
  <c r="S49" i="1"/>
  <c r="R49" i="1"/>
  <c r="Q49" i="1"/>
  <c r="P49" i="1"/>
  <c r="O49" i="1"/>
  <c r="N49" i="1"/>
  <c r="M49" i="1"/>
  <c r="L49" i="1"/>
  <c r="K49" i="1"/>
  <c r="J49" i="1"/>
  <c r="I49" i="1"/>
  <c r="H49" i="1"/>
  <c r="S44" i="1"/>
  <c r="R44" i="1"/>
  <c r="Q44" i="1"/>
  <c r="P44" i="1"/>
  <c r="O44" i="1"/>
  <c r="N44" i="1"/>
  <c r="M44" i="1"/>
  <c r="L44" i="1"/>
  <c r="K44" i="1"/>
  <c r="J44" i="1"/>
  <c r="I44" i="1"/>
  <c r="H44" i="1"/>
  <c r="S38" i="1"/>
  <c r="R38" i="1"/>
  <c r="Q38" i="1"/>
  <c r="P38" i="1"/>
  <c r="O38" i="1"/>
  <c r="N38" i="1"/>
  <c r="M38" i="1"/>
  <c r="L38" i="1"/>
  <c r="K38" i="1"/>
  <c r="J38" i="1"/>
  <c r="I38" i="1"/>
  <c r="H38" i="1"/>
  <c r="S34" i="1"/>
  <c r="R34" i="1"/>
  <c r="Q34" i="1"/>
  <c r="P34" i="1"/>
  <c r="O34" i="1"/>
  <c r="N34" i="1"/>
  <c r="M34" i="1"/>
  <c r="L34" i="1"/>
  <c r="K34" i="1"/>
  <c r="J34" i="1"/>
  <c r="I34" i="1"/>
  <c r="H34" i="1"/>
  <c r="S29" i="1"/>
  <c r="R29" i="1"/>
  <c r="Q29" i="1"/>
  <c r="P29" i="1"/>
  <c r="O29" i="1"/>
  <c r="N29" i="1"/>
  <c r="M29" i="1"/>
  <c r="L29" i="1"/>
  <c r="K29" i="1"/>
  <c r="J29" i="1"/>
  <c r="I29" i="1"/>
  <c r="H29" i="1"/>
  <c r="S23" i="1"/>
  <c r="R23" i="1"/>
  <c r="Q23" i="1"/>
  <c r="P23" i="1"/>
  <c r="O23" i="1"/>
  <c r="N23" i="1"/>
  <c r="M23" i="1"/>
  <c r="L23" i="1"/>
  <c r="K23" i="1"/>
  <c r="J23" i="1"/>
  <c r="I23" i="1"/>
  <c r="H23" i="1"/>
  <c r="S17" i="1"/>
  <c r="R17" i="1"/>
  <c r="Q17" i="1"/>
  <c r="P17" i="1"/>
  <c r="O17" i="1"/>
  <c r="N17" i="1"/>
  <c r="M17" i="1"/>
  <c r="L17" i="1"/>
  <c r="K17" i="1"/>
  <c r="J17" i="1"/>
  <c r="I17" i="1"/>
  <c r="H17" i="1"/>
  <c r="S12" i="1"/>
  <c r="R12" i="1"/>
  <c r="Q12" i="1"/>
  <c r="P12" i="1"/>
  <c r="P60" i="1" s="1"/>
  <c r="O12" i="1"/>
  <c r="N12" i="1"/>
  <c r="M12" i="1"/>
  <c r="L12" i="1"/>
  <c r="K12" i="1"/>
  <c r="J12" i="1"/>
  <c r="I12" i="1"/>
  <c r="I60" i="1" s="1"/>
  <c r="H12" i="1"/>
  <c r="H60" i="1" s="1"/>
  <c r="L60" i="1"/>
  <c r="T7" i="1"/>
  <c r="T58" i="1"/>
  <c r="T57" i="1"/>
  <c r="T56" i="1"/>
  <c r="T55" i="1"/>
  <c r="T54" i="1"/>
  <c r="T52" i="1"/>
  <c r="T53" i="1" s="1"/>
  <c r="T50" i="1"/>
  <c r="T51" i="1" s="1"/>
  <c r="T48" i="1"/>
  <c r="T47" i="1"/>
  <c r="T46" i="1"/>
  <c r="T45" i="1"/>
  <c r="T43" i="1"/>
  <c r="T42" i="1"/>
  <c r="T41" i="1"/>
  <c r="T40" i="1"/>
  <c r="T39" i="1"/>
  <c r="T37" i="1"/>
  <c r="T36" i="1"/>
  <c r="T35" i="1"/>
  <c r="T33" i="1"/>
  <c r="T32" i="1"/>
  <c r="T31" i="1"/>
  <c r="T30" i="1"/>
  <c r="T28" i="1"/>
  <c r="T27" i="1"/>
  <c r="T26" i="1"/>
  <c r="T25" i="1"/>
  <c r="T24" i="1"/>
  <c r="T22" i="1"/>
  <c r="T21" i="1"/>
  <c r="T20" i="1"/>
  <c r="T19" i="1"/>
  <c r="T18" i="1"/>
  <c r="T16" i="1"/>
  <c r="T15" i="1"/>
  <c r="T14" i="1"/>
  <c r="T13" i="1"/>
  <c r="T11" i="1"/>
  <c r="T10" i="1"/>
  <c r="T9" i="1"/>
  <c r="T8" i="1"/>
  <c r="N60" i="1" l="1"/>
  <c r="O60" i="1"/>
  <c r="T12" i="1"/>
  <c r="T23" i="1"/>
  <c r="J60" i="1"/>
  <c r="T29" i="1"/>
  <c r="T38" i="1"/>
  <c r="T49" i="1"/>
  <c r="K60" i="1"/>
  <c r="T34" i="1"/>
  <c r="T59" i="1"/>
  <c r="T44" i="1"/>
  <c r="R60" i="1"/>
  <c r="T17" i="1"/>
  <c r="S60" i="1"/>
  <c r="M60" i="1"/>
  <c r="T60" i="1"/>
  <c r="Q60" i="1"/>
</calcChain>
</file>

<file path=xl/sharedStrings.xml><?xml version="1.0" encoding="utf-8"?>
<sst xmlns="http://schemas.openxmlformats.org/spreadsheetml/2006/main" count="245" uniqueCount="68">
  <si>
    <t>Atmos Energy Corporation - Kentucky/Mid-States (Co 050)</t>
  </si>
  <si>
    <t>Trial Balance - Income Statement Accounts</t>
  </si>
  <si>
    <t>For the Twelve Months Ending June 30, 2024</t>
  </si>
  <si>
    <t>Division</t>
  </si>
  <si>
    <t>Division Description</t>
  </si>
  <si>
    <t>Account</t>
  </si>
  <si>
    <t>Account Description</t>
  </si>
  <si>
    <t>Sub Account</t>
  </si>
  <si>
    <t>Sub Account Description</t>
  </si>
  <si>
    <t>JUL-23</t>
  </si>
  <si>
    <t>AUG-23</t>
  </si>
  <si>
    <t>SEP-23</t>
  </si>
  <si>
    <t>OCT-23</t>
  </si>
  <si>
    <t>NOV-23</t>
  </si>
  <si>
    <t>DEC-23</t>
  </si>
  <si>
    <t>JAN-24</t>
  </si>
  <si>
    <t>FEB-24</t>
  </si>
  <si>
    <t>MAR-24</t>
  </si>
  <si>
    <t>APR-24</t>
  </si>
  <si>
    <t>MAY-24</t>
  </si>
  <si>
    <t>JUN-24</t>
  </si>
  <si>
    <t>TOTAL</t>
  </si>
  <si>
    <t>009</t>
  </si>
  <si>
    <t xml:space="preserve">Kentucky Division </t>
  </si>
  <si>
    <t>Residential sales</t>
  </si>
  <si>
    <t>31101</t>
  </si>
  <si>
    <t>Gas Rev-Dist Inc</t>
  </si>
  <si>
    <t>31108</t>
  </si>
  <si>
    <t>Gas Rev-Dist Inc. Base Charges</t>
  </si>
  <si>
    <t>31128</t>
  </si>
  <si>
    <t>Gas Cost Adjustment Surcharge</t>
  </si>
  <si>
    <t>31183</t>
  </si>
  <si>
    <t>Surcharge revenue</t>
  </si>
  <si>
    <t>31195</t>
  </si>
  <si>
    <t>WNA</t>
  </si>
  <si>
    <t>Unbilled Residential Revenue</t>
  </si>
  <si>
    <t>Commercial Revenue-Banner</t>
  </si>
  <si>
    <t>Industrial Revenue-Banner</t>
  </si>
  <si>
    <t>Unbilled Comm Revenue</t>
  </si>
  <si>
    <t>Unbilled Industrial Revenue</t>
  </si>
  <si>
    <t>31215</t>
  </si>
  <si>
    <t>CB Gas Rev-Dist Inc</t>
  </si>
  <si>
    <t>31216</t>
  </si>
  <si>
    <t>CB Gas Rev-Dist Inc Base Charges</t>
  </si>
  <si>
    <t>31217</t>
  </si>
  <si>
    <t>CB Gas Cost Adjustment Surcharge</t>
  </si>
  <si>
    <t>Other Sales to Public Authorities</t>
  </si>
  <si>
    <t>Unbilled Public Authority Revenue</t>
  </si>
  <si>
    <t>Forfeited discounts</t>
  </si>
  <si>
    <t>31201</t>
  </si>
  <si>
    <t>Late Fee</t>
  </si>
  <si>
    <t>Miscellaneous service revenues</t>
  </si>
  <si>
    <t>31301</t>
  </si>
  <si>
    <t>Misc Service Revenue</t>
  </si>
  <si>
    <t>Revenue-Transportation Distribution</t>
  </si>
  <si>
    <t>Grand Total</t>
  </si>
  <si>
    <t>4800 Total</t>
  </si>
  <si>
    <t>4805 Total</t>
  </si>
  <si>
    <t>4811 Total</t>
  </si>
  <si>
    <t>4812 Total</t>
  </si>
  <si>
    <t>4815 Total</t>
  </si>
  <si>
    <t>4816 Total</t>
  </si>
  <si>
    <t>4820 Total</t>
  </si>
  <si>
    <t>4825 Total</t>
  </si>
  <si>
    <t>4870 Total</t>
  </si>
  <si>
    <t>4880 Total</t>
  </si>
  <si>
    <t>4893 Total</t>
  </si>
  <si>
    <t>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</si>
</sst>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0" borderId="0" xfId="1" applyNumberFormat="1" applyFont="1"/>
    <xf numFmtId="0" fontId="2" fillId="0" borderId="0" xfId="0" applyFont="1"/>
    <xf numFmtId="164" fontId="1" fillId="0" borderId="2" xfId="2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2" fillId="0" borderId="1" xfId="1" applyNumberFormat="1" applyFont="1" applyBorder="1" applyAlignment="1">
      <alignment horizontal="center" wrapText="1"/>
    </xf>
    <xf numFmtId="164" fontId="0" fillId="0" borderId="0" xfId="1" quotePrefix="1" applyNumberFormat="1" applyFont="1"/>
  </cellXfs>
  <cellStyles count="3">
    <cellStyle name="Comma" xfId="1" builtinId="3"/>
    <cellStyle name="Comma 2" xfId="2" xr:uid="{1FBF0F57-1B3F-4B97-AE19-8A8EBF073E9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CF58B-B32D-4C43-8836-093A9C4DC2CF}">
  <sheetPr>
    <pageSetUpPr fitToPage="1"/>
  </sheetPr>
  <dimension ref="B1:T61"/>
  <sheetViews>
    <sheetView tabSelected="1" workbookViewId="0">
      <pane xSplit="7" ySplit="6" topLeftCell="H23" activePane="bottomRight" state="frozen"/>
      <selection pane="topRight" activeCell="H1" sqref="H1"/>
      <selection pane="bottomLeft" activeCell="A7" sqref="A7"/>
      <selection pane="bottomRight" activeCell="B2" sqref="B2"/>
    </sheetView>
  </sheetViews>
  <sheetFormatPr defaultRowHeight="11.25" outlineLevelRow="2" x14ac:dyDescent="0.2"/>
  <cols>
    <col min="1" max="1" width="3.5" customWidth="1"/>
    <col min="2" max="2" width="7" style="2" customWidth="1"/>
    <col min="3" max="3" width="16.5" style="2" customWidth="1"/>
    <col min="4" max="4" width="8" style="2" bestFit="1" customWidth="1"/>
    <col min="5" max="5" width="29" customWidth="1"/>
    <col min="6" max="6" width="9.6640625" style="2" customWidth="1"/>
    <col min="7" max="7" width="17.6640625" customWidth="1"/>
    <col min="8" max="19" width="12.33203125" style="3" customWidth="1"/>
    <col min="20" max="20" width="14.83203125" style="3" bestFit="1" customWidth="1"/>
  </cols>
  <sheetData>
    <row r="1" spans="2:20" x14ac:dyDescent="0.2">
      <c r="B1" s="1" t="s">
        <v>0</v>
      </c>
      <c r="T1" s="10" t="s">
        <v>67</v>
      </c>
    </row>
    <row r="2" spans="2:20" x14ac:dyDescent="0.2">
      <c r="B2" s="1" t="s">
        <v>1</v>
      </c>
    </row>
    <row r="3" spans="2:20" x14ac:dyDescent="0.2">
      <c r="B3" s="1" t="s">
        <v>2</v>
      </c>
    </row>
    <row r="6" spans="2:20" s="4" customFormat="1" ht="22.5" x14ac:dyDescent="0.2">
      <c r="B6" s="7" t="s">
        <v>3</v>
      </c>
      <c r="C6" s="7" t="s">
        <v>4</v>
      </c>
      <c r="D6" s="7" t="s">
        <v>5</v>
      </c>
      <c r="E6" s="8" t="s">
        <v>6</v>
      </c>
      <c r="F6" s="7" t="s">
        <v>7</v>
      </c>
      <c r="G6" s="8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9" t="s">
        <v>13</v>
      </c>
      <c r="M6" s="9" t="s">
        <v>14</v>
      </c>
      <c r="N6" s="9" t="s">
        <v>15</v>
      </c>
      <c r="O6" s="9" t="s">
        <v>16</v>
      </c>
      <c r="P6" s="9" t="s">
        <v>17</v>
      </c>
      <c r="Q6" s="9" t="s">
        <v>18</v>
      </c>
      <c r="R6" s="9" t="s">
        <v>19</v>
      </c>
      <c r="S6" s="9" t="s">
        <v>20</v>
      </c>
      <c r="T6" s="9" t="s">
        <v>21</v>
      </c>
    </row>
    <row r="7" spans="2:20" outlineLevel="2" x14ac:dyDescent="0.2">
      <c r="B7" s="2" t="s">
        <v>22</v>
      </c>
      <c r="C7" s="2" t="s">
        <v>23</v>
      </c>
      <c r="D7" s="2">
        <v>4800</v>
      </c>
      <c r="E7" t="s">
        <v>24</v>
      </c>
      <c r="F7" s="2" t="s">
        <v>25</v>
      </c>
      <c r="G7" t="s">
        <v>26</v>
      </c>
      <c r="H7" s="3">
        <v>-253834.86</v>
      </c>
      <c r="I7" s="3">
        <v>-222299.92</v>
      </c>
      <c r="J7" s="3">
        <v>-251641.11</v>
      </c>
      <c r="K7" s="3">
        <v>-325548.15999999997</v>
      </c>
      <c r="L7" s="3">
        <v>-925006.72</v>
      </c>
      <c r="M7" s="3">
        <v>-1882818.76</v>
      </c>
      <c r="N7" s="3">
        <v>-3087906.23</v>
      </c>
      <c r="O7" s="3">
        <v>-2791617.61</v>
      </c>
      <c r="P7" s="3">
        <v>-1634458.19</v>
      </c>
      <c r="Q7" s="3">
        <v>-1187793.67</v>
      </c>
      <c r="R7" s="3">
        <v>-483262.85</v>
      </c>
      <c r="S7" s="3">
        <v>-287565.34000000003</v>
      </c>
      <c r="T7" s="3">
        <f>SUM(H7:S7)</f>
        <v>-13333753.419999998</v>
      </c>
    </row>
    <row r="8" spans="2:20" outlineLevel="2" x14ac:dyDescent="0.2">
      <c r="B8" s="2" t="s">
        <v>22</v>
      </c>
      <c r="C8" s="2" t="s">
        <v>23</v>
      </c>
      <c r="D8" s="2">
        <v>4800</v>
      </c>
      <c r="E8" t="s">
        <v>24</v>
      </c>
      <c r="F8" s="2" t="s">
        <v>27</v>
      </c>
      <c r="G8" t="s">
        <v>28</v>
      </c>
      <c r="H8" s="3">
        <v>-3047239.67</v>
      </c>
      <c r="I8" s="3">
        <v>-3050004.47</v>
      </c>
      <c r="J8" s="3">
        <v>-3029457.6</v>
      </c>
      <c r="K8" s="3">
        <v>-3050942.27</v>
      </c>
      <c r="L8" s="3">
        <v>-3081217.93</v>
      </c>
      <c r="M8" s="3">
        <v>-3104450.86</v>
      </c>
      <c r="N8" s="3">
        <v>-3124245.03</v>
      </c>
      <c r="O8" s="3">
        <v>-3126273.2</v>
      </c>
      <c r="P8" s="3">
        <v>-3122316.6</v>
      </c>
      <c r="Q8" s="3">
        <v>-3119018.47</v>
      </c>
      <c r="R8" s="3">
        <v>-3101197.12</v>
      </c>
      <c r="S8" s="3">
        <v>-3083509.63</v>
      </c>
      <c r="T8" s="3">
        <f>SUM(H8:S8)</f>
        <v>-37039872.850000001</v>
      </c>
    </row>
    <row r="9" spans="2:20" outlineLevel="2" x14ac:dyDescent="0.2">
      <c r="B9" s="2" t="s">
        <v>22</v>
      </c>
      <c r="C9" s="2" t="s">
        <v>23</v>
      </c>
      <c r="D9" s="2">
        <v>4800</v>
      </c>
      <c r="E9" t="s">
        <v>24</v>
      </c>
      <c r="F9" s="2" t="s">
        <v>29</v>
      </c>
      <c r="G9" t="s">
        <v>30</v>
      </c>
      <c r="H9" s="3">
        <v>-710680.83</v>
      </c>
      <c r="I9" s="3">
        <v>-445339.96</v>
      </c>
      <c r="J9" s="3">
        <v>-505216.09</v>
      </c>
      <c r="K9" s="3">
        <v>-653035.37</v>
      </c>
      <c r="L9" s="3">
        <v>-2312451.7799999998</v>
      </c>
      <c r="M9" s="3">
        <v>-4707565.41</v>
      </c>
      <c r="N9" s="3">
        <v>-7720603.8899999997</v>
      </c>
      <c r="O9" s="3">
        <v>-6363871.4699999997</v>
      </c>
      <c r="P9" s="3">
        <v>-3725590.88</v>
      </c>
      <c r="Q9" s="3">
        <v>-2707517.2</v>
      </c>
      <c r="R9" s="3">
        <v>-1007377.95</v>
      </c>
      <c r="S9" s="3">
        <v>-599824.09</v>
      </c>
      <c r="T9" s="3">
        <f>SUM(H9:S9)</f>
        <v>-31459074.919999994</v>
      </c>
    </row>
    <row r="10" spans="2:20" outlineLevel="2" x14ac:dyDescent="0.2">
      <c r="B10" s="2" t="s">
        <v>22</v>
      </c>
      <c r="C10" s="2" t="s">
        <v>23</v>
      </c>
      <c r="D10" s="2">
        <v>4800</v>
      </c>
      <c r="E10" t="s">
        <v>24</v>
      </c>
      <c r="F10" s="2" t="s">
        <v>31</v>
      </c>
      <c r="G10" t="s">
        <v>32</v>
      </c>
      <c r="H10" s="3">
        <v>227830.03</v>
      </c>
      <c r="I10" s="3">
        <v>-12368.96</v>
      </c>
      <c r="J10" s="3">
        <v>-14347.99</v>
      </c>
      <c r="K10" s="3">
        <v>-45604.26</v>
      </c>
      <c r="L10" s="3">
        <v>-148917.31</v>
      </c>
      <c r="M10" s="3">
        <v>-303275.21999999997</v>
      </c>
      <c r="N10" s="3">
        <v>-497370.97</v>
      </c>
      <c r="O10" s="3">
        <v>-449638.31</v>
      </c>
      <c r="P10" s="3">
        <v>-263257.28999999998</v>
      </c>
      <c r="Q10" s="3">
        <v>-191293.2</v>
      </c>
      <c r="R10" s="3">
        <v>-77636.53</v>
      </c>
      <c r="S10" s="3">
        <v>-46087.83</v>
      </c>
      <c r="T10" s="3">
        <f>SUM(H10:S10)</f>
        <v>-1821967.84</v>
      </c>
    </row>
    <row r="11" spans="2:20" outlineLevel="2" x14ac:dyDescent="0.2">
      <c r="B11" s="2" t="s">
        <v>22</v>
      </c>
      <c r="C11" s="2" t="s">
        <v>23</v>
      </c>
      <c r="D11" s="2">
        <v>4800</v>
      </c>
      <c r="E11" t="s">
        <v>24</v>
      </c>
      <c r="F11" s="2" t="s">
        <v>33</v>
      </c>
      <c r="G11" t="s">
        <v>34</v>
      </c>
      <c r="H11" s="3">
        <v>-148.81</v>
      </c>
      <c r="I11" s="3">
        <v>14.42</v>
      </c>
      <c r="J11" s="3">
        <v>-40.85</v>
      </c>
      <c r="K11" s="3">
        <v>-16.36</v>
      </c>
      <c r="L11" s="3">
        <v>-230295.05</v>
      </c>
      <c r="M11" s="3">
        <v>-244993.34</v>
      </c>
      <c r="N11" s="3">
        <v>-92077.9</v>
      </c>
      <c r="O11" s="3">
        <v>-479256.26</v>
      </c>
      <c r="P11" s="3">
        <v>-752074.05</v>
      </c>
      <c r="Q11" s="3">
        <v>-263482.12</v>
      </c>
      <c r="R11" s="3">
        <v>95.41</v>
      </c>
      <c r="S11" s="3">
        <v>24.63</v>
      </c>
      <c r="T11" s="3">
        <f>SUM(H11:S11)</f>
        <v>-2062250.2800000005</v>
      </c>
    </row>
    <row r="12" spans="2:20" outlineLevel="1" x14ac:dyDescent="0.2">
      <c r="D12" s="6" t="s">
        <v>56</v>
      </c>
      <c r="H12" s="3">
        <f t="shared" ref="H12:T12" si="0">SUBTOTAL(9,H7:H11)</f>
        <v>-3784074.14</v>
      </c>
      <c r="I12" s="3">
        <f t="shared" si="0"/>
        <v>-3729998.89</v>
      </c>
      <c r="J12" s="3">
        <f t="shared" si="0"/>
        <v>-3800703.64</v>
      </c>
      <c r="K12" s="3">
        <f t="shared" si="0"/>
        <v>-4075146.42</v>
      </c>
      <c r="L12" s="3">
        <f t="shared" si="0"/>
        <v>-6697888.7899999991</v>
      </c>
      <c r="M12" s="3">
        <f t="shared" si="0"/>
        <v>-10243103.590000002</v>
      </c>
      <c r="N12" s="3">
        <f t="shared" si="0"/>
        <v>-14522204.02</v>
      </c>
      <c r="O12" s="3">
        <f t="shared" si="0"/>
        <v>-13210656.850000001</v>
      </c>
      <c r="P12" s="3">
        <f t="shared" si="0"/>
        <v>-9497697.0099999998</v>
      </c>
      <c r="Q12" s="3">
        <f t="shared" si="0"/>
        <v>-7469104.6600000011</v>
      </c>
      <c r="R12" s="3">
        <f t="shared" si="0"/>
        <v>-4669379.04</v>
      </c>
      <c r="S12" s="3">
        <f t="shared" si="0"/>
        <v>-4016962.26</v>
      </c>
      <c r="T12" s="3">
        <f t="shared" si="0"/>
        <v>-85716919.310000002</v>
      </c>
    </row>
    <row r="13" spans="2:20" outlineLevel="2" x14ac:dyDescent="0.2">
      <c r="B13" s="2" t="s">
        <v>22</v>
      </c>
      <c r="C13" s="2" t="s">
        <v>23</v>
      </c>
      <c r="D13" s="2">
        <v>4805</v>
      </c>
      <c r="E13" t="s">
        <v>35</v>
      </c>
      <c r="F13" s="2" t="s">
        <v>25</v>
      </c>
      <c r="G13" t="s">
        <v>26</v>
      </c>
      <c r="H13" s="3">
        <v>-7921</v>
      </c>
      <c r="I13" s="3">
        <v>525</v>
      </c>
      <c r="J13" s="3">
        <v>9499</v>
      </c>
      <c r="K13" s="3">
        <v>-292310</v>
      </c>
      <c r="L13" s="3">
        <v>-749071</v>
      </c>
      <c r="M13" s="3">
        <v>-280060</v>
      </c>
      <c r="N13" s="3">
        <v>-507043</v>
      </c>
      <c r="O13" s="3">
        <v>706762</v>
      </c>
      <c r="P13" s="3">
        <v>258887</v>
      </c>
      <c r="Q13" s="3">
        <v>665977</v>
      </c>
      <c r="R13" s="3">
        <v>175806</v>
      </c>
      <c r="S13" s="3">
        <v>9767</v>
      </c>
      <c r="T13" s="3">
        <f>SUM(H13:S13)</f>
        <v>-9182</v>
      </c>
    </row>
    <row r="14" spans="2:20" outlineLevel="2" x14ac:dyDescent="0.2">
      <c r="B14" s="2" t="s">
        <v>22</v>
      </c>
      <c r="C14" s="2" t="s">
        <v>23</v>
      </c>
      <c r="D14" s="2">
        <v>4805</v>
      </c>
      <c r="E14" t="s">
        <v>35</v>
      </c>
      <c r="F14" s="2" t="s">
        <v>27</v>
      </c>
      <c r="G14" t="s">
        <v>28</v>
      </c>
      <c r="H14" s="3">
        <v>9149</v>
      </c>
      <c r="I14" s="3">
        <v>5847</v>
      </c>
      <c r="J14" s="3">
        <v>9988</v>
      </c>
      <c r="K14" s="3">
        <v>3532</v>
      </c>
      <c r="L14" s="3">
        <v>-2769</v>
      </c>
      <c r="M14" s="3">
        <v>-5964</v>
      </c>
      <c r="N14" s="3">
        <v>-10943</v>
      </c>
      <c r="O14" s="3">
        <v>-8531</v>
      </c>
      <c r="P14" s="3">
        <v>-5143</v>
      </c>
      <c r="Q14" s="3">
        <v>-2847</v>
      </c>
      <c r="R14" s="3">
        <v>1283</v>
      </c>
      <c r="S14" s="3">
        <v>4285</v>
      </c>
      <c r="T14" s="3">
        <f>SUM(H14:S14)</f>
        <v>-2113</v>
      </c>
    </row>
    <row r="15" spans="2:20" outlineLevel="2" x14ac:dyDescent="0.2">
      <c r="B15" s="2" t="s">
        <v>22</v>
      </c>
      <c r="C15" s="2" t="s">
        <v>23</v>
      </c>
      <c r="D15" s="2">
        <v>4805</v>
      </c>
      <c r="E15" t="s">
        <v>35</v>
      </c>
      <c r="F15" s="2" t="s">
        <v>29</v>
      </c>
      <c r="G15" t="s">
        <v>30</v>
      </c>
      <c r="H15" s="3">
        <v>82687</v>
      </c>
      <c r="I15" s="3">
        <v>997</v>
      </c>
      <c r="J15" s="3">
        <v>18011</v>
      </c>
      <c r="K15" s="3">
        <v>-662666</v>
      </c>
      <c r="L15" s="3">
        <v>-1613063</v>
      </c>
      <c r="M15" s="3">
        <v>-603087</v>
      </c>
      <c r="N15" s="3">
        <v>-719471</v>
      </c>
      <c r="O15" s="3">
        <v>1387498</v>
      </c>
      <c r="P15" s="3">
        <v>508240</v>
      </c>
      <c r="Q15" s="3">
        <v>1362141</v>
      </c>
      <c r="R15" s="3">
        <v>315624</v>
      </c>
      <c r="S15" s="3">
        <v>17535</v>
      </c>
      <c r="T15" s="3">
        <f>SUM(H15:S15)</f>
        <v>94446</v>
      </c>
    </row>
    <row r="16" spans="2:20" outlineLevel="2" x14ac:dyDescent="0.2">
      <c r="B16" s="2" t="s">
        <v>22</v>
      </c>
      <c r="C16" s="2" t="s">
        <v>23</v>
      </c>
      <c r="D16" s="2">
        <v>4805</v>
      </c>
      <c r="E16" t="s">
        <v>35</v>
      </c>
      <c r="F16" s="2" t="s">
        <v>33</v>
      </c>
      <c r="G16" t="s">
        <v>34</v>
      </c>
      <c r="H16" s="3">
        <v>0</v>
      </c>
      <c r="I16" s="3">
        <v>0</v>
      </c>
      <c r="J16" s="3">
        <v>0</v>
      </c>
      <c r="K16" s="3">
        <v>-116961.77</v>
      </c>
      <c r="L16" s="3">
        <v>106113.83</v>
      </c>
      <c r="M16" s="3">
        <v>-226045.4</v>
      </c>
      <c r="N16" s="3">
        <v>295850.07</v>
      </c>
      <c r="O16" s="3">
        <v>-423493.6</v>
      </c>
      <c r="P16" s="3">
        <v>276994.93</v>
      </c>
      <c r="Q16" s="3">
        <v>87541.94</v>
      </c>
      <c r="R16" s="3">
        <v>0</v>
      </c>
      <c r="S16" s="3">
        <v>0</v>
      </c>
      <c r="T16" s="3">
        <f>SUM(H16:S16)</f>
        <v>0</v>
      </c>
    </row>
    <row r="17" spans="2:20" outlineLevel="1" x14ac:dyDescent="0.2">
      <c r="D17" s="6" t="s">
        <v>57</v>
      </c>
      <c r="H17" s="3">
        <f t="shared" ref="H17:T17" si="1">SUBTOTAL(9,H13:H16)</f>
        <v>83915</v>
      </c>
      <c r="I17" s="3">
        <f t="shared" si="1"/>
        <v>7369</v>
      </c>
      <c r="J17" s="3">
        <f t="shared" si="1"/>
        <v>37498</v>
      </c>
      <c r="K17" s="3">
        <f t="shared" si="1"/>
        <v>-1068405.77</v>
      </c>
      <c r="L17" s="3">
        <f t="shared" si="1"/>
        <v>-2258789.17</v>
      </c>
      <c r="M17" s="3">
        <f t="shared" si="1"/>
        <v>-1115156.3999999999</v>
      </c>
      <c r="N17" s="3">
        <f t="shared" si="1"/>
        <v>-941606.92999999993</v>
      </c>
      <c r="O17" s="3">
        <f t="shared" si="1"/>
        <v>1662235.4</v>
      </c>
      <c r="P17" s="3">
        <f t="shared" si="1"/>
        <v>1038978.9299999999</v>
      </c>
      <c r="Q17" s="3">
        <f t="shared" si="1"/>
        <v>2112812.94</v>
      </c>
      <c r="R17" s="3">
        <f t="shared" si="1"/>
        <v>492713</v>
      </c>
      <c r="S17" s="3">
        <f t="shared" si="1"/>
        <v>31587</v>
      </c>
      <c r="T17" s="3">
        <f t="shared" si="1"/>
        <v>83151</v>
      </c>
    </row>
    <row r="18" spans="2:20" outlineLevel="2" x14ac:dyDescent="0.2">
      <c r="B18" s="2" t="s">
        <v>22</v>
      </c>
      <c r="C18" s="2" t="s">
        <v>23</v>
      </c>
      <c r="D18" s="2">
        <v>4811</v>
      </c>
      <c r="E18" t="s">
        <v>36</v>
      </c>
      <c r="F18" s="2" t="s">
        <v>25</v>
      </c>
      <c r="G18" t="s">
        <v>26</v>
      </c>
      <c r="H18" s="3">
        <v>-239802.62</v>
      </c>
      <c r="I18" s="3">
        <v>-206676.98</v>
      </c>
      <c r="J18" s="3">
        <v>-286520.87</v>
      </c>
      <c r="K18" s="3">
        <v>-353585.79</v>
      </c>
      <c r="L18" s="3">
        <v>-510182.2</v>
      </c>
      <c r="M18" s="3">
        <v>-914249.24</v>
      </c>
      <c r="N18" s="3">
        <v>-1506163.92</v>
      </c>
      <c r="O18" s="3">
        <v>-1350447.7</v>
      </c>
      <c r="P18" s="3">
        <v>-811906.97</v>
      </c>
      <c r="Q18" s="3">
        <v>-607827.74</v>
      </c>
      <c r="R18" s="3">
        <v>-321973.56</v>
      </c>
      <c r="S18" s="3">
        <v>-252443.17</v>
      </c>
      <c r="T18" s="3">
        <f>SUM(H18:S18)</f>
        <v>-7361780.7599999998</v>
      </c>
    </row>
    <row r="19" spans="2:20" outlineLevel="2" x14ac:dyDescent="0.2">
      <c r="B19" s="2" t="s">
        <v>22</v>
      </c>
      <c r="C19" s="2" t="s">
        <v>23</v>
      </c>
      <c r="D19" s="2">
        <v>4811</v>
      </c>
      <c r="E19" t="s">
        <v>36</v>
      </c>
      <c r="F19" s="2" t="s">
        <v>27</v>
      </c>
      <c r="G19" t="s">
        <v>28</v>
      </c>
      <c r="H19" s="3">
        <v>-1170314.72</v>
      </c>
      <c r="I19" s="3">
        <v>-1168867.1299999999</v>
      </c>
      <c r="J19" s="3">
        <v>-1161479.27</v>
      </c>
      <c r="K19" s="3">
        <v>-1173171.29</v>
      </c>
      <c r="L19" s="3">
        <v>-1202662.3999999999</v>
      </c>
      <c r="M19" s="3">
        <v>-1221356.01</v>
      </c>
      <c r="N19" s="3">
        <v>-1240557.1599999999</v>
      </c>
      <c r="O19" s="3">
        <v>-1238759.42</v>
      </c>
      <c r="P19" s="3">
        <v>-1237021.6000000001</v>
      </c>
      <c r="Q19" s="3">
        <v>-1235974.93</v>
      </c>
      <c r="R19" s="3">
        <v>-1215715.0900000001</v>
      </c>
      <c r="S19" s="3">
        <v>-1192417.31</v>
      </c>
      <c r="T19" s="3">
        <f>SUM(H19:S19)</f>
        <v>-14458296.33</v>
      </c>
    </row>
    <row r="20" spans="2:20" outlineLevel="2" x14ac:dyDescent="0.2">
      <c r="B20" s="2" t="s">
        <v>22</v>
      </c>
      <c r="C20" s="2" t="s">
        <v>23</v>
      </c>
      <c r="D20" s="2">
        <v>4811</v>
      </c>
      <c r="E20" t="s">
        <v>36</v>
      </c>
      <c r="F20" s="2" t="s">
        <v>29</v>
      </c>
      <c r="G20" t="s">
        <v>30</v>
      </c>
      <c r="H20" s="3">
        <v>-696596.57</v>
      </c>
      <c r="I20" s="3">
        <v>-429274.51</v>
      </c>
      <c r="J20" s="3">
        <v>-621803.75</v>
      </c>
      <c r="K20" s="3">
        <v>-782873.54</v>
      </c>
      <c r="L20" s="3">
        <v>-1323547.8600000001</v>
      </c>
      <c r="M20" s="3">
        <v>-2369992.8199999998</v>
      </c>
      <c r="N20" s="3">
        <v>-3951772.95</v>
      </c>
      <c r="O20" s="3">
        <v>-3216534.64</v>
      </c>
      <c r="P20" s="3">
        <v>-1907735.58</v>
      </c>
      <c r="Q20" s="3">
        <v>-1426041.1</v>
      </c>
      <c r="R20" s="3">
        <v>-692847.81</v>
      </c>
      <c r="S20" s="3">
        <v>-545267.49</v>
      </c>
      <c r="T20" s="3">
        <f>SUM(H20:S20)</f>
        <v>-17964288.619999997</v>
      </c>
    </row>
    <row r="21" spans="2:20" outlineLevel="2" x14ac:dyDescent="0.2">
      <c r="B21" s="2" t="s">
        <v>22</v>
      </c>
      <c r="C21" s="2" t="s">
        <v>23</v>
      </c>
      <c r="D21" s="2">
        <v>4811</v>
      </c>
      <c r="E21" t="s">
        <v>36</v>
      </c>
      <c r="F21" s="2" t="s">
        <v>31</v>
      </c>
      <c r="G21" t="s">
        <v>32</v>
      </c>
      <c r="H21" s="3">
        <v>75544.75</v>
      </c>
      <c r="I21" s="3">
        <v>-7845.42</v>
      </c>
      <c r="J21" s="3">
        <v>-11940.36</v>
      </c>
      <c r="K21" s="3">
        <v>-33946.54</v>
      </c>
      <c r="L21" s="3">
        <v>-60311.65</v>
      </c>
      <c r="M21" s="3">
        <v>-107962.74</v>
      </c>
      <c r="N21" s="3">
        <v>-177991.84</v>
      </c>
      <c r="O21" s="3">
        <v>-159533.93</v>
      </c>
      <c r="P21" s="3">
        <v>-95946.55</v>
      </c>
      <c r="Q21" s="3">
        <v>-71832.539999999994</v>
      </c>
      <c r="R21" s="3">
        <v>-38039.199999999997</v>
      </c>
      <c r="S21" s="3">
        <v>-29856.49</v>
      </c>
      <c r="T21" s="3">
        <f>SUM(H21:S21)</f>
        <v>-719662.51</v>
      </c>
    </row>
    <row r="22" spans="2:20" outlineLevel="2" x14ac:dyDescent="0.2">
      <c r="B22" s="2" t="s">
        <v>22</v>
      </c>
      <c r="C22" s="2" t="s">
        <v>23</v>
      </c>
      <c r="D22" s="2">
        <v>4811</v>
      </c>
      <c r="E22" t="s">
        <v>36</v>
      </c>
      <c r="F22" s="2" t="s">
        <v>33</v>
      </c>
      <c r="G22" t="s">
        <v>34</v>
      </c>
      <c r="H22" s="3">
        <v>93.48</v>
      </c>
      <c r="I22" s="3">
        <v>1.65</v>
      </c>
      <c r="J22" s="3">
        <v>-21.52</v>
      </c>
      <c r="K22" s="3">
        <v>10.45</v>
      </c>
      <c r="L22" s="3">
        <v>-101175.09</v>
      </c>
      <c r="M22" s="3">
        <v>-101378.85</v>
      </c>
      <c r="N22" s="3">
        <v>-26981.16</v>
      </c>
      <c r="O22" s="3">
        <v>-223640.19</v>
      </c>
      <c r="P22" s="3">
        <v>-307049.34999999998</v>
      </c>
      <c r="Q22" s="3">
        <v>-108679.97</v>
      </c>
      <c r="R22" s="3">
        <v>-902.42</v>
      </c>
      <c r="S22" s="3">
        <v>69.400000000000006</v>
      </c>
      <c r="T22" s="3">
        <f>SUM(H22:S22)</f>
        <v>-869653.57</v>
      </c>
    </row>
    <row r="23" spans="2:20" outlineLevel="1" x14ac:dyDescent="0.2">
      <c r="D23" s="6" t="s">
        <v>58</v>
      </c>
      <c r="H23" s="3">
        <f t="shared" ref="H23:T23" si="2">SUBTOTAL(9,H18:H22)</f>
        <v>-2031075.6799999997</v>
      </c>
      <c r="I23" s="3">
        <f t="shared" si="2"/>
        <v>-1812662.39</v>
      </c>
      <c r="J23" s="3">
        <f t="shared" si="2"/>
        <v>-2081765.7700000003</v>
      </c>
      <c r="K23" s="3">
        <f t="shared" si="2"/>
        <v>-2343566.71</v>
      </c>
      <c r="L23" s="3">
        <f t="shared" si="2"/>
        <v>-3197879.1999999997</v>
      </c>
      <c r="M23" s="3">
        <f t="shared" si="2"/>
        <v>-4714939.66</v>
      </c>
      <c r="N23" s="3">
        <f t="shared" si="2"/>
        <v>-6903467.0300000003</v>
      </c>
      <c r="O23" s="3">
        <f t="shared" si="2"/>
        <v>-6188915.8799999999</v>
      </c>
      <c r="P23" s="3">
        <f t="shared" si="2"/>
        <v>-4359660.05</v>
      </c>
      <c r="Q23" s="3">
        <f t="shared" si="2"/>
        <v>-3450356.2800000003</v>
      </c>
      <c r="R23" s="3">
        <f t="shared" si="2"/>
        <v>-2269478.08</v>
      </c>
      <c r="S23" s="3">
        <f t="shared" si="2"/>
        <v>-2019915.06</v>
      </c>
      <c r="T23" s="3">
        <f t="shared" si="2"/>
        <v>-41373681.789999992</v>
      </c>
    </row>
    <row r="24" spans="2:20" outlineLevel="2" x14ac:dyDescent="0.2">
      <c r="B24" s="2" t="s">
        <v>22</v>
      </c>
      <c r="C24" s="2" t="s">
        <v>23</v>
      </c>
      <c r="D24" s="2">
        <v>4812</v>
      </c>
      <c r="E24" t="s">
        <v>37</v>
      </c>
      <c r="F24" s="2" t="s">
        <v>25</v>
      </c>
      <c r="G24" t="s">
        <v>26</v>
      </c>
      <c r="H24" s="3">
        <v>-29616.18</v>
      </c>
      <c r="I24" s="3">
        <v>-36982.86</v>
      </c>
      <c r="J24" s="3">
        <v>-37853.620000000003</v>
      </c>
      <c r="K24" s="3">
        <v>-41375.760000000002</v>
      </c>
      <c r="L24" s="3">
        <v>-74486.62</v>
      </c>
      <c r="M24" s="3">
        <v>-115054.45</v>
      </c>
      <c r="N24" s="3">
        <v>-173601.68</v>
      </c>
      <c r="O24" s="3">
        <v>-161217.97</v>
      </c>
      <c r="P24" s="3">
        <v>-112397.92</v>
      </c>
      <c r="Q24" s="3">
        <v>-86634.53</v>
      </c>
      <c r="R24" s="3">
        <v>-92469.85</v>
      </c>
      <c r="S24" s="3">
        <v>-41751.800000000003</v>
      </c>
      <c r="T24" s="3">
        <f>SUM(H24:S24)</f>
        <v>-1003443.2400000001</v>
      </c>
    </row>
    <row r="25" spans="2:20" outlineLevel="2" x14ac:dyDescent="0.2">
      <c r="B25" s="2" t="s">
        <v>22</v>
      </c>
      <c r="C25" s="2" t="s">
        <v>23</v>
      </c>
      <c r="D25" s="2">
        <v>4812</v>
      </c>
      <c r="E25" t="s">
        <v>37</v>
      </c>
      <c r="F25" s="2" t="s">
        <v>27</v>
      </c>
      <c r="G25" t="s">
        <v>28</v>
      </c>
      <c r="H25" s="3">
        <v>-16593.48</v>
      </c>
      <c r="I25" s="3">
        <v>-16344.9</v>
      </c>
      <c r="J25" s="3">
        <v>-16520</v>
      </c>
      <c r="K25" s="3">
        <v>-16644</v>
      </c>
      <c r="L25" s="3">
        <v>-16797.919999999998</v>
      </c>
      <c r="M25" s="3">
        <v>-16478</v>
      </c>
      <c r="N25" s="3">
        <v>-16478</v>
      </c>
      <c r="O25" s="3">
        <v>-16974.13</v>
      </c>
      <c r="P25" s="3">
        <v>-17072</v>
      </c>
      <c r="Q25" s="3">
        <v>-16940</v>
      </c>
      <c r="R25" s="3">
        <v>-16868.919999999998</v>
      </c>
      <c r="S25" s="3">
        <v>-16721.400000000001</v>
      </c>
      <c r="T25" s="3">
        <f>SUM(H25:S25)</f>
        <v>-200432.74999999997</v>
      </c>
    </row>
    <row r="26" spans="2:20" outlineLevel="2" x14ac:dyDescent="0.2">
      <c r="B26" s="2" t="s">
        <v>22</v>
      </c>
      <c r="C26" s="2" t="s">
        <v>23</v>
      </c>
      <c r="D26" s="2">
        <v>4812</v>
      </c>
      <c r="E26" t="s">
        <v>37</v>
      </c>
      <c r="F26" s="2" t="s">
        <v>29</v>
      </c>
      <c r="G26" t="s">
        <v>30</v>
      </c>
      <c r="H26" s="3">
        <v>-97421.18</v>
      </c>
      <c r="I26" s="3">
        <v>-101581.68</v>
      </c>
      <c r="J26" s="3">
        <v>-86979.44</v>
      </c>
      <c r="K26" s="3">
        <v>-95929.88</v>
      </c>
      <c r="L26" s="3">
        <v>-206217.73</v>
      </c>
      <c r="M26" s="3">
        <v>-341576.98</v>
      </c>
      <c r="N26" s="3">
        <v>-534766.49</v>
      </c>
      <c r="O26" s="3">
        <v>-454160.11</v>
      </c>
      <c r="P26" s="3">
        <v>-297653.76000000001</v>
      </c>
      <c r="Q26" s="3">
        <v>-225432.3</v>
      </c>
      <c r="R26" s="3">
        <v>-257719.93</v>
      </c>
      <c r="S26" s="3">
        <v>-97149.55</v>
      </c>
      <c r="T26" s="3">
        <f>SUM(H26:S26)</f>
        <v>-2796589.03</v>
      </c>
    </row>
    <row r="27" spans="2:20" outlineLevel="2" x14ac:dyDescent="0.2">
      <c r="B27" s="2" t="s">
        <v>22</v>
      </c>
      <c r="C27" s="2" t="s">
        <v>23</v>
      </c>
      <c r="D27" s="2">
        <v>4812</v>
      </c>
      <c r="E27" t="s">
        <v>37</v>
      </c>
      <c r="F27" s="2" t="s">
        <v>31</v>
      </c>
      <c r="G27" t="s">
        <v>32</v>
      </c>
      <c r="H27" s="3">
        <v>8449.6299999999992</v>
      </c>
      <c r="I27" s="3">
        <v>-1076.33</v>
      </c>
      <c r="J27" s="3">
        <v>-1343.33</v>
      </c>
      <c r="K27" s="3">
        <v>-3212.13</v>
      </c>
      <c r="L27" s="3">
        <v>-8160.95</v>
      </c>
      <c r="M27" s="3">
        <v>-12487.57</v>
      </c>
      <c r="N27" s="3">
        <v>-19436.240000000002</v>
      </c>
      <c r="O27" s="3">
        <v>-18075.189999999999</v>
      </c>
      <c r="P27" s="3">
        <v>-12073.14</v>
      </c>
      <c r="Q27" s="3">
        <v>-9083.23</v>
      </c>
      <c r="R27" s="3">
        <v>-9371.4699999999993</v>
      </c>
      <c r="S27" s="3">
        <v>-3999.93</v>
      </c>
      <c r="T27" s="3">
        <f>SUM(H27:S27)</f>
        <v>-89869.87999999999</v>
      </c>
    </row>
    <row r="28" spans="2:20" outlineLevel="2" x14ac:dyDescent="0.2">
      <c r="B28" s="2" t="s">
        <v>22</v>
      </c>
      <c r="C28" s="2" t="s">
        <v>23</v>
      </c>
      <c r="D28" s="2">
        <v>4812</v>
      </c>
      <c r="E28" t="s">
        <v>37</v>
      </c>
      <c r="F28" s="2" t="s">
        <v>33</v>
      </c>
      <c r="G28" t="s">
        <v>34</v>
      </c>
      <c r="H28" s="3">
        <v>0</v>
      </c>
      <c r="I28" s="3">
        <v>0</v>
      </c>
      <c r="J28" s="3">
        <v>0</v>
      </c>
      <c r="K28" s="3">
        <v>0</v>
      </c>
      <c r="L28" s="3">
        <v>-2.2000000000000002</v>
      </c>
      <c r="M28" s="3">
        <v>-10.7</v>
      </c>
      <c r="N28" s="3">
        <v>-25.14</v>
      </c>
      <c r="O28" s="3">
        <v>12.77</v>
      </c>
      <c r="P28" s="3">
        <v>-65.47</v>
      </c>
      <c r="Q28" s="3">
        <v>-18.739999999999998</v>
      </c>
      <c r="R28" s="3">
        <v>0</v>
      </c>
      <c r="S28" s="3">
        <v>0</v>
      </c>
      <c r="T28" s="3">
        <f>SUM(H28:S28)</f>
        <v>-109.47999999999999</v>
      </c>
    </row>
    <row r="29" spans="2:20" outlineLevel="1" x14ac:dyDescent="0.2">
      <c r="D29" s="6" t="s">
        <v>59</v>
      </c>
      <c r="H29" s="3">
        <f t="shared" ref="H29:T29" si="3">SUBTOTAL(9,H24:H28)</f>
        <v>-135181.21</v>
      </c>
      <c r="I29" s="3">
        <f t="shared" si="3"/>
        <v>-155985.76999999999</v>
      </c>
      <c r="J29" s="3">
        <f t="shared" si="3"/>
        <v>-142696.38999999998</v>
      </c>
      <c r="K29" s="3">
        <f t="shared" si="3"/>
        <v>-157161.77000000002</v>
      </c>
      <c r="L29" s="3">
        <f t="shared" si="3"/>
        <v>-305665.42000000004</v>
      </c>
      <c r="M29" s="3">
        <f t="shared" si="3"/>
        <v>-485607.7</v>
      </c>
      <c r="N29" s="3">
        <f t="shared" si="3"/>
        <v>-744307.54999999993</v>
      </c>
      <c r="O29" s="3">
        <f t="shared" si="3"/>
        <v>-650414.62999999989</v>
      </c>
      <c r="P29" s="3">
        <f t="shared" si="3"/>
        <v>-439262.29</v>
      </c>
      <c r="Q29" s="3">
        <f t="shared" si="3"/>
        <v>-338108.79999999993</v>
      </c>
      <c r="R29" s="3">
        <f t="shared" si="3"/>
        <v>-376430.17</v>
      </c>
      <c r="S29" s="3">
        <f t="shared" si="3"/>
        <v>-159622.68</v>
      </c>
      <c r="T29" s="3">
        <f t="shared" si="3"/>
        <v>-4090444.3799999994</v>
      </c>
    </row>
    <row r="30" spans="2:20" outlineLevel="2" x14ac:dyDescent="0.2">
      <c r="B30" s="2" t="s">
        <v>22</v>
      </c>
      <c r="C30" s="2" t="s">
        <v>23</v>
      </c>
      <c r="D30" s="2">
        <v>4815</v>
      </c>
      <c r="E30" t="s">
        <v>38</v>
      </c>
      <c r="F30" s="2" t="s">
        <v>25</v>
      </c>
      <c r="G30" t="s">
        <v>26</v>
      </c>
      <c r="H30" s="3">
        <v>-6171</v>
      </c>
      <c r="I30" s="3">
        <v>1351</v>
      </c>
      <c r="J30" s="3">
        <v>8870</v>
      </c>
      <c r="K30" s="3">
        <v>-107453</v>
      </c>
      <c r="L30" s="3">
        <v>-275159</v>
      </c>
      <c r="M30" s="3">
        <v>-153825</v>
      </c>
      <c r="N30" s="3">
        <v>-200478</v>
      </c>
      <c r="O30" s="3">
        <v>293399</v>
      </c>
      <c r="P30" s="3">
        <v>126729</v>
      </c>
      <c r="Q30" s="3">
        <v>254046</v>
      </c>
      <c r="R30" s="3">
        <v>45367</v>
      </c>
      <c r="S30" s="3">
        <v>9044</v>
      </c>
      <c r="T30" s="3">
        <f>SUM(H30:S30)</f>
        <v>-4280</v>
      </c>
    </row>
    <row r="31" spans="2:20" outlineLevel="2" x14ac:dyDescent="0.2">
      <c r="B31" s="2" t="s">
        <v>22</v>
      </c>
      <c r="C31" s="2" t="s">
        <v>23</v>
      </c>
      <c r="D31" s="2">
        <v>4815</v>
      </c>
      <c r="E31" t="s">
        <v>38</v>
      </c>
      <c r="F31" s="2" t="s">
        <v>27</v>
      </c>
      <c r="G31" t="s">
        <v>28</v>
      </c>
      <c r="H31" s="3">
        <v>7524</v>
      </c>
      <c r="I31" s="3">
        <v>6699</v>
      </c>
      <c r="J31" s="3">
        <v>7194</v>
      </c>
      <c r="K31" s="3">
        <v>2475</v>
      </c>
      <c r="L31" s="3">
        <v>-3762</v>
      </c>
      <c r="M31" s="3">
        <v>-6468</v>
      </c>
      <c r="N31" s="3">
        <v>-9636</v>
      </c>
      <c r="O31" s="3">
        <v>-7788</v>
      </c>
      <c r="P31" s="3">
        <v>-4389</v>
      </c>
      <c r="Q31" s="3">
        <v>-2442</v>
      </c>
      <c r="R31" s="3">
        <v>2178</v>
      </c>
      <c r="S31" s="3">
        <v>5148</v>
      </c>
      <c r="T31" s="3">
        <f>SUM(H31:S31)</f>
        <v>-3267</v>
      </c>
    </row>
    <row r="32" spans="2:20" outlineLevel="2" x14ac:dyDescent="0.2">
      <c r="B32" s="2" t="s">
        <v>22</v>
      </c>
      <c r="C32" s="2" t="s">
        <v>23</v>
      </c>
      <c r="D32" s="2">
        <v>4815</v>
      </c>
      <c r="E32" t="s">
        <v>38</v>
      </c>
      <c r="F32" s="2" t="s">
        <v>29</v>
      </c>
      <c r="G32" t="s">
        <v>30</v>
      </c>
      <c r="H32" s="3">
        <v>79287</v>
      </c>
      <c r="I32" s="3">
        <v>2737</v>
      </c>
      <c r="J32" s="3">
        <v>17965</v>
      </c>
      <c r="K32" s="3">
        <v>-289433</v>
      </c>
      <c r="L32" s="3">
        <v>-647613</v>
      </c>
      <c r="M32" s="3">
        <v>-362043</v>
      </c>
      <c r="N32" s="3">
        <v>-295481</v>
      </c>
      <c r="O32" s="3">
        <v>629539</v>
      </c>
      <c r="P32" s="3">
        <v>271918</v>
      </c>
      <c r="Q32" s="3">
        <v>577030</v>
      </c>
      <c r="R32" s="3">
        <v>89018</v>
      </c>
      <c r="S32" s="3">
        <v>17747</v>
      </c>
      <c r="T32" s="3">
        <f>SUM(H32:S32)</f>
        <v>90671</v>
      </c>
    </row>
    <row r="33" spans="2:20" outlineLevel="2" x14ac:dyDescent="0.2">
      <c r="B33" s="2" t="s">
        <v>22</v>
      </c>
      <c r="C33" s="2" t="s">
        <v>23</v>
      </c>
      <c r="D33" s="2">
        <v>4815</v>
      </c>
      <c r="E33" t="s">
        <v>38</v>
      </c>
      <c r="F33" s="2" t="s">
        <v>33</v>
      </c>
      <c r="G33" t="s">
        <v>34</v>
      </c>
      <c r="H33" s="3">
        <v>0</v>
      </c>
      <c r="I33" s="3">
        <v>0</v>
      </c>
      <c r="J33" s="3">
        <v>0</v>
      </c>
      <c r="K33" s="3">
        <v>-41229.760000000002</v>
      </c>
      <c r="L33" s="3">
        <v>37249.81</v>
      </c>
      <c r="M33" s="3">
        <v>-91231.039999999994</v>
      </c>
      <c r="N33" s="3">
        <v>118747.11</v>
      </c>
      <c r="O33" s="3">
        <v>-167747.13</v>
      </c>
      <c r="P33" s="3">
        <v>113073.23</v>
      </c>
      <c r="Q33" s="3">
        <v>31137.78</v>
      </c>
      <c r="R33" s="3">
        <v>0</v>
      </c>
      <c r="S33" s="3">
        <v>0</v>
      </c>
      <c r="T33" s="3">
        <f>SUM(H33:S33)</f>
        <v>-1.4551915228366852E-11</v>
      </c>
    </row>
    <row r="34" spans="2:20" outlineLevel="1" x14ac:dyDescent="0.2">
      <c r="D34" s="6" t="s">
        <v>60</v>
      </c>
      <c r="H34" s="3">
        <f t="shared" ref="H34:T34" si="4">SUBTOTAL(9,H30:H33)</f>
        <v>80640</v>
      </c>
      <c r="I34" s="3">
        <f t="shared" si="4"/>
        <v>10787</v>
      </c>
      <c r="J34" s="3">
        <f t="shared" si="4"/>
        <v>34029</v>
      </c>
      <c r="K34" s="3">
        <f t="shared" si="4"/>
        <v>-435640.76</v>
      </c>
      <c r="L34" s="3">
        <f t="shared" si="4"/>
        <v>-889284.19</v>
      </c>
      <c r="M34" s="3">
        <f t="shared" si="4"/>
        <v>-613567.04</v>
      </c>
      <c r="N34" s="3">
        <f t="shared" si="4"/>
        <v>-386847.89</v>
      </c>
      <c r="O34" s="3">
        <f t="shared" si="4"/>
        <v>747402.87</v>
      </c>
      <c r="P34" s="3">
        <f t="shared" si="4"/>
        <v>507331.23</v>
      </c>
      <c r="Q34" s="3">
        <f t="shared" si="4"/>
        <v>859771.78</v>
      </c>
      <c r="R34" s="3">
        <f t="shared" si="4"/>
        <v>136563</v>
      </c>
      <c r="S34" s="3">
        <f t="shared" si="4"/>
        <v>31939</v>
      </c>
      <c r="T34" s="3">
        <f t="shared" si="4"/>
        <v>83123.999999999985</v>
      </c>
    </row>
    <row r="35" spans="2:20" outlineLevel="2" x14ac:dyDescent="0.2">
      <c r="B35" s="2" t="s">
        <v>22</v>
      </c>
      <c r="C35" s="2" t="s">
        <v>23</v>
      </c>
      <c r="D35" s="2">
        <v>4816</v>
      </c>
      <c r="E35" t="s">
        <v>39</v>
      </c>
      <c r="F35" s="2" t="s">
        <v>40</v>
      </c>
      <c r="G35" t="s">
        <v>41</v>
      </c>
      <c r="H35" s="3">
        <v>-1035.77</v>
      </c>
      <c r="I35" s="3">
        <v>-2642.4</v>
      </c>
      <c r="J35" s="3">
        <v>689.88</v>
      </c>
      <c r="K35" s="3">
        <v>-4090.16</v>
      </c>
      <c r="L35" s="3">
        <v>-7775.83</v>
      </c>
      <c r="M35" s="3">
        <v>913.35</v>
      </c>
      <c r="N35" s="3">
        <v>2551.94</v>
      </c>
      <c r="O35" s="3">
        <v>-4270.79</v>
      </c>
      <c r="P35" s="3">
        <v>1139.83</v>
      </c>
      <c r="Q35" s="3">
        <v>-5056.17</v>
      </c>
      <c r="R35" s="3">
        <v>8795.5300000000007</v>
      </c>
      <c r="S35" s="3">
        <v>3236.51</v>
      </c>
      <c r="T35" s="3">
        <f>SUM(H35:S35)</f>
        <v>-7544.0799999999981</v>
      </c>
    </row>
    <row r="36" spans="2:20" outlineLevel="2" x14ac:dyDescent="0.2">
      <c r="B36" s="2" t="s">
        <v>22</v>
      </c>
      <c r="C36" s="2" t="s">
        <v>23</v>
      </c>
      <c r="D36" s="2">
        <v>4816</v>
      </c>
      <c r="E36" t="s">
        <v>39</v>
      </c>
      <c r="F36" s="2" t="s">
        <v>42</v>
      </c>
      <c r="G36" t="s">
        <v>43</v>
      </c>
      <c r="H36" s="3">
        <v>0</v>
      </c>
      <c r="I36" s="3">
        <v>-66</v>
      </c>
      <c r="J36" s="3">
        <v>0</v>
      </c>
      <c r="K36" s="3">
        <v>0</v>
      </c>
      <c r="L36" s="3">
        <v>66</v>
      </c>
      <c r="M36" s="3">
        <v>-198</v>
      </c>
      <c r="N36" s="3">
        <v>0</v>
      </c>
      <c r="O36" s="3">
        <v>132</v>
      </c>
      <c r="P36" s="3">
        <v>0</v>
      </c>
      <c r="Q36" s="3">
        <v>0</v>
      </c>
      <c r="R36" s="3">
        <v>-66</v>
      </c>
      <c r="S36" s="3">
        <v>66</v>
      </c>
      <c r="T36" s="3">
        <f>SUM(H36:S36)</f>
        <v>-66</v>
      </c>
    </row>
    <row r="37" spans="2:20" outlineLevel="2" x14ac:dyDescent="0.2">
      <c r="B37" s="2" t="s">
        <v>22</v>
      </c>
      <c r="C37" s="2" t="s">
        <v>23</v>
      </c>
      <c r="D37" s="2">
        <v>4816</v>
      </c>
      <c r="E37" t="s">
        <v>39</v>
      </c>
      <c r="F37" s="2" t="s">
        <v>44</v>
      </c>
      <c r="G37" t="s">
        <v>45</v>
      </c>
      <c r="H37" s="3">
        <v>-3416.92</v>
      </c>
      <c r="I37" s="3">
        <v>5080.74</v>
      </c>
      <c r="J37" s="3">
        <v>1517.83</v>
      </c>
      <c r="K37" s="3">
        <v>-11771.49</v>
      </c>
      <c r="L37" s="3">
        <v>-27599.67</v>
      </c>
      <c r="M37" s="3">
        <v>2575.21</v>
      </c>
      <c r="N37" s="3">
        <v>6940.32</v>
      </c>
      <c r="O37" s="3">
        <v>-3212.3</v>
      </c>
      <c r="P37" s="3">
        <v>2319.5700000000002</v>
      </c>
      <c r="Q37" s="3">
        <v>-16684.509999999998</v>
      </c>
      <c r="R37" s="3">
        <v>31513.98</v>
      </c>
      <c r="S37" s="3">
        <v>6904.26</v>
      </c>
      <c r="T37" s="3">
        <f>SUM(H37:S37)</f>
        <v>-5832.9799999999941</v>
      </c>
    </row>
    <row r="38" spans="2:20" outlineLevel="1" x14ac:dyDescent="0.2">
      <c r="D38" s="6" t="s">
        <v>61</v>
      </c>
      <c r="H38" s="3">
        <f t="shared" ref="H38:T38" si="5">SUBTOTAL(9,H35:H37)</f>
        <v>-4452.6900000000005</v>
      </c>
      <c r="I38" s="3">
        <f t="shared" si="5"/>
        <v>2372.3399999999997</v>
      </c>
      <c r="J38" s="3">
        <f t="shared" si="5"/>
        <v>2207.71</v>
      </c>
      <c r="K38" s="3">
        <f t="shared" si="5"/>
        <v>-15861.65</v>
      </c>
      <c r="L38" s="3">
        <f t="shared" si="5"/>
        <v>-35309.5</v>
      </c>
      <c r="M38" s="3">
        <f t="shared" si="5"/>
        <v>3290.56</v>
      </c>
      <c r="N38" s="3">
        <f t="shared" si="5"/>
        <v>9492.26</v>
      </c>
      <c r="O38" s="3">
        <f t="shared" si="5"/>
        <v>-7351.09</v>
      </c>
      <c r="P38" s="3">
        <f t="shared" si="5"/>
        <v>3459.4</v>
      </c>
      <c r="Q38" s="3">
        <f t="shared" si="5"/>
        <v>-21740.68</v>
      </c>
      <c r="R38" s="3">
        <f t="shared" si="5"/>
        <v>40243.51</v>
      </c>
      <c r="S38" s="3">
        <f t="shared" si="5"/>
        <v>10206.77</v>
      </c>
      <c r="T38" s="3">
        <f t="shared" si="5"/>
        <v>-13443.059999999992</v>
      </c>
    </row>
    <row r="39" spans="2:20" outlineLevel="2" x14ac:dyDescent="0.2">
      <c r="B39" s="2" t="s">
        <v>22</v>
      </c>
      <c r="C39" s="2" t="s">
        <v>23</v>
      </c>
      <c r="D39" s="2">
        <v>4820</v>
      </c>
      <c r="E39" t="s">
        <v>46</v>
      </c>
      <c r="F39" s="2" t="s">
        <v>25</v>
      </c>
      <c r="G39" t="s">
        <v>26</v>
      </c>
      <c r="H39" s="3">
        <v>-37669.769999999997</v>
      </c>
      <c r="I39" s="3">
        <v>-34478.449999999997</v>
      </c>
      <c r="J39" s="3">
        <v>-38270.36</v>
      </c>
      <c r="K39" s="3">
        <v>-53001.37</v>
      </c>
      <c r="L39" s="3">
        <v>-90526.14</v>
      </c>
      <c r="M39" s="3">
        <v>-149617.79999999999</v>
      </c>
      <c r="N39" s="3">
        <v>-233971.39</v>
      </c>
      <c r="O39" s="3">
        <v>-218250.86</v>
      </c>
      <c r="P39" s="3">
        <v>-135768.69</v>
      </c>
      <c r="Q39" s="3">
        <v>-102480.85</v>
      </c>
      <c r="R39" s="3">
        <v>-66906.25</v>
      </c>
      <c r="S39" s="3">
        <v>-41741.870000000003</v>
      </c>
      <c r="T39" s="3">
        <f>SUM(H39:S39)</f>
        <v>-1202683.8000000003</v>
      </c>
    </row>
    <row r="40" spans="2:20" outlineLevel="2" x14ac:dyDescent="0.2">
      <c r="B40" s="2" t="s">
        <v>22</v>
      </c>
      <c r="C40" s="2" t="s">
        <v>23</v>
      </c>
      <c r="D40" s="2">
        <v>4820</v>
      </c>
      <c r="E40" t="s">
        <v>46</v>
      </c>
      <c r="F40" s="2" t="s">
        <v>27</v>
      </c>
      <c r="G40" t="s">
        <v>28</v>
      </c>
      <c r="H40" s="3">
        <v>-98114.06</v>
      </c>
      <c r="I40" s="3">
        <v>-98274.3</v>
      </c>
      <c r="J40" s="3">
        <v>-98559.97</v>
      </c>
      <c r="K40" s="3">
        <v>-99159.72</v>
      </c>
      <c r="L40" s="3">
        <v>-99046.71</v>
      </c>
      <c r="M40" s="3">
        <v>-99178.45</v>
      </c>
      <c r="N40" s="3">
        <v>-99967.59</v>
      </c>
      <c r="O40" s="3">
        <v>-99078.84</v>
      </c>
      <c r="P40" s="3">
        <v>-99348.51</v>
      </c>
      <c r="Q40" s="3">
        <v>-98946.61</v>
      </c>
      <c r="R40" s="3">
        <v>-99492.89</v>
      </c>
      <c r="S40" s="3">
        <v>-97619.32</v>
      </c>
      <c r="T40" s="3">
        <f>SUM(H40:S40)</f>
        <v>-1186786.97</v>
      </c>
    </row>
    <row r="41" spans="2:20" outlineLevel="2" x14ac:dyDescent="0.2">
      <c r="B41" s="2" t="s">
        <v>22</v>
      </c>
      <c r="C41" s="2" t="s">
        <v>23</v>
      </c>
      <c r="D41" s="2">
        <v>4820</v>
      </c>
      <c r="E41" t="s">
        <v>46</v>
      </c>
      <c r="F41" s="2" t="s">
        <v>29</v>
      </c>
      <c r="G41" t="s">
        <v>30</v>
      </c>
      <c r="H41" s="3">
        <v>-111305.61</v>
      </c>
      <c r="I41" s="3">
        <v>-77376.7</v>
      </c>
      <c r="J41" s="3">
        <v>-71157.45</v>
      </c>
      <c r="K41" s="3">
        <v>-110765.46</v>
      </c>
      <c r="L41" s="3">
        <v>-228421.71</v>
      </c>
      <c r="M41" s="3">
        <v>-388550.19</v>
      </c>
      <c r="N41" s="3">
        <v>-622404.25</v>
      </c>
      <c r="O41" s="3">
        <v>-530765.77</v>
      </c>
      <c r="P41" s="3">
        <v>-320715.76</v>
      </c>
      <c r="Q41" s="3">
        <v>-240415.04</v>
      </c>
      <c r="R41" s="3">
        <v>-148654.56</v>
      </c>
      <c r="S41" s="3">
        <v>-90944.26</v>
      </c>
      <c r="T41" s="3">
        <f>SUM(H41:S41)</f>
        <v>-2941476.7600000002</v>
      </c>
    </row>
    <row r="42" spans="2:20" outlineLevel="2" x14ac:dyDescent="0.2">
      <c r="B42" s="2" t="s">
        <v>22</v>
      </c>
      <c r="C42" s="2" t="s">
        <v>23</v>
      </c>
      <c r="D42" s="2">
        <v>4820</v>
      </c>
      <c r="E42" t="s">
        <v>46</v>
      </c>
      <c r="F42" s="2" t="s">
        <v>31</v>
      </c>
      <c r="G42" t="s">
        <v>32</v>
      </c>
      <c r="H42" s="3">
        <v>14070.56</v>
      </c>
      <c r="I42" s="3">
        <v>-1185.69</v>
      </c>
      <c r="J42" s="3">
        <v>-1601.29</v>
      </c>
      <c r="K42" s="3">
        <v>-4349.5</v>
      </c>
      <c r="L42" s="3">
        <v>-10687.58</v>
      </c>
      <c r="M42" s="3">
        <v>-17694.09</v>
      </c>
      <c r="N42" s="3">
        <v>-27670.22</v>
      </c>
      <c r="O42" s="3">
        <v>-25811.040000000001</v>
      </c>
      <c r="P42" s="3">
        <v>-16055.91</v>
      </c>
      <c r="Q42" s="3">
        <v>-12119.42</v>
      </c>
      <c r="R42" s="3">
        <v>-7912.27</v>
      </c>
      <c r="S42" s="3">
        <v>-4936.74</v>
      </c>
      <c r="T42" s="3">
        <f>SUM(H42:S42)</f>
        <v>-115953.19000000002</v>
      </c>
    </row>
    <row r="43" spans="2:20" outlineLevel="2" x14ac:dyDescent="0.2">
      <c r="B43" s="2" t="s">
        <v>22</v>
      </c>
      <c r="C43" s="2" t="s">
        <v>23</v>
      </c>
      <c r="D43" s="2">
        <v>4820</v>
      </c>
      <c r="E43" t="s">
        <v>46</v>
      </c>
      <c r="F43" s="2" t="s">
        <v>33</v>
      </c>
      <c r="G43" t="s">
        <v>34</v>
      </c>
      <c r="H43" s="3">
        <v>-228.53</v>
      </c>
      <c r="I43" s="3">
        <v>0</v>
      </c>
      <c r="J43" s="3">
        <v>106.98</v>
      </c>
      <c r="K43" s="3">
        <v>0</v>
      </c>
      <c r="L43" s="3">
        <v>-15943.55</v>
      </c>
      <c r="M43" s="3">
        <v>-17455.46</v>
      </c>
      <c r="N43" s="3">
        <v>-9036.7199999999993</v>
      </c>
      <c r="O43" s="3">
        <v>-29450.76</v>
      </c>
      <c r="P43" s="3">
        <v>-53290.85</v>
      </c>
      <c r="Q43" s="3">
        <v>-19425.599999999999</v>
      </c>
      <c r="R43" s="3">
        <v>-2299.92</v>
      </c>
      <c r="S43" s="3">
        <v>38.9</v>
      </c>
      <c r="T43" s="3">
        <f>SUM(H43:S43)</f>
        <v>-146985.51</v>
      </c>
    </row>
    <row r="44" spans="2:20" outlineLevel="1" x14ac:dyDescent="0.2">
      <c r="D44" s="6" t="s">
        <v>62</v>
      </c>
      <c r="H44" s="3">
        <f t="shared" ref="H44:T44" si="6">SUBTOTAL(9,H39:H43)</f>
        <v>-233247.41</v>
      </c>
      <c r="I44" s="3">
        <f t="shared" si="6"/>
        <v>-211315.14</v>
      </c>
      <c r="J44" s="3">
        <f t="shared" si="6"/>
        <v>-209482.09000000003</v>
      </c>
      <c r="K44" s="3">
        <f t="shared" si="6"/>
        <v>-267276.05</v>
      </c>
      <c r="L44" s="3">
        <f t="shared" si="6"/>
        <v>-444625.69</v>
      </c>
      <c r="M44" s="3">
        <f t="shared" si="6"/>
        <v>-672495.98999999987</v>
      </c>
      <c r="N44" s="3">
        <f t="shared" si="6"/>
        <v>-993050.16999999993</v>
      </c>
      <c r="O44" s="3">
        <f t="shared" si="6"/>
        <v>-903357.27</v>
      </c>
      <c r="P44" s="3">
        <f t="shared" si="6"/>
        <v>-625179.72</v>
      </c>
      <c r="Q44" s="3">
        <f t="shared" si="6"/>
        <v>-473387.51999999996</v>
      </c>
      <c r="R44" s="3">
        <f t="shared" si="6"/>
        <v>-325265.89</v>
      </c>
      <c r="S44" s="3">
        <f t="shared" si="6"/>
        <v>-235203.29</v>
      </c>
      <c r="T44" s="3">
        <f t="shared" si="6"/>
        <v>-5593886.2300000014</v>
      </c>
    </row>
    <row r="45" spans="2:20" outlineLevel="2" x14ac:dyDescent="0.2">
      <c r="B45" s="2" t="s">
        <v>22</v>
      </c>
      <c r="C45" s="2" t="s">
        <v>23</v>
      </c>
      <c r="D45" s="2">
        <v>4825</v>
      </c>
      <c r="E45" t="s">
        <v>47</v>
      </c>
      <c r="F45" s="2" t="s">
        <v>25</v>
      </c>
      <c r="G45" t="s">
        <v>26</v>
      </c>
      <c r="H45" s="3">
        <v>-1057</v>
      </c>
      <c r="I45" s="3">
        <v>50</v>
      </c>
      <c r="J45" s="3">
        <v>1252</v>
      </c>
      <c r="K45" s="3">
        <v>-20559</v>
      </c>
      <c r="L45" s="3">
        <v>-51285</v>
      </c>
      <c r="M45" s="3">
        <v>-21442</v>
      </c>
      <c r="N45" s="3">
        <v>-35115</v>
      </c>
      <c r="O45" s="3">
        <v>48313</v>
      </c>
      <c r="P45" s="3">
        <v>18228</v>
      </c>
      <c r="Q45" s="3">
        <v>45674</v>
      </c>
      <c r="R45" s="3">
        <v>15343</v>
      </c>
      <c r="S45" s="3">
        <v>1202</v>
      </c>
      <c r="T45" s="3">
        <f>SUM(H45:S45)</f>
        <v>604</v>
      </c>
    </row>
    <row r="46" spans="2:20" outlineLevel="2" x14ac:dyDescent="0.2">
      <c r="B46" s="2" t="s">
        <v>22</v>
      </c>
      <c r="C46" s="2" t="s">
        <v>23</v>
      </c>
      <c r="D46" s="2">
        <v>4825</v>
      </c>
      <c r="E46" t="s">
        <v>47</v>
      </c>
      <c r="F46" s="2" t="s">
        <v>27</v>
      </c>
      <c r="G46" t="s">
        <v>28</v>
      </c>
      <c r="H46" s="3">
        <v>330</v>
      </c>
      <c r="I46" s="3">
        <v>132</v>
      </c>
      <c r="J46" s="3">
        <v>231</v>
      </c>
      <c r="K46" s="3">
        <v>66</v>
      </c>
      <c r="L46" s="3">
        <v>-99</v>
      </c>
      <c r="M46" s="3">
        <v>-99</v>
      </c>
      <c r="N46" s="3">
        <v>-165</v>
      </c>
      <c r="O46" s="3">
        <v>0</v>
      </c>
      <c r="P46" s="3">
        <v>-33</v>
      </c>
      <c r="Q46" s="3">
        <v>0</v>
      </c>
      <c r="R46" s="3">
        <v>33</v>
      </c>
      <c r="S46" s="3">
        <v>165</v>
      </c>
      <c r="T46" s="3">
        <f>SUM(H46:S46)</f>
        <v>561</v>
      </c>
    </row>
    <row r="47" spans="2:20" outlineLevel="2" x14ac:dyDescent="0.2">
      <c r="B47" s="2" t="s">
        <v>22</v>
      </c>
      <c r="C47" s="2" t="s">
        <v>23</v>
      </c>
      <c r="D47" s="2">
        <v>4825</v>
      </c>
      <c r="E47" t="s">
        <v>47</v>
      </c>
      <c r="F47" s="2" t="s">
        <v>29</v>
      </c>
      <c r="G47" t="s">
        <v>30</v>
      </c>
      <c r="H47" s="3">
        <v>11961</v>
      </c>
      <c r="I47" s="3">
        <v>103</v>
      </c>
      <c r="J47" s="3">
        <v>2535</v>
      </c>
      <c r="K47" s="3">
        <v>-54126</v>
      </c>
      <c r="L47" s="3">
        <v>-120704</v>
      </c>
      <c r="M47" s="3">
        <v>-50465</v>
      </c>
      <c r="N47" s="3">
        <v>-52314</v>
      </c>
      <c r="O47" s="3">
        <v>103663</v>
      </c>
      <c r="P47" s="3">
        <v>39111</v>
      </c>
      <c r="Q47" s="3">
        <v>104178</v>
      </c>
      <c r="R47" s="3">
        <v>30105</v>
      </c>
      <c r="S47" s="3">
        <v>2360</v>
      </c>
      <c r="T47" s="3">
        <f>SUM(H47:S47)</f>
        <v>16407</v>
      </c>
    </row>
    <row r="48" spans="2:20" outlineLevel="2" x14ac:dyDescent="0.2">
      <c r="B48" s="2" t="s">
        <v>22</v>
      </c>
      <c r="C48" s="2" t="s">
        <v>23</v>
      </c>
      <c r="D48" s="2">
        <v>4825</v>
      </c>
      <c r="E48" t="s">
        <v>47</v>
      </c>
      <c r="F48" s="2" t="s">
        <v>33</v>
      </c>
      <c r="G48" t="s">
        <v>34</v>
      </c>
      <c r="H48" s="3">
        <v>0</v>
      </c>
      <c r="I48" s="3">
        <v>0</v>
      </c>
      <c r="J48" s="3">
        <v>0</v>
      </c>
      <c r="K48" s="3">
        <v>-8454.24</v>
      </c>
      <c r="L48" s="3">
        <v>7695.36</v>
      </c>
      <c r="M48" s="3">
        <v>-16060.05</v>
      </c>
      <c r="N48" s="3">
        <v>20976.36</v>
      </c>
      <c r="O48" s="3">
        <v>-30695.29</v>
      </c>
      <c r="P48" s="3">
        <v>20194.77</v>
      </c>
      <c r="Q48" s="3">
        <v>6343.09</v>
      </c>
      <c r="R48" s="3">
        <v>0</v>
      </c>
      <c r="S48" s="3">
        <v>0</v>
      </c>
      <c r="T48" s="3">
        <f>SUM(H48:S48)</f>
        <v>0</v>
      </c>
    </row>
    <row r="49" spans="2:20" outlineLevel="1" x14ac:dyDescent="0.2">
      <c r="D49" s="6" t="s">
        <v>63</v>
      </c>
      <c r="H49" s="3">
        <f t="shared" ref="H49:T49" si="7">SUBTOTAL(9,H45:H48)</f>
        <v>11234</v>
      </c>
      <c r="I49" s="3">
        <f t="shared" si="7"/>
        <v>285</v>
      </c>
      <c r="J49" s="3">
        <f t="shared" si="7"/>
        <v>4018</v>
      </c>
      <c r="K49" s="3">
        <f t="shared" si="7"/>
        <v>-83073.240000000005</v>
      </c>
      <c r="L49" s="3">
        <f t="shared" si="7"/>
        <v>-164392.64000000001</v>
      </c>
      <c r="M49" s="3">
        <f t="shared" si="7"/>
        <v>-88066.05</v>
      </c>
      <c r="N49" s="3">
        <f t="shared" si="7"/>
        <v>-66617.64</v>
      </c>
      <c r="O49" s="3">
        <f t="shared" si="7"/>
        <v>121280.70999999999</v>
      </c>
      <c r="P49" s="3">
        <f t="shared" si="7"/>
        <v>77500.77</v>
      </c>
      <c r="Q49" s="3">
        <f t="shared" si="7"/>
        <v>156195.09</v>
      </c>
      <c r="R49" s="3">
        <f t="shared" si="7"/>
        <v>45481</v>
      </c>
      <c r="S49" s="3">
        <f t="shared" si="7"/>
        <v>3727</v>
      </c>
      <c r="T49" s="3">
        <f t="shared" si="7"/>
        <v>17572</v>
      </c>
    </row>
    <row r="50" spans="2:20" outlineLevel="2" x14ac:dyDescent="0.2">
      <c r="B50" s="2" t="s">
        <v>22</v>
      </c>
      <c r="C50" s="2" t="s">
        <v>23</v>
      </c>
      <c r="D50" s="2">
        <v>4870</v>
      </c>
      <c r="E50" t="s">
        <v>48</v>
      </c>
      <c r="F50" s="2" t="s">
        <v>49</v>
      </c>
      <c r="G50" t="s">
        <v>50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-27025.57</v>
      </c>
      <c r="P50" s="3">
        <v>-26264.400000000001</v>
      </c>
      <c r="Q50" s="3">
        <v>-19781.560000000001</v>
      </c>
      <c r="R50" s="3">
        <v>-14418.96</v>
      </c>
      <c r="S50" s="3">
        <v>-11956.41</v>
      </c>
      <c r="T50" s="3">
        <f>SUM(H50:S50)</f>
        <v>-99446.9</v>
      </c>
    </row>
    <row r="51" spans="2:20" outlineLevel="1" x14ac:dyDescent="0.2">
      <c r="D51" s="6" t="s">
        <v>64</v>
      </c>
      <c r="H51" s="3">
        <f t="shared" ref="H51:T51" si="8">SUBTOTAL(9,H50:H50)</f>
        <v>0</v>
      </c>
      <c r="I51" s="3">
        <f t="shared" si="8"/>
        <v>0</v>
      </c>
      <c r="J51" s="3">
        <f t="shared" si="8"/>
        <v>0</v>
      </c>
      <c r="K51" s="3">
        <f t="shared" si="8"/>
        <v>0</v>
      </c>
      <c r="L51" s="3">
        <f t="shared" si="8"/>
        <v>0</v>
      </c>
      <c r="M51" s="3">
        <f t="shared" si="8"/>
        <v>0</v>
      </c>
      <c r="N51" s="3">
        <f t="shared" si="8"/>
        <v>0</v>
      </c>
      <c r="O51" s="3">
        <f t="shared" si="8"/>
        <v>-27025.57</v>
      </c>
      <c r="P51" s="3">
        <f t="shared" si="8"/>
        <v>-26264.400000000001</v>
      </c>
      <c r="Q51" s="3">
        <f t="shared" si="8"/>
        <v>-19781.560000000001</v>
      </c>
      <c r="R51" s="3">
        <f t="shared" si="8"/>
        <v>-14418.96</v>
      </c>
      <c r="S51" s="3">
        <f t="shared" si="8"/>
        <v>-11956.41</v>
      </c>
      <c r="T51" s="3">
        <f t="shared" si="8"/>
        <v>-99446.9</v>
      </c>
    </row>
    <row r="52" spans="2:20" outlineLevel="2" x14ac:dyDescent="0.2">
      <c r="B52" s="2" t="s">
        <v>22</v>
      </c>
      <c r="C52" s="2" t="s">
        <v>23</v>
      </c>
      <c r="D52" s="2">
        <v>4880</v>
      </c>
      <c r="E52" t="s">
        <v>51</v>
      </c>
      <c r="F52" s="2" t="s">
        <v>52</v>
      </c>
      <c r="G52" t="s">
        <v>53</v>
      </c>
      <c r="H52" s="3">
        <v>-8490</v>
      </c>
      <c r="I52" s="3">
        <v>80093</v>
      </c>
      <c r="J52" s="3">
        <v>-4212</v>
      </c>
      <c r="K52" s="3">
        <v>-9928</v>
      </c>
      <c r="L52" s="3">
        <v>-8550</v>
      </c>
      <c r="M52" s="3">
        <v>-4906</v>
      </c>
      <c r="N52" s="3">
        <v>-5587</v>
      </c>
      <c r="O52" s="3">
        <v>-4026</v>
      </c>
      <c r="P52" s="3">
        <v>-4332</v>
      </c>
      <c r="Q52" s="3">
        <v>-3439</v>
      </c>
      <c r="R52" s="3">
        <v>-3844</v>
      </c>
      <c r="S52" s="3">
        <v>-3004</v>
      </c>
      <c r="T52" s="3">
        <f>SUM(H52:S52)</f>
        <v>19775</v>
      </c>
    </row>
    <row r="53" spans="2:20" outlineLevel="1" x14ac:dyDescent="0.2">
      <c r="D53" s="6" t="s">
        <v>65</v>
      </c>
      <c r="H53" s="3">
        <f t="shared" ref="H53:T53" si="9">SUBTOTAL(9,H52:H52)</f>
        <v>-8490</v>
      </c>
      <c r="I53" s="3">
        <f t="shared" si="9"/>
        <v>80093</v>
      </c>
      <c r="J53" s="3">
        <f t="shared" si="9"/>
        <v>-4212</v>
      </c>
      <c r="K53" s="3">
        <f t="shared" si="9"/>
        <v>-9928</v>
      </c>
      <c r="L53" s="3">
        <f t="shared" si="9"/>
        <v>-8550</v>
      </c>
      <c r="M53" s="3">
        <f t="shared" si="9"/>
        <v>-4906</v>
      </c>
      <c r="N53" s="3">
        <f t="shared" si="9"/>
        <v>-5587</v>
      </c>
      <c r="O53" s="3">
        <f t="shared" si="9"/>
        <v>-4026</v>
      </c>
      <c r="P53" s="3">
        <f t="shared" si="9"/>
        <v>-4332</v>
      </c>
      <c r="Q53" s="3">
        <f t="shared" si="9"/>
        <v>-3439</v>
      </c>
      <c r="R53" s="3">
        <f t="shared" si="9"/>
        <v>-3844</v>
      </c>
      <c r="S53" s="3">
        <f t="shared" si="9"/>
        <v>-3004</v>
      </c>
      <c r="T53" s="3">
        <f t="shared" si="9"/>
        <v>19775</v>
      </c>
    </row>
    <row r="54" spans="2:20" outlineLevel="2" x14ac:dyDescent="0.2">
      <c r="B54" s="2" t="s">
        <v>22</v>
      </c>
      <c r="C54" s="2" t="s">
        <v>23</v>
      </c>
      <c r="D54" s="2">
        <v>4893</v>
      </c>
      <c r="E54" t="s">
        <v>54</v>
      </c>
      <c r="F54" s="2" t="s">
        <v>25</v>
      </c>
      <c r="G54" t="s">
        <v>26</v>
      </c>
      <c r="H54" s="3">
        <v>-1391420.95</v>
      </c>
      <c r="I54" s="3">
        <v>-1389923.38</v>
      </c>
      <c r="J54" s="3">
        <v>-1311848.77</v>
      </c>
      <c r="K54" s="3">
        <v>-1353377.79</v>
      </c>
      <c r="L54" s="3">
        <v>-1582554.61</v>
      </c>
      <c r="M54" s="3">
        <v>-1654813.06</v>
      </c>
      <c r="N54" s="3">
        <v>-1703746.4</v>
      </c>
      <c r="O54" s="3">
        <v>-1990965.98</v>
      </c>
      <c r="P54" s="3">
        <v>-1720556.2</v>
      </c>
      <c r="Q54" s="3">
        <v>-1682940.94</v>
      </c>
      <c r="R54" s="3">
        <v>-1525427.41</v>
      </c>
      <c r="S54" s="3">
        <v>-1474902.49</v>
      </c>
      <c r="T54" s="3">
        <f>SUM(H54:S54)</f>
        <v>-18782477.979999997</v>
      </c>
    </row>
    <row r="55" spans="2:20" outlineLevel="2" x14ac:dyDescent="0.2">
      <c r="B55" s="2" t="s">
        <v>22</v>
      </c>
      <c r="C55" s="2" t="s">
        <v>23</v>
      </c>
      <c r="D55" s="2">
        <v>4893</v>
      </c>
      <c r="E55" t="s">
        <v>54</v>
      </c>
      <c r="F55" s="2" t="s">
        <v>27</v>
      </c>
      <c r="G55" t="s">
        <v>28</v>
      </c>
      <c r="H55" s="3">
        <v>-116950</v>
      </c>
      <c r="I55" s="3">
        <v>-118140</v>
      </c>
      <c r="J55" s="3">
        <v>-117470</v>
      </c>
      <c r="K55" s="3">
        <v>-117620</v>
      </c>
      <c r="L55" s="3">
        <v>-117620</v>
      </c>
      <c r="M55" s="3">
        <v>-118810</v>
      </c>
      <c r="N55" s="3">
        <v>-118290</v>
      </c>
      <c r="O55" s="3">
        <v>-117845</v>
      </c>
      <c r="P55" s="3">
        <v>-119330</v>
      </c>
      <c r="Q55" s="3">
        <v>-118885</v>
      </c>
      <c r="R55" s="3">
        <v>-118885</v>
      </c>
      <c r="S55" s="3">
        <v>-118365</v>
      </c>
      <c r="T55" s="3">
        <f>SUM(H55:S55)</f>
        <v>-1418210</v>
      </c>
    </row>
    <row r="56" spans="2:20" outlineLevel="2" x14ac:dyDescent="0.2">
      <c r="B56" s="2" t="s">
        <v>22</v>
      </c>
      <c r="C56" s="2" t="s">
        <v>23</v>
      </c>
      <c r="D56" s="2">
        <v>4893</v>
      </c>
      <c r="E56" t="s">
        <v>54</v>
      </c>
      <c r="F56" s="2" t="s">
        <v>31</v>
      </c>
      <c r="G56" t="s">
        <v>32</v>
      </c>
      <c r="H56" s="3">
        <v>54764.62</v>
      </c>
      <c r="I56" s="3">
        <v>-29587.18</v>
      </c>
      <c r="J56" s="3">
        <v>-28800.92</v>
      </c>
      <c r="K56" s="3">
        <v>-29974.84</v>
      </c>
      <c r="L56" s="3">
        <v>-74931.56</v>
      </c>
      <c r="M56" s="3">
        <v>-79093.06</v>
      </c>
      <c r="N56" s="3">
        <v>-80626.55</v>
      </c>
      <c r="O56" s="3">
        <v>-92431.13</v>
      </c>
      <c r="P56" s="3">
        <v>-80668.62</v>
      </c>
      <c r="Q56" s="3">
        <v>-78181.08</v>
      </c>
      <c r="R56" s="3">
        <v>-71639.39</v>
      </c>
      <c r="S56" s="3">
        <v>-70035.710000000006</v>
      </c>
      <c r="T56" s="3">
        <f>SUM(H56:S56)</f>
        <v>-661205.41999999993</v>
      </c>
    </row>
    <row r="57" spans="2:20" outlineLevel="2" x14ac:dyDescent="0.2">
      <c r="B57" s="2" t="s">
        <v>22</v>
      </c>
      <c r="C57" s="2" t="s">
        <v>23</v>
      </c>
      <c r="D57" s="2">
        <v>4893</v>
      </c>
      <c r="E57" t="s">
        <v>54</v>
      </c>
      <c r="F57" s="2" t="s">
        <v>40</v>
      </c>
      <c r="G57" t="s">
        <v>41</v>
      </c>
      <c r="H57" s="3">
        <v>44726.99</v>
      </c>
      <c r="I57" s="3">
        <v>37669.360000000001</v>
      </c>
      <c r="J57" s="3">
        <v>-43600.13</v>
      </c>
      <c r="K57" s="3">
        <v>-274170.32</v>
      </c>
      <c r="L57" s="3">
        <v>-77872.83</v>
      </c>
      <c r="M57" s="3">
        <v>-44628.08</v>
      </c>
      <c r="N57" s="3">
        <v>-303356.19</v>
      </c>
      <c r="O57" s="3">
        <v>283498.34000000003</v>
      </c>
      <c r="P57" s="3">
        <v>-334567.44</v>
      </c>
      <c r="Q57" s="3">
        <v>555248.67000000004</v>
      </c>
      <c r="R57" s="3">
        <v>53041.61</v>
      </c>
      <c r="S57" s="3">
        <v>67509.95</v>
      </c>
      <c r="T57" s="3">
        <f>SUM(H57:S57)</f>
        <v>-36500.069999999891</v>
      </c>
    </row>
    <row r="58" spans="2:20" outlineLevel="2" x14ac:dyDescent="0.2">
      <c r="B58" s="2" t="s">
        <v>22</v>
      </c>
      <c r="C58" s="2" t="s">
        <v>23</v>
      </c>
      <c r="D58" s="2">
        <v>4893</v>
      </c>
      <c r="E58" t="s">
        <v>54</v>
      </c>
      <c r="F58" s="2" t="s">
        <v>42</v>
      </c>
      <c r="G58" t="s">
        <v>43</v>
      </c>
      <c r="H58" s="3">
        <v>-100</v>
      </c>
      <c r="I58" s="3">
        <v>100</v>
      </c>
      <c r="J58" s="3">
        <v>-200</v>
      </c>
      <c r="K58" s="3">
        <v>0</v>
      </c>
      <c r="L58" s="3">
        <v>-1340</v>
      </c>
      <c r="M58" s="3">
        <v>570</v>
      </c>
      <c r="N58" s="3">
        <v>570</v>
      </c>
      <c r="O58" s="3">
        <v>-1710</v>
      </c>
      <c r="P58" s="3">
        <v>445</v>
      </c>
      <c r="Q58" s="3">
        <v>0</v>
      </c>
      <c r="R58" s="3">
        <v>570</v>
      </c>
      <c r="S58" s="3">
        <v>1315</v>
      </c>
      <c r="T58" s="3">
        <f>SUM(H58:S58)</f>
        <v>220</v>
      </c>
    </row>
    <row r="59" spans="2:20" outlineLevel="1" x14ac:dyDescent="0.2">
      <c r="D59" s="6" t="s">
        <v>66</v>
      </c>
      <c r="H59" s="3">
        <f t="shared" ref="H59:T59" si="10">SUBTOTAL(9,H54:H58)</f>
        <v>-1408979.3399999999</v>
      </c>
      <c r="I59" s="3">
        <f t="shared" si="10"/>
        <v>-1499881.1999999997</v>
      </c>
      <c r="J59" s="3">
        <f t="shared" si="10"/>
        <v>-1501919.8199999998</v>
      </c>
      <c r="K59" s="3">
        <f t="shared" si="10"/>
        <v>-1775142.9500000002</v>
      </c>
      <c r="L59" s="3">
        <f t="shared" si="10"/>
        <v>-1854319.0000000002</v>
      </c>
      <c r="M59" s="3">
        <f t="shared" si="10"/>
        <v>-1896774.2000000002</v>
      </c>
      <c r="N59" s="3">
        <f t="shared" si="10"/>
        <v>-2205449.14</v>
      </c>
      <c r="O59" s="3">
        <f t="shared" si="10"/>
        <v>-1919453.7699999998</v>
      </c>
      <c r="P59" s="3">
        <f t="shared" si="10"/>
        <v>-2254677.2599999998</v>
      </c>
      <c r="Q59" s="3">
        <f t="shared" si="10"/>
        <v>-1324758.3500000001</v>
      </c>
      <c r="R59" s="3">
        <f t="shared" si="10"/>
        <v>-1662340.1899999997</v>
      </c>
      <c r="S59" s="3">
        <f t="shared" si="10"/>
        <v>-1594478.25</v>
      </c>
      <c r="T59" s="3">
        <f t="shared" si="10"/>
        <v>-20898173.469999999</v>
      </c>
    </row>
    <row r="60" spans="2:20" ht="12" thickBot="1" x14ac:dyDescent="0.25">
      <c r="D60" s="6" t="s">
        <v>55</v>
      </c>
      <c r="H60" s="5">
        <f t="shared" ref="H60:T60" si="11">SUBTOTAL(9,H7:H58)</f>
        <v>-7429711.4699999997</v>
      </c>
      <c r="I60" s="5">
        <f t="shared" si="11"/>
        <v>-7308937.0499999998</v>
      </c>
      <c r="J60" s="5">
        <f t="shared" si="11"/>
        <v>-7663027.0000000009</v>
      </c>
      <c r="K60" s="5">
        <f t="shared" si="11"/>
        <v>-10231203.32</v>
      </c>
      <c r="L60" s="5">
        <f t="shared" si="11"/>
        <v>-15856703.6</v>
      </c>
      <c r="M60" s="5">
        <f t="shared" si="11"/>
        <v>-19831326.069999997</v>
      </c>
      <c r="N60" s="5">
        <f t="shared" si="11"/>
        <v>-26759645.109999992</v>
      </c>
      <c r="O60" s="5">
        <f t="shared" si="11"/>
        <v>-20380282.079999998</v>
      </c>
      <c r="P60" s="5">
        <f t="shared" si="11"/>
        <v>-15579802.399999999</v>
      </c>
      <c r="Q60" s="5">
        <f t="shared" si="11"/>
        <v>-9971897.0399999991</v>
      </c>
      <c r="R60" s="5">
        <f t="shared" si="11"/>
        <v>-8606155.8199999984</v>
      </c>
      <c r="S60" s="5">
        <f t="shared" si="11"/>
        <v>-7963682.1800000006</v>
      </c>
      <c r="T60" s="5">
        <f t="shared" si="11"/>
        <v>-157582373.13999996</v>
      </c>
    </row>
    <row r="61" spans="2:20" ht="12" thickTop="1" x14ac:dyDescent="0.2"/>
  </sheetData>
  <sortState xmlns:xlrd2="http://schemas.microsoft.com/office/spreadsheetml/2017/richdata2" ref="B7:T58">
    <sortCondition ref="D7:D58"/>
    <sortCondition ref="F7:F58"/>
  </sortState>
  <pageMargins left="0.7" right="0.7" top="0.75" bottom="0.75" header="0.3" footer="0.3"/>
  <pageSetup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KMD Revenue Accounts</vt:lpstr>
      <vt:lpstr>'KMD Revenue Accounts'!Print_Area</vt:lpstr>
      <vt:lpstr>'KMD Revenue Accounts'!Print_Titles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Christian, Joe</dc:creator>
  <cp:lastModifiedBy>Christian, Joe</cp:lastModifiedBy>
  <dcterms:created xsi:type="dcterms:W3CDTF">2024-08-06T15:09:10Z</dcterms:created>
  <dcterms:modified xsi:type="dcterms:W3CDTF">2024-09-13T13:12:33Z</dcterms:modified>
</cp:coreProperties>
</file>