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CWC\TYE 6_30_24\Relied Upons\"/>
    </mc:Choice>
  </mc:AlternateContent>
  <xr:revisionPtr revIDLastSave="0" documentId="13_ncr:1_{28E740F5-8AC3-4D71-8F12-D50F64FB28F8}" xr6:coauthVersionLast="47" xr6:coauthVersionMax="47" xr10:uidLastSave="{00000000-0000-0000-0000-000000000000}"/>
  <bookViews>
    <workbookView xWindow="-120" yWindow="-120" windowWidth="29040" windowHeight="15720" xr2:uid="{2F09C86C-F550-4000-9127-1CB6B8583BCD}"/>
  </bookViews>
  <sheets>
    <sheet name="ATO-CWC3" sheetId="1" r:id="rId1"/>
  </sheets>
  <definedNames>
    <definedName name="_Dist_Bin" hidden="1">#REF!</definedName>
    <definedName name="_Dist_Values" hidden="1">#REF!</definedName>
    <definedName name="_Fill" hidden="1">#REF!</definedName>
    <definedName name="_xlnm._FilterDatabase" localSheetId="0" hidden="1">'ATO-CWC3'!$A$8:$O$118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TTR_YEAR">#REF!</definedName>
    <definedName name="COMPANY">#REF!</definedName>
    <definedName name="csDesignMode">1</definedName>
    <definedName name="HISTORIC_YEAR">#REF!</definedName>
    <definedName name="JURISDICTION">#REF!</definedName>
    <definedName name="_xlnm.Print_Area" localSheetId="0">'ATO-CWC3'!$A$1:$L$125</definedName>
    <definedName name="_xlnm.Print_Titles" localSheetId="0">'ATO-CWC3'!$1:$7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0" i="1"/>
  <c r="E9" i="1"/>
  <c r="G9" i="1"/>
  <c r="I9" i="1"/>
  <c r="I10" i="1"/>
  <c r="E11" i="1"/>
  <c r="G11" i="1"/>
  <c r="I11" i="1"/>
  <c r="E12" i="1"/>
  <c r="G13" i="1"/>
  <c r="I13" i="1"/>
  <c r="E14" i="1"/>
  <c r="G14" i="1"/>
  <c r="G15" i="1"/>
  <c r="E15" i="1"/>
  <c r="I15" i="1"/>
  <c r="E16" i="1"/>
  <c r="G16" i="1"/>
  <c r="I16" i="1"/>
  <c r="E17" i="1"/>
  <c r="I17" i="1"/>
  <c r="G17" i="1"/>
  <c r="I18" i="1"/>
  <c r="E19" i="1"/>
  <c r="G19" i="1"/>
  <c r="I19" i="1"/>
  <c r="E20" i="1"/>
  <c r="E21" i="1"/>
  <c r="G21" i="1"/>
  <c r="I21" i="1"/>
  <c r="E22" i="1"/>
  <c r="G22" i="1"/>
  <c r="I22" i="1"/>
  <c r="G23" i="1"/>
  <c r="I23" i="1"/>
  <c r="E24" i="1"/>
  <c r="G24" i="1"/>
  <c r="I24" i="1"/>
  <c r="E25" i="1"/>
  <c r="I25" i="1"/>
  <c r="G25" i="1"/>
  <c r="I26" i="1"/>
  <c r="E27" i="1"/>
  <c r="G27" i="1"/>
  <c r="I27" i="1"/>
  <c r="E28" i="1"/>
  <c r="E29" i="1"/>
  <c r="G29" i="1"/>
  <c r="I29" i="1"/>
  <c r="E30" i="1"/>
  <c r="G30" i="1"/>
  <c r="I30" i="1"/>
  <c r="I31" i="1"/>
  <c r="E32" i="1"/>
  <c r="G32" i="1"/>
  <c r="I32" i="1"/>
  <c r="E33" i="1"/>
  <c r="G33" i="1"/>
  <c r="I33" i="1"/>
  <c r="I34" i="1"/>
  <c r="E35" i="1"/>
  <c r="G35" i="1"/>
  <c r="I35" i="1"/>
  <c r="E36" i="1"/>
  <c r="I36" i="1"/>
  <c r="I37" i="1"/>
  <c r="G37" i="1"/>
  <c r="E38" i="1"/>
  <c r="G38" i="1"/>
  <c r="E39" i="1"/>
  <c r="G39" i="1"/>
  <c r="I39" i="1"/>
  <c r="E40" i="1"/>
  <c r="G40" i="1"/>
  <c r="I40" i="1"/>
  <c r="G41" i="1"/>
  <c r="I41" i="1"/>
  <c r="E42" i="1"/>
  <c r="G42" i="1"/>
  <c r="I42" i="1"/>
  <c r="E43" i="1"/>
  <c r="G43" i="1"/>
  <c r="I43" i="1"/>
  <c r="E44" i="1"/>
  <c r="I44" i="1"/>
  <c r="G44" i="1"/>
  <c r="E45" i="1"/>
  <c r="G45" i="1"/>
  <c r="G46" i="1"/>
  <c r="E46" i="1"/>
  <c r="I46" i="1"/>
  <c r="E47" i="1"/>
  <c r="G47" i="1"/>
  <c r="I47" i="1"/>
  <c r="E48" i="1"/>
  <c r="I48" i="1"/>
  <c r="G49" i="1"/>
  <c r="I49" i="1"/>
  <c r="E50" i="1"/>
  <c r="G50" i="1"/>
  <c r="I50" i="1"/>
  <c r="E51" i="1"/>
  <c r="E52" i="1"/>
  <c r="E53" i="1"/>
  <c r="G53" i="1"/>
  <c r="I53" i="1"/>
  <c r="E54" i="1"/>
  <c r="I54" i="1"/>
  <c r="E55" i="1"/>
  <c r="G55" i="1"/>
  <c r="I55" i="1"/>
  <c r="E56" i="1"/>
  <c r="I56" i="1"/>
  <c r="E57" i="1"/>
  <c r="I57" i="1"/>
  <c r="E58" i="1"/>
  <c r="E59" i="1"/>
  <c r="G59" i="1"/>
  <c r="I59" i="1"/>
  <c r="G60" i="1"/>
  <c r="I60" i="1"/>
  <c r="G61" i="1"/>
  <c r="I61" i="1"/>
  <c r="E62" i="1"/>
  <c r="G62" i="1"/>
  <c r="I62" i="1"/>
  <c r="E63" i="1"/>
  <c r="I63" i="1"/>
  <c r="G63" i="1"/>
  <c r="E64" i="1"/>
  <c r="G64" i="1"/>
  <c r="I64" i="1"/>
  <c r="E65" i="1"/>
  <c r="G65" i="1"/>
  <c r="I65" i="1"/>
  <c r="E66" i="1"/>
  <c r="I66" i="1"/>
  <c r="G67" i="1"/>
  <c r="I67" i="1"/>
  <c r="G68" i="1"/>
  <c r="G69" i="1"/>
  <c r="E69" i="1"/>
  <c r="I69" i="1"/>
  <c r="E70" i="1"/>
  <c r="G70" i="1"/>
  <c r="I70" i="1"/>
  <c r="E71" i="1"/>
  <c r="I71" i="1"/>
  <c r="G71" i="1"/>
  <c r="G72" i="1"/>
  <c r="I72" i="1"/>
  <c r="G73" i="1"/>
  <c r="E73" i="1"/>
  <c r="I73" i="1"/>
  <c r="E74" i="1"/>
  <c r="I74" i="1"/>
  <c r="E75" i="1"/>
  <c r="G75" i="1"/>
  <c r="I75" i="1"/>
  <c r="E76" i="1"/>
  <c r="G76" i="1"/>
  <c r="I76" i="1"/>
  <c r="G77" i="1"/>
  <c r="E77" i="1"/>
  <c r="I77" i="1"/>
  <c r="E78" i="1"/>
  <c r="G78" i="1"/>
  <c r="I78" i="1"/>
  <c r="E79" i="1"/>
  <c r="I79" i="1"/>
  <c r="G79" i="1"/>
  <c r="E80" i="1"/>
  <c r="G80" i="1"/>
  <c r="I80" i="1"/>
  <c r="G81" i="1"/>
  <c r="I81" i="1"/>
  <c r="E82" i="1"/>
  <c r="G82" i="1"/>
  <c r="E83" i="1"/>
  <c r="G83" i="1"/>
  <c r="I83" i="1"/>
  <c r="E84" i="1"/>
  <c r="G84" i="1"/>
  <c r="I84" i="1"/>
  <c r="E85" i="1"/>
  <c r="G85" i="1"/>
  <c r="I85" i="1"/>
  <c r="E86" i="1"/>
  <c r="I87" i="1"/>
  <c r="I88" i="1"/>
  <c r="E89" i="1"/>
  <c r="G89" i="1"/>
  <c r="I89" i="1"/>
  <c r="E90" i="1"/>
  <c r="G90" i="1"/>
  <c r="I90" i="1"/>
  <c r="G91" i="1"/>
  <c r="I91" i="1"/>
  <c r="G92" i="1"/>
  <c r="E92" i="1"/>
  <c r="I92" i="1"/>
  <c r="E93" i="1"/>
  <c r="G93" i="1"/>
  <c r="I93" i="1"/>
  <c r="I94" i="1"/>
  <c r="E95" i="1"/>
  <c r="G95" i="1"/>
  <c r="I95" i="1"/>
  <c r="E96" i="1"/>
  <c r="I96" i="1"/>
  <c r="I97" i="1"/>
  <c r="G97" i="1"/>
  <c r="E98" i="1"/>
  <c r="G98" i="1"/>
  <c r="E99" i="1"/>
  <c r="G99" i="1"/>
  <c r="I99" i="1"/>
  <c r="E100" i="1"/>
  <c r="G100" i="1"/>
  <c r="I100" i="1"/>
  <c r="G101" i="1"/>
  <c r="I101" i="1"/>
  <c r="E102" i="1"/>
  <c r="G102" i="1"/>
  <c r="I102" i="1"/>
  <c r="E103" i="1"/>
  <c r="G103" i="1"/>
  <c r="I103" i="1"/>
  <c r="E104" i="1"/>
  <c r="I104" i="1"/>
  <c r="G104" i="1"/>
  <c r="E105" i="1"/>
  <c r="G106" i="1"/>
  <c r="E106" i="1"/>
  <c r="I106" i="1"/>
  <c r="E107" i="1"/>
  <c r="G107" i="1"/>
  <c r="I107" i="1"/>
  <c r="E108" i="1"/>
  <c r="G108" i="1"/>
  <c r="G109" i="1"/>
  <c r="I109" i="1"/>
  <c r="E110" i="1"/>
  <c r="G110" i="1"/>
  <c r="I110" i="1"/>
  <c r="J110" i="1" s="1"/>
  <c r="L110" i="1" s="1"/>
  <c r="E111" i="1"/>
  <c r="E112" i="1"/>
  <c r="E113" i="1"/>
  <c r="G113" i="1"/>
  <c r="I113" i="1"/>
  <c r="I114" i="1"/>
  <c r="E115" i="1"/>
  <c r="G115" i="1"/>
  <c r="I115" i="1"/>
  <c r="E116" i="1"/>
  <c r="G116" i="1"/>
  <c r="I116" i="1"/>
  <c r="E117" i="1"/>
  <c r="I117" i="1"/>
  <c r="E118" i="1"/>
  <c r="G118" i="1"/>
  <c r="I118" i="1"/>
  <c r="J89" i="1" l="1"/>
  <c r="L89" i="1" s="1"/>
  <c r="J115" i="1"/>
  <c r="L115" i="1" s="1"/>
  <c r="J42" i="1"/>
  <c r="L42" i="1" s="1"/>
  <c r="J116" i="1"/>
  <c r="L116" i="1" s="1"/>
  <c r="J77" i="1"/>
  <c r="L77" i="1" s="1"/>
  <c r="J70" i="1"/>
  <c r="L70" i="1" s="1"/>
  <c r="J63" i="1"/>
  <c r="L63" i="1" s="1"/>
  <c r="J92" i="1"/>
  <c r="L92" i="1" s="1"/>
  <c r="J27" i="1"/>
  <c r="L27" i="1" s="1"/>
  <c r="J50" i="1"/>
  <c r="L50" i="1" s="1"/>
  <c r="J102" i="1"/>
  <c r="L102" i="1" s="1"/>
  <c r="J47" i="1"/>
  <c r="L47" i="1" s="1"/>
  <c r="J84" i="1"/>
  <c r="L84" i="1" s="1"/>
  <c r="J62" i="1"/>
  <c r="L62" i="1" s="1"/>
  <c r="J75" i="1"/>
  <c r="L75" i="1" s="1"/>
  <c r="J83" i="1"/>
  <c r="L83" i="1" s="1"/>
  <c r="J21" i="1"/>
  <c r="L21" i="1" s="1"/>
  <c r="J99" i="1"/>
  <c r="L99" i="1" s="1"/>
  <c r="J107" i="1"/>
  <c r="L107" i="1" s="1"/>
  <c r="J85" i="1"/>
  <c r="L85" i="1" s="1"/>
  <c r="J35" i="1"/>
  <c r="L35" i="1" s="1"/>
  <c r="J24" i="1"/>
  <c r="L24" i="1" s="1"/>
  <c r="J9" i="1"/>
  <c r="L9" i="1" s="1"/>
  <c r="J90" i="1"/>
  <c r="L90" i="1" s="1"/>
  <c r="J78" i="1"/>
  <c r="L78" i="1" s="1"/>
  <c r="J69" i="1"/>
  <c r="L69" i="1" s="1"/>
  <c r="J55" i="1"/>
  <c r="L55" i="1" s="1"/>
  <c r="J39" i="1"/>
  <c r="L39" i="1" s="1"/>
  <c r="J32" i="1"/>
  <c r="L32" i="1" s="1"/>
  <c r="J29" i="1"/>
  <c r="L29" i="1" s="1"/>
  <c r="J19" i="1"/>
  <c r="L19" i="1" s="1"/>
  <c r="J64" i="1"/>
  <c r="L64" i="1" s="1"/>
  <c r="J44" i="1"/>
  <c r="L44" i="1" s="1"/>
  <c r="J16" i="1"/>
  <c r="L16" i="1" s="1"/>
  <c r="J80" i="1"/>
  <c r="L80" i="1" s="1"/>
  <c r="J71" i="1"/>
  <c r="L71" i="1" s="1"/>
  <c r="J11" i="1"/>
  <c r="L11" i="1" s="1"/>
  <c r="J79" i="1"/>
  <c r="L79" i="1" s="1"/>
  <c r="J104" i="1"/>
  <c r="L104" i="1" s="1"/>
  <c r="J93" i="1"/>
  <c r="L93" i="1" s="1"/>
  <c r="J118" i="1"/>
  <c r="L118" i="1" s="1"/>
  <c r="E114" i="1"/>
  <c r="G105" i="1"/>
  <c r="E88" i="1"/>
  <c r="G88" i="1"/>
  <c r="E81" i="1"/>
  <c r="J81" i="1" s="1"/>
  <c r="L81" i="1" s="1"/>
  <c r="G28" i="1"/>
  <c r="I28" i="1"/>
  <c r="G31" i="1"/>
  <c r="E31" i="1"/>
  <c r="E87" i="1"/>
  <c r="G87" i="1"/>
  <c r="J40" i="1"/>
  <c r="L40" i="1" s="1"/>
  <c r="G51" i="1"/>
  <c r="I51" i="1"/>
  <c r="J43" i="1"/>
  <c r="L43" i="1" s="1"/>
  <c r="G112" i="1"/>
  <c r="I112" i="1"/>
  <c r="I86" i="1"/>
  <c r="G86" i="1"/>
  <c r="K121" i="1"/>
  <c r="G111" i="1"/>
  <c r="I111" i="1"/>
  <c r="J103" i="1"/>
  <c r="L103" i="1" s="1"/>
  <c r="J100" i="1"/>
  <c r="L100" i="1" s="1"/>
  <c r="E94" i="1"/>
  <c r="G94" i="1"/>
  <c r="J65" i="1"/>
  <c r="L65" i="1" s="1"/>
  <c r="J59" i="1"/>
  <c r="L59" i="1" s="1"/>
  <c r="G58" i="1"/>
  <c r="I58" i="1"/>
  <c r="G52" i="1"/>
  <c r="I52" i="1"/>
  <c r="E18" i="1"/>
  <c r="G18" i="1"/>
  <c r="J25" i="1"/>
  <c r="L25" i="1" s="1"/>
  <c r="J95" i="1"/>
  <c r="L95" i="1" s="1"/>
  <c r="J76" i="1"/>
  <c r="L76" i="1" s="1"/>
  <c r="J33" i="1"/>
  <c r="L33" i="1" s="1"/>
  <c r="J22" i="1"/>
  <c r="L22" i="1" s="1"/>
  <c r="G12" i="1"/>
  <c r="I12" i="1"/>
  <c r="G117" i="1"/>
  <c r="J117" i="1" s="1"/>
  <c r="L117" i="1" s="1"/>
  <c r="I108" i="1"/>
  <c r="J108" i="1" s="1"/>
  <c r="L108" i="1" s="1"/>
  <c r="E97" i="1"/>
  <c r="J97" i="1" s="1"/>
  <c r="L97" i="1" s="1"/>
  <c r="G96" i="1"/>
  <c r="J96" i="1" s="1"/>
  <c r="L96" i="1" s="1"/>
  <c r="E91" i="1"/>
  <c r="J91" i="1" s="1"/>
  <c r="L91" i="1" s="1"/>
  <c r="I82" i="1"/>
  <c r="J82" i="1" s="1"/>
  <c r="L82" i="1" s="1"/>
  <c r="E72" i="1"/>
  <c r="J72" i="1" s="1"/>
  <c r="L72" i="1" s="1"/>
  <c r="I68" i="1"/>
  <c r="G57" i="1"/>
  <c r="J57" i="1" s="1"/>
  <c r="L57" i="1" s="1"/>
  <c r="G56" i="1"/>
  <c r="J56" i="1" s="1"/>
  <c r="L56" i="1" s="1"/>
  <c r="E37" i="1"/>
  <c r="J37" i="1" s="1"/>
  <c r="L37" i="1" s="1"/>
  <c r="G36" i="1"/>
  <c r="J36" i="1" s="1"/>
  <c r="L36" i="1" s="1"/>
  <c r="E26" i="1"/>
  <c r="G26" i="1"/>
  <c r="E13" i="1"/>
  <c r="J13" i="1" s="1"/>
  <c r="L13" i="1" s="1"/>
  <c r="G48" i="1"/>
  <c r="J48" i="1" s="1"/>
  <c r="L48" i="1" s="1"/>
  <c r="E23" i="1"/>
  <c r="J23" i="1" s="1"/>
  <c r="L23" i="1" s="1"/>
  <c r="E10" i="1"/>
  <c r="G10" i="1"/>
  <c r="J73" i="1"/>
  <c r="L73" i="1" s="1"/>
  <c r="J53" i="1"/>
  <c r="L53" i="1" s="1"/>
  <c r="J46" i="1"/>
  <c r="L46" i="1" s="1"/>
  <c r="J30" i="1"/>
  <c r="L30" i="1" s="1"/>
  <c r="G20" i="1"/>
  <c r="I20" i="1"/>
  <c r="G114" i="1"/>
  <c r="E109" i="1"/>
  <c r="J109" i="1" s="1"/>
  <c r="L109" i="1" s="1"/>
  <c r="I105" i="1"/>
  <c r="G74" i="1"/>
  <c r="J74" i="1" s="1"/>
  <c r="L74" i="1" s="1"/>
  <c r="E68" i="1"/>
  <c r="E61" i="1"/>
  <c r="J61" i="1" s="1"/>
  <c r="L61" i="1" s="1"/>
  <c r="G54" i="1"/>
  <c r="J54" i="1" s="1"/>
  <c r="L54" i="1" s="1"/>
  <c r="E49" i="1"/>
  <c r="J49" i="1" s="1"/>
  <c r="L49" i="1" s="1"/>
  <c r="I45" i="1"/>
  <c r="J45" i="1" s="1"/>
  <c r="L45" i="1" s="1"/>
  <c r="E34" i="1"/>
  <c r="G34" i="1"/>
  <c r="J17" i="1"/>
  <c r="L17" i="1" s="1"/>
  <c r="J15" i="1"/>
  <c r="L15" i="1" s="1"/>
  <c r="J113" i="1"/>
  <c r="L113" i="1" s="1"/>
  <c r="J106" i="1"/>
  <c r="L106" i="1" s="1"/>
  <c r="E101" i="1"/>
  <c r="J101" i="1" s="1"/>
  <c r="L101" i="1" s="1"/>
  <c r="I98" i="1"/>
  <c r="J98" i="1" s="1"/>
  <c r="L98" i="1" s="1"/>
  <c r="E67" i="1"/>
  <c r="J67" i="1" s="1"/>
  <c r="L67" i="1" s="1"/>
  <c r="G66" i="1"/>
  <c r="J66" i="1" s="1"/>
  <c r="L66" i="1" s="1"/>
  <c r="E60" i="1"/>
  <c r="J60" i="1" s="1"/>
  <c r="L60" i="1" s="1"/>
  <c r="E41" i="1"/>
  <c r="J41" i="1" s="1"/>
  <c r="L41" i="1" s="1"/>
  <c r="I38" i="1"/>
  <c r="J38" i="1" s="1"/>
  <c r="L38" i="1" s="1"/>
  <c r="I14" i="1"/>
  <c r="J14" i="1" s="1"/>
  <c r="L14" i="1" s="1"/>
  <c r="J88" i="1" l="1"/>
  <c r="L88" i="1" s="1"/>
  <c r="J112" i="1"/>
  <c r="L112" i="1" s="1"/>
  <c r="J10" i="1"/>
  <c r="L10" i="1" s="1"/>
  <c r="J94" i="1"/>
  <c r="L94" i="1" s="1"/>
  <c r="J12" i="1"/>
  <c r="L12" i="1" s="1"/>
  <c r="J58" i="1"/>
  <c r="L58" i="1" s="1"/>
  <c r="J18" i="1"/>
  <c r="L18" i="1" s="1"/>
  <c r="J111" i="1"/>
  <c r="L111" i="1" s="1"/>
  <c r="J51" i="1"/>
  <c r="L51" i="1" s="1"/>
  <c r="J31" i="1"/>
  <c r="L31" i="1" s="1"/>
  <c r="J114" i="1"/>
  <c r="L114" i="1" s="1"/>
  <c r="J86" i="1"/>
  <c r="L86" i="1" s="1"/>
  <c r="J34" i="1"/>
  <c r="L34" i="1" s="1"/>
  <c r="J28" i="1"/>
  <c r="L28" i="1" s="1"/>
  <c r="J105" i="1"/>
  <c r="L105" i="1" s="1"/>
  <c r="J26" i="1"/>
  <c r="L26" i="1" s="1"/>
  <c r="J68" i="1"/>
  <c r="L68" i="1" s="1"/>
  <c r="J87" i="1"/>
  <c r="L87" i="1" s="1"/>
  <c r="J20" i="1"/>
  <c r="L20" i="1" s="1"/>
  <c r="J52" i="1"/>
  <c r="L52" i="1" s="1"/>
  <c r="L121" i="1" l="1"/>
  <c r="L123" i="1" s="1"/>
</calcChain>
</file>

<file path=xl/sharedStrings.xml><?xml version="1.0" encoding="utf-8"?>
<sst xmlns="http://schemas.openxmlformats.org/spreadsheetml/2006/main" count="151" uniqueCount="44">
  <si>
    <t>To Schedule 1, Line 3</t>
  </si>
  <si>
    <t xml:space="preserve"> 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</si>
  <si>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</si>
  <si>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</si>
  <si>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</si>
  <si>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</si>
  <si>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</si>
  <si>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</si>
  <si>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</si>
  <si>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</si>
  <si>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</si>
  <si>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</si>
  <si>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</si>
  <si>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(h) x (i)</t>
  </si>
  <si>
    <t>Amount</t>
  </si>
  <si>
    <t>Lag</t>
  </si>
  <si>
    <t>Paid</t>
  </si>
  <si>
    <t>Invoice</t>
  </si>
  <si>
    <t>Finish Service</t>
  </si>
  <si>
    <t>Start Service</t>
  </si>
  <si>
    <t>Supplier</t>
  </si>
  <si>
    <t>No.</t>
  </si>
  <si>
    <t>$ Days</t>
  </si>
  <si>
    <t>Total</t>
  </si>
  <si>
    <t>Payment</t>
  </si>
  <si>
    <t xml:space="preserve">Date </t>
  </si>
  <si>
    <t>Date of</t>
  </si>
  <si>
    <t>Service</t>
  </si>
  <si>
    <t>Production Month</t>
  </si>
  <si>
    <t>Line</t>
  </si>
  <si>
    <t>Per Books Purchase Gas Cost</t>
  </si>
  <si>
    <t>ATO-CWC3</t>
  </si>
  <si>
    <t>Antle Operating Company Inc.</t>
  </si>
  <si>
    <t>Midwestern Gas Transmission</t>
  </si>
  <si>
    <t>Orbit Gas Transmission Inc</t>
  </si>
  <si>
    <t>Symmetry Energy Solutions, LLC</t>
  </si>
  <si>
    <t>Tennessee Gas Pipeline Co</t>
  </si>
  <si>
    <t>Texas Gas Transmission Corporation</t>
  </si>
  <si>
    <t>Trunkline Gas Company, LLC</t>
  </si>
  <si>
    <t>United Energy Trading, LLC</t>
  </si>
  <si>
    <t>Mercuria Energy America, LLC</t>
  </si>
  <si>
    <t>Atmos Energy Corporation-Kentucky</t>
  </si>
  <si>
    <t>For Base Period Ended  June 30,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</si>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</sst>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* #,##0.0_);_(* \(#,##0.0\);_(* &quot;-&quot;??_);_(@_)"/>
    <numFmt numFmtId="167" formatCode="m/d/yy;@"/>
  </numFmts>
  <fonts count="9" x14ac:knownFonts="1">
    <font>
      <sz val="12"/>
      <name val="Tms Rmn"/>
    </font>
    <font>
      <sz val="12"/>
      <name val="Tms Rmn"/>
    </font>
    <font>
      <sz val="10"/>
      <name val="Tms Rmn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37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" fillId="0" borderId="0"/>
  </cellStyleXfs>
  <cellXfs count="41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center"/>
    </xf>
    <xf numFmtId="37" fontId="3" fillId="0" borderId="0" xfId="0" applyFont="1"/>
    <xf numFmtId="37" fontId="4" fillId="0" borderId="0" xfId="0" applyFont="1"/>
    <xf numFmtId="37" fontId="4" fillId="0" borderId="0" xfId="0" quotePrefix="1" applyFont="1" applyAlignment="1">
      <alignment horizontal="center"/>
    </xf>
    <xf numFmtId="37" fontId="5" fillId="0" borderId="0" xfId="0" applyFont="1" applyAlignment="1">
      <alignment horizontal="right"/>
    </xf>
    <xf numFmtId="37" fontId="3" fillId="0" borderId="0" xfId="0" applyFont="1" applyAlignment="1">
      <alignment horizontal="center"/>
    </xf>
    <xf numFmtId="39" fontId="5" fillId="0" borderId="1" xfId="0" applyNumberFormat="1" applyFont="1" applyBorder="1"/>
    <xf numFmtId="37" fontId="5" fillId="0" borderId="0" xfId="0" applyFont="1"/>
    <xf numFmtId="37" fontId="5" fillId="0" borderId="0" xfId="0" applyFont="1" applyAlignment="1">
      <alignment horizontal="center"/>
    </xf>
    <xf numFmtId="44" fontId="5" fillId="2" borderId="1" xfId="2" applyFont="1" applyFill="1" applyBorder="1" applyProtection="1"/>
    <xf numFmtId="39" fontId="5" fillId="0" borderId="0" xfId="0" applyNumberFormat="1" applyFont="1"/>
    <xf numFmtId="43" fontId="5" fillId="0" borderId="0" xfId="0" applyNumberFormat="1" applyFont="1"/>
    <xf numFmtId="43" fontId="5" fillId="2" borderId="0" xfId="0" applyNumberFormat="1" applyFont="1" applyFill="1"/>
    <xf numFmtId="43" fontId="5" fillId="0" borderId="0" xfId="1" applyFont="1" applyFill="1"/>
    <xf numFmtId="164" fontId="5" fillId="2" borderId="0" xfId="1" applyNumberFormat="1" applyFont="1" applyFill="1" applyBorder="1"/>
    <xf numFmtId="43" fontId="5" fillId="0" borderId="0" xfId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/>
    <xf numFmtId="37" fontId="6" fillId="2" borderId="0" xfId="0" applyFont="1" applyFill="1"/>
    <xf numFmtId="44" fontId="5" fillId="2" borderId="0" xfId="2" applyFont="1" applyFill="1" applyBorder="1"/>
    <xf numFmtId="165" fontId="5" fillId="0" borderId="0" xfId="1" applyNumberFormat="1" applyFont="1" applyFill="1"/>
    <xf numFmtId="164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right"/>
    </xf>
    <xf numFmtId="14" fontId="5" fillId="0" borderId="0" xfId="0" applyNumberFormat="1" applyFont="1"/>
    <xf numFmtId="167" fontId="5" fillId="0" borderId="0" xfId="0" applyNumberFormat="1" applyFont="1"/>
    <xf numFmtId="37" fontId="6" fillId="0" borderId="0" xfId="0" applyFont="1"/>
    <xf numFmtId="37" fontId="5" fillId="0" borderId="0" xfId="0" quotePrefix="1" applyFont="1" applyAlignment="1">
      <alignment horizontal="center"/>
    </xf>
    <xf numFmtId="37" fontId="5" fillId="0" borderId="2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Continuous"/>
    </xf>
    <xf numFmtId="164" fontId="8" fillId="2" borderId="0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37" fontId="5" fillId="2" borderId="0" xfId="0" applyFont="1" applyFill="1"/>
    <xf numFmtId="44" fontId="5" fillId="0" borderId="0" xfId="2" applyFont="1" applyFill="1" applyBorder="1"/>
    <xf numFmtId="37" fontId="7" fillId="0" borderId="0" xfId="3" applyFont="1" applyAlignment="1">
      <alignment horizontal="center"/>
    </xf>
    <xf numFmtId="37" fontId="7" fillId="0" borderId="0" xfId="0" applyFont="1" applyAlignment="1">
      <alignment horizontal="center"/>
    </xf>
    <xf numFmtId="37" fontId="3" fillId="0" borderId="0" xfId="0" quotePrefix="1" applyFont="1"/>
  </cellXfs>
  <cellStyles count="4">
    <cellStyle name="Comma" xfId="1" builtinId="3"/>
    <cellStyle name="Currency" xfId="2" builtinId="4"/>
    <cellStyle name="Normal" xfId="0" builtinId="0"/>
    <cellStyle name="Normal_'Weather Adj FY96 Kansas" xfId="3" xr:uid="{EDAA712F-E23E-4987-A878-A6FB7C21A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3E6B-811C-4105-BEE0-EA90577602C3}">
  <sheetPr>
    <tabColor theme="6" tint="0.59999389629810485"/>
  </sheetPr>
  <dimension ref="A1:M129"/>
  <sheetViews>
    <sheetView tabSelected="1" zoomScale="110" zoomScaleNormal="110" zoomScaleSheetLayoutView="75" workbookViewId="0">
      <selection sqref="A1:K1"/>
    </sheetView>
  </sheetViews>
  <sheetFormatPr defaultColWidth="9.625" defaultRowHeight="12.75" x14ac:dyDescent="0.2"/>
  <cols>
    <col min="1" max="1" width="4.125" style="1" bestFit="1" customWidth="1"/>
    <col min="2" max="2" width="29" style="1" bestFit="1" customWidth="1"/>
    <col min="3" max="4" width="13.875" style="2" bestFit="1" customWidth="1"/>
    <col min="5" max="5" width="6.375" style="1" bestFit="1" customWidth="1"/>
    <col min="6" max="6" width="7.25" style="1" bestFit="1" customWidth="1"/>
    <col min="7" max="7" width="8.875" style="1" bestFit="1" customWidth="1"/>
    <col min="8" max="8" width="10.375" style="1" bestFit="1" customWidth="1"/>
    <col min="9" max="10" width="9" style="1" bestFit="1" customWidth="1"/>
    <col min="11" max="11" width="13.375" style="1" bestFit="1" customWidth="1"/>
    <col min="12" max="12" width="17.125" style="1" bestFit="1" customWidth="1"/>
    <col min="13" max="13" width="1.25" style="1" bestFit="1" customWidth="1"/>
    <col min="14" max="14" width="10" style="1" bestFit="1" customWidth="1"/>
    <col min="15" max="16384" width="9.625" style="1"/>
  </cols>
  <sheetData>
    <row r="1" spans="1:12" x14ac:dyDescent="0.2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6" t="s">
        <v>31</v>
      </c>
    </row>
    <row r="2" spans="1:12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9"/>
    </row>
    <row r="3" spans="1:12" x14ac:dyDescent="0.2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9"/>
    </row>
    <row r="4" spans="1:12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9"/>
    </row>
    <row r="5" spans="1:12" x14ac:dyDescent="0.2">
      <c r="A5" s="10" t="s">
        <v>29</v>
      </c>
      <c r="B5" s="9"/>
      <c r="C5" s="10" t="s">
        <v>28</v>
      </c>
      <c r="D5" s="10" t="s">
        <v>28</v>
      </c>
      <c r="E5" s="10" t="s">
        <v>27</v>
      </c>
      <c r="F5" s="10" t="s">
        <v>26</v>
      </c>
      <c r="G5" s="10" t="s">
        <v>17</v>
      </c>
      <c r="H5" s="10" t="s">
        <v>25</v>
      </c>
      <c r="I5" s="10" t="s">
        <v>24</v>
      </c>
      <c r="J5" s="10" t="s">
        <v>23</v>
      </c>
      <c r="K5" s="10" t="s">
        <v>1</v>
      </c>
      <c r="L5" s="10" t="s">
        <v>22</v>
      </c>
    </row>
    <row r="6" spans="1:12" x14ac:dyDescent="0.2">
      <c r="A6" s="32" t="s">
        <v>21</v>
      </c>
      <c r="B6" s="32" t="s">
        <v>20</v>
      </c>
      <c r="C6" s="32" t="s">
        <v>19</v>
      </c>
      <c r="D6" s="32" t="s">
        <v>18</v>
      </c>
      <c r="E6" s="32" t="s">
        <v>15</v>
      </c>
      <c r="F6" s="32" t="s">
        <v>17</v>
      </c>
      <c r="G6" s="32" t="s">
        <v>15</v>
      </c>
      <c r="H6" s="32" t="s">
        <v>16</v>
      </c>
      <c r="I6" s="32" t="s">
        <v>15</v>
      </c>
      <c r="J6" s="32" t="s">
        <v>15</v>
      </c>
      <c r="K6" s="31" t="s">
        <v>14</v>
      </c>
      <c r="L6" s="30" t="s">
        <v>13</v>
      </c>
    </row>
    <row r="7" spans="1:12" x14ac:dyDescent="0.2">
      <c r="A7" s="9"/>
      <c r="B7" s="10" t="s">
        <v>12</v>
      </c>
      <c r="C7" s="10" t="s">
        <v>11</v>
      </c>
      <c r="D7" s="10" t="s">
        <v>10</v>
      </c>
      <c r="E7" s="10" t="s">
        <v>9</v>
      </c>
      <c r="F7" s="10" t="s">
        <v>8</v>
      </c>
      <c r="G7" s="10" t="s">
        <v>7</v>
      </c>
      <c r="H7" s="29" t="s">
        <v>6</v>
      </c>
      <c r="I7" s="29" t="s">
        <v>5</v>
      </c>
      <c r="J7" s="29" t="s">
        <v>4</v>
      </c>
      <c r="K7" s="29" t="s">
        <v>3</v>
      </c>
      <c r="L7" s="29" t="s">
        <v>2</v>
      </c>
    </row>
    <row r="8" spans="1:12" x14ac:dyDescent="0.2">
      <c r="A8" s="9"/>
      <c r="B8" s="28"/>
      <c r="C8" s="27"/>
      <c r="D8" s="26"/>
      <c r="E8" s="24"/>
      <c r="F8" s="25"/>
      <c r="G8" s="24"/>
      <c r="H8" s="23"/>
      <c r="I8" s="22"/>
      <c r="J8" s="13"/>
      <c r="K8" s="13"/>
      <c r="L8" s="13"/>
    </row>
    <row r="9" spans="1:12" x14ac:dyDescent="0.2">
      <c r="A9" s="10">
        <v>1</v>
      </c>
      <c r="B9" s="20" t="s">
        <v>32</v>
      </c>
      <c r="C9" s="19">
        <v>45078</v>
      </c>
      <c r="D9" s="19">
        <v>45107</v>
      </c>
      <c r="E9" s="17">
        <f t="shared" ref="E9:E39" si="0">(D9-C9+1)/2</f>
        <v>15</v>
      </c>
      <c r="F9" s="18">
        <v>45119</v>
      </c>
      <c r="G9" s="17">
        <f t="shared" ref="G9:G39" si="1">+F9-D9</f>
        <v>12</v>
      </c>
      <c r="H9" s="16">
        <v>45126</v>
      </c>
      <c r="I9" s="15">
        <f t="shared" ref="I9:I39" si="2">+H9-F9</f>
        <v>7</v>
      </c>
      <c r="J9" s="13">
        <f t="shared" ref="J9:J39" si="3">+I9+G9+E9</f>
        <v>34</v>
      </c>
      <c r="K9" s="21">
        <v>1129.0899999999999</v>
      </c>
      <c r="L9" s="37">
        <f t="shared" ref="L9:L39" si="4">K9*J9</f>
        <v>38389.06</v>
      </c>
    </row>
    <row r="10" spans="1:12" x14ac:dyDescent="0.2">
      <c r="A10" s="10">
        <f>+A9+1</f>
        <v>2</v>
      </c>
      <c r="B10" s="20" t="s">
        <v>33</v>
      </c>
      <c r="C10" s="19">
        <v>45078</v>
      </c>
      <c r="D10" s="19">
        <v>45107</v>
      </c>
      <c r="E10" s="17">
        <f t="shared" si="0"/>
        <v>15</v>
      </c>
      <c r="F10" s="18">
        <v>45119</v>
      </c>
      <c r="G10" s="17">
        <f t="shared" si="1"/>
        <v>12</v>
      </c>
      <c r="H10" s="16">
        <v>45127</v>
      </c>
      <c r="I10" s="15">
        <f t="shared" si="2"/>
        <v>8</v>
      </c>
      <c r="J10" s="13">
        <f t="shared" si="3"/>
        <v>35</v>
      </c>
      <c r="K10" s="14">
        <v>1946.46</v>
      </c>
      <c r="L10" s="13">
        <f t="shared" si="4"/>
        <v>68126.100000000006</v>
      </c>
    </row>
    <row r="11" spans="1:12" x14ac:dyDescent="0.2">
      <c r="A11" s="10">
        <f t="shared" ref="A11:A74" si="5">+A10+1</f>
        <v>3</v>
      </c>
      <c r="B11" s="20" t="s">
        <v>34</v>
      </c>
      <c r="C11" s="19">
        <v>45078</v>
      </c>
      <c r="D11" s="19">
        <v>45107</v>
      </c>
      <c r="E11" s="17">
        <f t="shared" si="0"/>
        <v>15</v>
      </c>
      <c r="F11" s="18">
        <v>45120</v>
      </c>
      <c r="G11" s="17">
        <f t="shared" si="1"/>
        <v>13</v>
      </c>
      <c r="H11" s="16">
        <v>45126</v>
      </c>
      <c r="I11" s="15">
        <f t="shared" si="2"/>
        <v>6</v>
      </c>
      <c r="J11" s="13">
        <f t="shared" si="3"/>
        <v>34</v>
      </c>
      <c r="K11" s="14">
        <v>8331.4700000000012</v>
      </c>
      <c r="L11" s="13">
        <f t="shared" si="4"/>
        <v>283269.98000000004</v>
      </c>
    </row>
    <row r="12" spans="1:12" x14ac:dyDescent="0.2">
      <c r="A12" s="10">
        <f t="shared" si="5"/>
        <v>4</v>
      </c>
      <c r="B12" s="20" t="s">
        <v>35</v>
      </c>
      <c r="C12" s="19">
        <v>45078</v>
      </c>
      <c r="D12" s="19">
        <v>45107</v>
      </c>
      <c r="E12" s="17">
        <f t="shared" si="0"/>
        <v>15</v>
      </c>
      <c r="F12" s="18">
        <v>45128</v>
      </c>
      <c r="G12" s="17">
        <f t="shared" si="1"/>
        <v>21</v>
      </c>
      <c r="H12" s="16">
        <v>45132</v>
      </c>
      <c r="I12" s="15">
        <f t="shared" si="2"/>
        <v>4</v>
      </c>
      <c r="J12" s="13">
        <f t="shared" si="3"/>
        <v>40</v>
      </c>
      <c r="K12" s="14">
        <v>61320.08</v>
      </c>
      <c r="L12" s="13">
        <f t="shared" si="4"/>
        <v>2452803.2000000002</v>
      </c>
    </row>
    <row r="13" spans="1:12" x14ac:dyDescent="0.2">
      <c r="A13" s="10">
        <f t="shared" si="5"/>
        <v>5</v>
      </c>
      <c r="B13" s="20" t="s">
        <v>35</v>
      </c>
      <c r="C13" s="19">
        <v>45078</v>
      </c>
      <c r="D13" s="19">
        <v>45107</v>
      </c>
      <c r="E13" s="17">
        <f t="shared" si="0"/>
        <v>15</v>
      </c>
      <c r="F13" s="18">
        <v>45128</v>
      </c>
      <c r="G13" s="17">
        <f t="shared" si="1"/>
        <v>21</v>
      </c>
      <c r="H13" s="16">
        <v>45132</v>
      </c>
      <c r="I13" s="15">
        <f t="shared" si="2"/>
        <v>4</v>
      </c>
      <c r="J13" s="13">
        <f t="shared" si="3"/>
        <v>40</v>
      </c>
      <c r="K13" s="14">
        <v>2549139.8000000012</v>
      </c>
      <c r="L13" s="13">
        <f t="shared" si="4"/>
        <v>101965592.00000004</v>
      </c>
    </row>
    <row r="14" spans="1:12" x14ac:dyDescent="0.2">
      <c r="A14" s="10">
        <f t="shared" si="5"/>
        <v>6</v>
      </c>
      <c r="B14" s="20" t="s">
        <v>36</v>
      </c>
      <c r="C14" s="19">
        <v>45078</v>
      </c>
      <c r="D14" s="19">
        <v>45107</v>
      </c>
      <c r="E14" s="17">
        <f t="shared" si="0"/>
        <v>15</v>
      </c>
      <c r="F14" s="18">
        <v>45121</v>
      </c>
      <c r="G14" s="17">
        <f t="shared" si="1"/>
        <v>14</v>
      </c>
      <c r="H14" s="16">
        <v>45131</v>
      </c>
      <c r="I14" s="15">
        <f t="shared" si="2"/>
        <v>10</v>
      </c>
      <c r="J14" s="13">
        <f t="shared" si="3"/>
        <v>39</v>
      </c>
      <c r="K14" s="14">
        <v>170082.05000000002</v>
      </c>
      <c r="L14" s="13">
        <f t="shared" si="4"/>
        <v>6633199.9500000011</v>
      </c>
    </row>
    <row r="15" spans="1:12" x14ac:dyDescent="0.2">
      <c r="A15" s="10">
        <f t="shared" si="5"/>
        <v>7</v>
      </c>
      <c r="B15" s="20" t="s">
        <v>37</v>
      </c>
      <c r="C15" s="19">
        <v>45078</v>
      </c>
      <c r="D15" s="19">
        <v>45107</v>
      </c>
      <c r="E15" s="17">
        <f t="shared" si="0"/>
        <v>15</v>
      </c>
      <c r="F15" s="18">
        <v>45119</v>
      </c>
      <c r="G15" s="17">
        <f t="shared" si="1"/>
        <v>12</v>
      </c>
      <c r="H15" s="16">
        <v>45131</v>
      </c>
      <c r="I15" s="15">
        <f t="shared" si="2"/>
        <v>12</v>
      </c>
      <c r="J15" s="13">
        <f t="shared" si="3"/>
        <v>39</v>
      </c>
      <c r="K15" s="14">
        <v>1213343.1000000001</v>
      </c>
      <c r="L15" s="13">
        <f t="shared" si="4"/>
        <v>47320380.900000006</v>
      </c>
    </row>
    <row r="16" spans="1:12" x14ac:dyDescent="0.2">
      <c r="A16" s="10">
        <f t="shared" si="5"/>
        <v>8</v>
      </c>
      <c r="B16" s="20" t="s">
        <v>38</v>
      </c>
      <c r="C16" s="19">
        <v>45078</v>
      </c>
      <c r="D16" s="19">
        <v>45107</v>
      </c>
      <c r="E16" s="17">
        <f t="shared" si="0"/>
        <v>15</v>
      </c>
      <c r="F16" s="18">
        <v>45119</v>
      </c>
      <c r="G16" s="17">
        <f t="shared" si="1"/>
        <v>12</v>
      </c>
      <c r="H16" s="16">
        <v>45127</v>
      </c>
      <c r="I16" s="15">
        <f t="shared" si="2"/>
        <v>8</v>
      </c>
      <c r="J16" s="13">
        <f t="shared" si="3"/>
        <v>35</v>
      </c>
      <c r="K16" s="14">
        <v>6650.24</v>
      </c>
      <c r="L16" s="13">
        <f t="shared" si="4"/>
        <v>232758.39999999999</v>
      </c>
    </row>
    <row r="17" spans="1:12" x14ac:dyDescent="0.2">
      <c r="A17" s="10">
        <f t="shared" si="5"/>
        <v>9</v>
      </c>
      <c r="B17" s="20" t="s">
        <v>39</v>
      </c>
      <c r="C17" s="19">
        <v>45078</v>
      </c>
      <c r="D17" s="19">
        <v>45107</v>
      </c>
      <c r="E17" s="17">
        <f t="shared" si="0"/>
        <v>15</v>
      </c>
      <c r="F17" s="18">
        <v>45127</v>
      </c>
      <c r="G17" s="17">
        <f t="shared" si="1"/>
        <v>20</v>
      </c>
      <c r="H17" s="16">
        <v>45132</v>
      </c>
      <c r="I17" s="15">
        <f t="shared" si="2"/>
        <v>5</v>
      </c>
      <c r="J17" s="13">
        <f t="shared" si="3"/>
        <v>40</v>
      </c>
      <c r="K17" s="14">
        <v>346246.72000000009</v>
      </c>
      <c r="L17" s="13">
        <f t="shared" si="4"/>
        <v>13849868.800000004</v>
      </c>
    </row>
    <row r="18" spans="1:12" x14ac:dyDescent="0.2">
      <c r="A18" s="10">
        <f t="shared" si="5"/>
        <v>10</v>
      </c>
      <c r="B18" s="20" t="s">
        <v>32</v>
      </c>
      <c r="C18" s="19">
        <v>45108</v>
      </c>
      <c r="D18" s="19">
        <v>45138</v>
      </c>
      <c r="E18" s="17">
        <f t="shared" si="0"/>
        <v>15.5</v>
      </c>
      <c r="F18" s="18">
        <v>45148</v>
      </c>
      <c r="G18" s="17">
        <f t="shared" si="1"/>
        <v>10</v>
      </c>
      <c r="H18" s="16">
        <v>45152</v>
      </c>
      <c r="I18" s="15">
        <f t="shared" si="2"/>
        <v>4</v>
      </c>
      <c r="J18" s="13">
        <f t="shared" si="3"/>
        <v>29.5</v>
      </c>
      <c r="K18" s="14">
        <v>2470.7799999999997</v>
      </c>
      <c r="L18" s="13">
        <f t="shared" si="4"/>
        <v>72888.009999999995</v>
      </c>
    </row>
    <row r="19" spans="1:12" x14ac:dyDescent="0.2">
      <c r="A19" s="10">
        <f t="shared" si="5"/>
        <v>11</v>
      </c>
      <c r="B19" s="20" t="s">
        <v>33</v>
      </c>
      <c r="C19" s="19">
        <v>45108</v>
      </c>
      <c r="D19" s="19">
        <v>45138</v>
      </c>
      <c r="E19" s="17">
        <f t="shared" si="0"/>
        <v>15.5</v>
      </c>
      <c r="F19" s="18">
        <v>45147</v>
      </c>
      <c r="G19" s="17">
        <f t="shared" si="1"/>
        <v>9</v>
      </c>
      <c r="H19" s="16">
        <v>45155</v>
      </c>
      <c r="I19" s="15">
        <f t="shared" si="2"/>
        <v>8</v>
      </c>
      <c r="J19" s="13">
        <f t="shared" si="3"/>
        <v>32.5</v>
      </c>
      <c r="K19" s="14">
        <v>1753.78</v>
      </c>
      <c r="L19" s="13">
        <f t="shared" si="4"/>
        <v>56997.85</v>
      </c>
    </row>
    <row r="20" spans="1:12" x14ac:dyDescent="0.2">
      <c r="A20" s="10">
        <f t="shared" si="5"/>
        <v>12</v>
      </c>
      <c r="B20" s="20" t="s">
        <v>34</v>
      </c>
      <c r="C20" s="19">
        <v>45108</v>
      </c>
      <c r="D20" s="19">
        <v>45138</v>
      </c>
      <c r="E20" s="17">
        <f t="shared" si="0"/>
        <v>15.5</v>
      </c>
      <c r="F20" s="18">
        <v>45148</v>
      </c>
      <c r="G20" s="17">
        <f t="shared" si="1"/>
        <v>10</v>
      </c>
      <c r="H20" s="16">
        <v>45152</v>
      </c>
      <c r="I20" s="15">
        <f t="shared" si="2"/>
        <v>4</v>
      </c>
      <c r="J20" s="13">
        <f t="shared" si="3"/>
        <v>29.5</v>
      </c>
      <c r="K20" s="14">
        <v>11579.940000000002</v>
      </c>
      <c r="L20" s="13">
        <f t="shared" si="4"/>
        <v>341608.2300000001</v>
      </c>
    </row>
    <row r="21" spans="1:12" x14ac:dyDescent="0.2">
      <c r="A21" s="10">
        <f t="shared" si="5"/>
        <v>13</v>
      </c>
      <c r="B21" s="20" t="s">
        <v>35</v>
      </c>
      <c r="C21" s="19">
        <v>45108</v>
      </c>
      <c r="D21" s="19">
        <v>45138</v>
      </c>
      <c r="E21" s="17">
        <f t="shared" si="0"/>
        <v>15.5</v>
      </c>
      <c r="F21" s="18">
        <v>45159</v>
      </c>
      <c r="G21" s="17">
        <f t="shared" si="1"/>
        <v>21</v>
      </c>
      <c r="H21" s="16">
        <v>45163</v>
      </c>
      <c r="I21" s="15">
        <f t="shared" si="2"/>
        <v>4</v>
      </c>
      <c r="J21" s="13">
        <f t="shared" si="3"/>
        <v>40.5</v>
      </c>
      <c r="K21" s="14">
        <v>74968.589999999953</v>
      </c>
      <c r="L21" s="13">
        <f t="shared" si="4"/>
        <v>3036227.8949999982</v>
      </c>
    </row>
    <row r="22" spans="1:12" x14ac:dyDescent="0.2">
      <c r="A22" s="10">
        <f t="shared" si="5"/>
        <v>14</v>
      </c>
      <c r="B22" s="20" t="s">
        <v>35</v>
      </c>
      <c r="C22" s="19">
        <v>45108</v>
      </c>
      <c r="D22" s="19">
        <v>45138</v>
      </c>
      <c r="E22" s="17">
        <f t="shared" si="0"/>
        <v>15.5</v>
      </c>
      <c r="F22" s="18">
        <v>45160</v>
      </c>
      <c r="G22" s="17">
        <f t="shared" si="1"/>
        <v>22</v>
      </c>
      <c r="H22" s="16">
        <v>45163</v>
      </c>
      <c r="I22" s="15">
        <f t="shared" si="2"/>
        <v>3</v>
      </c>
      <c r="J22" s="13">
        <f t="shared" si="3"/>
        <v>40.5</v>
      </c>
      <c r="K22" s="14">
        <v>2937187.0299999993</v>
      </c>
      <c r="L22" s="13">
        <f t="shared" si="4"/>
        <v>118956074.71499997</v>
      </c>
    </row>
    <row r="23" spans="1:12" x14ac:dyDescent="0.2">
      <c r="A23" s="10">
        <f t="shared" si="5"/>
        <v>15</v>
      </c>
      <c r="B23" s="20" t="s">
        <v>36</v>
      </c>
      <c r="C23" s="19">
        <v>45108</v>
      </c>
      <c r="D23" s="19">
        <v>45138</v>
      </c>
      <c r="E23" s="17">
        <f t="shared" si="0"/>
        <v>15.5</v>
      </c>
      <c r="F23" s="18">
        <v>45148</v>
      </c>
      <c r="G23" s="17">
        <f t="shared" si="1"/>
        <v>10</v>
      </c>
      <c r="H23" s="16">
        <v>45159</v>
      </c>
      <c r="I23" s="15">
        <f t="shared" si="2"/>
        <v>11</v>
      </c>
      <c r="J23" s="13">
        <f t="shared" si="3"/>
        <v>36.5</v>
      </c>
      <c r="K23" s="14">
        <v>170082.05000000002</v>
      </c>
      <c r="L23" s="13">
        <f t="shared" si="4"/>
        <v>6207994.8250000002</v>
      </c>
    </row>
    <row r="24" spans="1:12" x14ac:dyDescent="0.2">
      <c r="A24" s="10">
        <f t="shared" si="5"/>
        <v>16</v>
      </c>
      <c r="B24" s="20" t="s">
        <v>37</v>
      </c>
      <c r="C24" s="19">
        <v>45108</v>
      </c>
      <c r="D24" s="19">
        <v>45138</v>
      </c>
      <c r="E24" s="17">
        <f t="shared" si="0"/>
        <v>15.5</v>
      </c>
      <c r="F24" s="18">
        <v>45148</v>
      </c>
      <c r="G24" s="17">
        <f t="shared" si="1"/>
        <v>10</v>
      </c>
      <c r="H24" s="16">
        <v>45159</v>
      </c>
      <c r="I24" s="15">
        <f t="shared" si="2"/>
        <v>11</v>
      </c>
      <c r="J24" s="13">
        <f t="shared" si="3"/>
        <v>36.5</v>
      </c>
      <c r="K24" s="14">
        <v>1253787.8700000001</v>
      </c>
      <c r="L24" s="13">
        <f t="shared" si="4"/>
        <v>45763257.255000003</v>
      </c>
    </row>
    <row r="25" spans="1:12" x14ac:dyDescent="0.2">
      <c r="A25" s="10">
        <f t="shared" si="5"/>
        <v>17</v>
      </c>
      <c r="B25" s="20" t="s">
        <v>38</v>
      </c>
      <c r="C25" s="19">
        <v>45108</v>
      </c>
      <c r="D25" s="19">
        <v>45138</v>
      </c>
      <c r="E25" s="17">
        <f t="shared" si="0"/>
        <v>15.5</v>
      </c>
      <c r="F25" s="18">
        <v>45148</v>
      </c>
      <c r="G25" s="17">
        <f t="shared" si="1"/>
        <v>10</v>
      </c>
      <c r="H25" s="16">
        <v>45159</v>
      </c>
      <c r="I25" s="15">
        <f t="shared" si="2"/>
        <v>11</v>
      </c>
      <c r="J25" s="13">
        <f t="shared" si="3"/>
        <v>36.5</v>
      </c>
      <c r="K25" s="14">
        <v>6873.35</v>
      </c>
      <c r="L25" s="13">
        <f t="shared" si="4"/>
        <v>250877.27500000002</v>
      </c>
    </row>
    <row r="26" spans="1:12" x14ac:dyDescent="0.2">
      <c r="A26" s="10">
        <f t="shared" si="5"/>
        <v>18</v>
      </c>
      <c r="B26" s="20" t="s">
        <v>39</v>
      </c>
      <c r="C26" s="19">
        <v>45108</v>
      </c>
      <c r="D26" s="19">
        <v>45138</v>
      </c>
      <c r="E26" s="17">
        <f t="shared" si="0"/>
        <v>15.5</v>
      </c>
      <c r="F26" s="18">
        <v>45154</v>
      </c>
      <c r="G26" s="17">
        <f t="shared" si="1"/>
        <v>16</v>
      </c>
      <c r="H26" s="16">
        <v>45163</v>
      </c>
      <c r="I26" s="15">
        <f t="shared" si="2"/>
        <v>9</v>
      </c>
      <c r="J26" s="13">
        <f t="shared" si="3"/>
        <v>40.5</v>
      </c>
      <c r="K26" s="14">
        <v>450341.07000000018</v>
      </c>
      <c r="L26" s="13">
        <f t="shared" si="4"/>
        <v>18238813.335000008</v>
      </c>
    </row>
    <row r="27" spans="1:12" x14ac:dyDescent="0.2">
      <c r="A27" s="10">
        <f t="shared" si="5"/>
        <v>19</v>
      </c>
      <c r="B27" s="20" t="s">
        <v>32</v>
      </c>
      <c r="C27" s="19">
        <v>45139</v>
      </c>
      <c r="D27" s="19">
        <v>45169</v>
      </c>
      <c r="E27" s="17">
        <f t="shared" si="0"/>
        <v>15.5</v>
      </c>
      <c r="F27" s="18">
        <v>45188</v>
      </c>
      <c r="G27" s="17">
        <f t="shared" si="1"/>
        <v>19</v>
      </c>
      <c r="H27" s="16">
        <v>45190</v>
      </c>
      <c r="I27" s="15">
        <f t="shared" si="2"/>
        <v>2</v>
      </c>
      <c r="J27" s="13">
        <f t="shared" si="3"/>
        <v>36.5</v>
      </c>
      <c r="K27" s="14">
        <v>2135.670000000001</v>
      </c>
      <c r="L27" s="13">
        <f t="shared" si="4"/>
        <v>77951.955000000031</v>
      </c>
    </row>
    <row r="28" spans="1:12" x14ac:dyDescent="0.2">
      <c r="A28" s="10">
        <f t="shared" si="5"/>
        <v>20</v>
      </c>
      <c r="B28" s="20" t="s">
        <v>40</v>
      </c>
      <c r="C28" s="19">
        <v>45139</v>
      </c>
      <c r="D28" s="19">
        <v>45169</v>
      </c>
      <c r="E28" s="17">
        <f t="shared" si="0"/>
        <v>15.5</v>
      </c>
      <c r="F28" s="18">
        <v>45188</v>
      </c>
      <c r="G28" s="17">
        <f t="shared" si="1"/>
        <v>19</v>
      </c>
      <c r="H28" s="16">
        <v>45194</v>
      </c>
      <c r="I28" s="15">
        <f t="shared" si="2"/>
        <v>6</v>
      </c>
      <c r="J28" s="13">
        <f t="shared" si="3"/>
        <v>40.5</v>
      </c>
      <c r="K28" s="14">
        <v>13968.159999999994</v>
      </c>
      <c r="L28" s="13">
        <f t="shared" si="4"/>
        <v>565710.47999999975</v>
      </c>
    </row>
    <row r="29" spans="1:12" x14ac:dyDescent="0.2">
      <c r="A29" s="10">
        <f t="shared" si="5"/>
        <v>21</v>
      </c>
      <c r="B29" s="20" t="s">
        <v>33</v>
      </c>
      <c r="C29" s="19">
        <v>45139</v>
      </c>
      <c r="D29" s="19">
        <v>45169</v>
      </c>
      <c r="E29" s="17">
        <f t="shared" si="0"/>
        <v>15.5</v>
      </c>
      <c r="F29" s="18">
        <v>45182</v>
      </c>
      <c r="G29" s="17">
        <f t="shared" si="1"/>
        <v>13</v>
      </c>
      <c r="H29" s="16">
        <v>45187</v>
      </c>
      <c r="I29" s="15">
        <f t="shared" si="2"/>
        <v>5</v>
      </c>
      <c r="J29" s="13">
        <f t="shared" si="3"/>
        <v>33.5</v>
      </c>
      <c r="K29" s="14">
        <v>2130.2599999999998</v>
      </c>
      <c r="L29" s="13">
        <f t="shared" si="4"/>
        <v>71363.709999999992</v>
      </c>
    </row>
    <row r="30" spans="1:12" x14ac:dyDescent="0.2">
      <c r="A30" s="10">
        <f t="shared" si="5"/>
        <v>22</v>
      </c>
      <c r="B30" s="20" t="s">
        <v>34</v>
      </c>
      <c r="C30" s="19">
        <v>45139</v>
      </c>
      <c r="D30" s="19">
        <v>45169</v>
      </c>
      <c r="E30" s="17">
        <f t="shared" si="0"/>
        <v>15.5</v>
      </c>
      <c r="F30" s="18">
        <v>45188</v>
      </c>
      <c r="G30" s="17">
        <f t="shared" si="1"/>
        <v>19</v>
      </c>
      <c r="H30" s="16">
        <v>45190</v>
      </c>
      <c r="I30" s="15">
        <f t="shared" si="2"/>
        <v>2</v>
      </c>
      <c r="J30" s="13">
        <f t="shared" si="3"/>
        <v>36.5</v>
      </c>
      <c r="K30" s="14">
        <v>12361.870000000006</v>
      </c>
      <c r="L30" s="13">
        <f t="shared" si="4"/>
        <v>451208.25500000024</v>
      </c>
    </row>
    <row r="31" spans="1:12" x14ac:dyDescent="0.2">
      <c r="A31" s="10">
        <f t="shared" si="5"/>
        <v>23</v>
      </c>
      <c r="B31" s="20" t="s">
        <v>35</v>
      </c>
      <c r="C31" s="19">
        <v>45139</v>
      </c>
      <c r="D31" s="19">
        <v>45169</v>
      </c>
      <c r="E31" s="17">
        <f t="shared" si="0"/>
        <v>15.5</v>
      </c>
      <c r="F31" s="18">
        <v>45190</v>
      </c>
      <c r="G31" s="17">
        <f t="shared" si="1"/>
        <v>21</v>
      </c>
      <c r="H31" s="16">
        <v>45194</v>
      </c>
      <c r="I31" s="15">
        <f t="shared" si="2"/>
        <v>4</v>
      </c>
      <c r="J31" s="13">
        <f t="shared" si="3"/>
        <v>40.5</v>
      </c>
      <c r="K31" s="14">
        <v>71043.08</v>
      </c>
      <c r="L31" s="13">
        <f t="shared" si="4"/>
        <v>2877244.74</v>
      </c>
    </row>
    <row r="32" spans="1:12" x14ac:dyDescent="0.2">
      <c r="A32" s="10">
        <f t="shared" si="5"/>
        <v>24</v>
      </c>
      <c r="B32" s="20" t="s">
        <v>35</v>
      </c>
      <c r="C32" s="19">
        <v>45139</v>
      </c>
      <c r="D32" s="19">
        <v>45169</v>
      </c>
      <c r="E32" s="17">
        <f t="shared" si="0"/>
        <v>15.5</v>
      </c>
      <c r="F32" s="18">
        <v>45190</v>
      </c>
      <c r="G32" s="17">
        <f t="shared" si="1"/>
        <v>21</v>
      </c>
      <c r="H32" s="16">
        <v>45194</v>
      </c>
      <c r="I32" s="15">
        <f t="shared" si="2"/>
        <v>4</v>
      </c>
      <c r="J32" s="13">
        <f t="shared" si="3"/>
        <v>40.5</v>
      </c>
      <c r="K32" s="14">
        <v>2962431.870000002</v>
      </c>
      <c r="L32" s="13">
        <f t="shared" si="4"/>
        <v>119978490.73500007</v>
      </c>
    </row>
    <row r="33" spans="1:12" x14ac:dyDescent="0.2">
      <c r="A33" s="10">
        <f t="shared" si="5"/>
        <v>25</v>
      </c>
      <c r="B33" s="20" t="s">
        <v>36</v>
      </c>
      <c r="C33" s="19">
        <v>45139</v>
      </c>
      <c r="D33" s="19">
        <v>45169</v>
      </c>
      <c r="E33" s="17">
        <f t="shared" si="0"/>
        <v>15.5</v>
      </c>
      <c r="F33" s="18">
        <v>45182</v>
      </c>
      <c r="G33" s="17">
        <f t="shared" si="1"/>
        <v>13</v>
      </c>
      <c r="H33" s="16">
        <v>45194</v>
      </c>
      <c r="I33" s="15">
        <f t="shared" si="2"/>
        <v>12</v>
      </c>
      <c r="J33" s="13">
        <f t="shared" si="3"/>
        <v>40.5</v>
      </c>
      <c r="K33" s="14">
        <v>170082.05000000002</v>
      </c>
      <c r="L33" s="13">
        <f t="shared" si="4"/>
        <v>6888323.0250000004</v>
      </c>
    </row>
    <row r="34" spans="1:12" x14ac:dyDescent="0.2">
      <c r="A34" s="10">
        <f t="shared" si="5"/>
        <v>26</v>
      </c>
      <c r="B34" s="20" t="s">
        <v>37</v>
      </c>
      <c r="C34" s="19">
        <v>45139</v>
      </c>
      <c r="D34" s="19">
        <v>45169</v>
      </c>
      <c r="E34" s="17">
        <f t="shared" si="0"/>
        <v>15.5</v>
      </c>
      <c r="F34" s="18">
        <v>45182</v>
      </c>
      <c r="G34" s="17">
        <f t="shared" si="1"/>
        <v>13</v>
      </c>
      <c r="H34" s="16">
        <v>45191</v>
      </c>
      <c r="I34" s="15">
        <f t="shared" si="2"/>
        <v>9</v>
      </c>
      <c r="J34" s="13">
        <f t="shared" si="3"/>
        <v>37.5</v>
      </c>
      <c r="K34" s="14">
        <v>1253787.8700000001</v>
      </c>
      <c r="L34" s="13">
        <f t="shared" si="4"/>
        <v>47017045.125000007</v>
      </c>
    </row>
    <row r="35" spans="1:12" x14ac:dyDescent="0.2">
      <c r="A35" s="10">
        <f t="shared" si="5"/>
        <v>27</v>
      </c>
      <c r="B35" s="20" t="s">
        <v>38</v>
      </c>
      <c r="C35" s="19">
        <v>45139</v>
      </c>
      <c r="D35" s="19">
        <v>45169</v>
      </c>
      <c r="E35" s="17">
        <f t="shared" si="0"/>
        <v>15.5</v>
      </c>
      <c r="F35" s="18">
        <v>45184</v>
      </c>
      <c r="G35" s="17">
        <f t="shared" si="1"/>
        <v>15</v>
      </c>
      <c r="H35" s="16">
        <v>45189</v>
      </c>
      <c r="I35" s="15">
        <f t="shared" si="2"/>
        <v>5</v>
      </c>
      <c r="J35" s="13">
        <f t="shared" si="3"/>
        <v>35.5</v>
      </c>
      <c r="K35" s="14">
        <v>6876.5</v>
      </c>
      <c r="L35" s="13">
        <f t="shared" si="4"/>
        <v>244115.75</v>
      </c>
    </row>
    <row r="36" spans="1:12" x14ac:dyDescent="0.2">
      <c r="A36" s="10">
        <f t="shared" si="5"/>
        <v>28</v>
      </c>
      <c r="B36" s="20" t="s">
        <v>39</v>
      </c>
      <c r="C36" s="19">
        <v>45139</v>
      </c>
      <c r="D36" s="19">
        <v>45169</v>
      </c>
      <c r="E36" s="17">
        <f t="shared" si="0"/>
        <v>15.5</v>
      </c>
      <c r="F36" s="18">
        <v>45189</v>
      </c>
      <c r="G36" s="17">
        <f t="shared" si="1"/>
        <v>20</v>
      </c>
      <c r="H36" s="16">
        <v>45194</v>
      </c>
      <c r="I36" s="15">
        <f t="shared" si="2"/>
        <v>5</v>
      </c>
      <c r="J36" s="13">
        <f t="shared" si="3"/>
        <v>40.5</v>
      </c>
      <c r="K36" s="14">
        <v>400719.12000000005</v>
      </c>
      <c r="L36" s="13">
        <f t="shared" si="4"/>
        <v>16229124.360000001</v>
      </c>
    </row>
    <row r="37" spans="1:12" x14ac:dyDescent="0.2">
      <c r="A37" s="10">
        <f t="shared" si="5"/>
        <v>29</v>
      </c>
      <c r="B37" s="20" t="s">
        <v>32</v>
      </c>
      <c r="C37" s="19">
        <v>45170</v>
      </c>
      <c r="D37" s="19">
        <v>45199</v>
      </c>
      <c r="E37" s="17">
        <f t="shared" si="0"/>
        <v>15</v>
      </c>
      <c r="F37" s="18">
        <v>45208</v>
      </c>
      <c r="G37" s="17">
        <f t="shared" si="1"/>
        <v>9</v>
      </c>
      <c r="H37" s="16">
        <v>45217</v>
      </c>
      <c r="I37" s="15">
        <f t="shared" si="2"/>
        <v>9</v>
      </c>
      <c r="J37" s="13">
        <f t="shared" si="3"/>
        <v>33</v>
      </c>
      <c r="K37" s="14">
        <v>2142.3000000000002</v>
      </c>
      <c r="L37" s="13">
        <f t="shared" si="4"/>
        <v>70695.900000000009</v>
      </c>
    </row>
    <row r="38" spans="1:12" x14ac:dyDescent="0.2">
      <c r="A38" s="10">
        <f t="shared" si="5"/>
        <v>30</v>
      </c>
      <c r="B38" s="20" t="s">
        <v>40</v>
      </c>
      <c r="C38" s="19">
        <v>45170</v>
      </c>
      <c r="D38" s="19">
        <v>45199</v>
      </c>
      <c r="E38" s="17">
        <f t="shared" si="0"/>
        <v>15</v>
      </c>
      <c r="F38" s="18">
        <v>45222</v>
      </c>
      <c r="G38" s="17">
        <f t="shared" si="1"/>
        <v>23</v>
      </c>
      <c r="H38" s="16">
        <v>45224</v>
      </c>
      <c r="I38" s="15">
        <f t="shared" si="2"/>
        <v>2</v>
      </c>
      <c r="J38" s="13">
        <f t="shared" si="3"/>
        <v>40</v>
      </c>
      <c r="K38" s="14">
        <v>24624</v>
      </c>
      <c r="L38" s="13">
        <f t="shared" si="4"/>
        <v>984960</v>
      </c>
    </row>
    <row r="39" spans="1:12" x14ac:dyDescent="0.2">
      <c r="A39" s="10">
        <f t="shared" si="5"/>
        <v>31</v>
      </c>
      <c r="B39" s="20" t="s">
        <v>34</v>
      </c>
      <c r="C39" s="19">
        <v>45170</v>
      </c>
      <c r="D39" s="19">
        <v>45199</v>
      </c>
      <c r="E39" s="17">
        <f t="shared" si="0"/>
        <v>15</v>
      </c>
      <c r="F39" s="18">
        <v>45208</v>
      </c>
      <c r="G39" s="17">
        <f t="shared" si="1"/>
        <v>9</v>
      </c>
      <c r="H39" s="16">
        <v>45211</v>
      </c>
      <c r="I39" s="15">
        <f t="shared" si="2"/>
        <v>3</v>
      </c>
      <c r="J39" s="13">
        <f t="shared" si="3"/>
        <v>27</v>
      </c>
      <c r="K39" s="14">
        <v>8828.02</v>
      </c>
      <c r="L39" s="13">
        <f t="shared" si="4"/>
        <v>238356.54</v>
      </c>
    </row>
    <row r="40" spans="1:12" x14ac:dyDescent="0.2">
      <c r="A40" s="10">
        <f t="shared" si="5"/>
        <v>32</v>
      </c>
      <c r="B40" s="20" t="s">
        <v>35</v>
      </c>
      <c r="C40" s="19">
        <v>45170</v>
      </c>
      <c r="D40" s="19">
        <v>45199</v>
      </c>
      <c r="E40" s="17">
        <f t="shared" ref="E40:E70" si="6">(D40-C40+1)/2</f>
        <v>15</v>
      </c>
      <c r="F40" s="18">
        <v>45224</v>
      </c>
      <c r="G40" s="17">
        <f t="shared" ref="G40:G70" si="7">+F40-D40</f>
        <v>25</v>
      </c>
      <c r="H40" s="16">
        <v>45229</v>
      </c>
      <c r="I40" s="15">
        <f t="shared" ref="I40:I70" si="8">+H40-F40</f>
        <v>5</v>
      </c>
      <c r="J40" s="13">
        <f t="shared" ref="J40:J70" si="9">+I40+G40+E40</f>
        <v>45</v>
      </c>
      <c r="K40" s="14">
        <v>3087181.0999999917</v>
      </c>
      <c r="L40" s="13">
        <f t="shared" ref="L40:L70" si="10">K40*J40</f>
        <v>138923149.49999961</v>
      </c>
    </row>
    <row r="41" spans="1:12" x14ac:dyDescent="0.2">
      <c r="A41" s="10">
        <f t="shared" si="5"/>
        <v>33</v>
      </c>
      <c r="B41" s="20" t="s">
        <v>35</v>
      </c>
      <c r="C41" s="19">
        <v>45170</v>
      </c>
      <c r="D41" s="19">
        <v>45199</v>
      </c>
      <c r="E41" s="17">
        <f t="shared" si="6"/>
        <v>15</v>
      </c>
      <c r="F41" s="18">
        <v>45222</v>
      </c>
      <c r="G41" s="17">
        <f t="shared" si="7"/>
        <v>23</v>
      </c>
      <c r="H41" s="16">
        <v>45224</v>
      </c>
      <c r="I41" s="15">
        <f t="shared" si="8"/>
        <v>2</v>
      </c>
      <c r="J41" s="13">
        <f t="shared" si="9"/>
        <v>40</v>
      </c>
      <c r="K41" s="14">
        <v>71384.850000000006</v>
      </c>
      <c r="L41" s="13">
        <f t="shared" si="10"/>
        <v>2855394</v>
      </c>
    </row>
    <row r="42" spans="1:12" x14ac:dyDescent="0.2">
      <c r="A42" s="10">
        <f t="shared" si="5"/>
        <v>34</v>
      </c>
      <c r="B42" s="20" t="s">
        <v>36</v>
      </c>
      <c r="C42" s="19">
        <v>45170</v>
      </c>
      <c r="D42" s="19">
        <v>45199</v>
      </c>
      <c r="E42" s="17">
        <f t="shared" si="6"/>
        <v>15</v>
      </c>
      <c r="F42" s="18">
        <v>45210</v>
      </c>
      <c r="G42" s="17">
        <f t="shared" si="7"/>
        <v>11</v>
      </c>
      <c r="H42" s="16">
        <v>45222</v>
      </c>
      <c r="I42" s="15">
        <f t="shared" si="8"/>
        <v>12</v>
      </c>
      <c r="J42" s="13">
        <f t="shared" si="9"/>
        <v>38</v>
      </c>
      <c r="K42" s="14">
        <v>170082.05000000002</v>
      </c>
      <c r="L42" s="13">
        <f t="shared" si="10"/>
        <v>6463117.9000000004</v>
      </c>
    </row>
    <row r="43" spans="1:12" x14ac:dyDescent="0.2">
      <c r="A43" s="10">
        <f t="shared" si="5"/>
        <v>35</v>
      </c>
      <c r="B43" s="20" t="s">
        <v>37</v>
      </c>
      <c r="C43" s="19">
        <v>45170</v>
      </c>
      <c r="D43" s="19">
        <v>45199</v>
      </c>
      <c r="E43" s="17">
        <f t="shared" si="6"/>
        <v>15</v>
      </c>
      <c r="F43" s="18">
        <v>45210</v>
      </c>
      <c r="G43" s="17">
        <f t="shared" si="7"/>
        <v>11</v>
      </c>
      <c r="H43" s="16">
        <v>45222</v>
      </c>
      <c r="I43" s="15">
        <f t="shared" si="8"/>
        <v>12</v>
      </c>
      <c r="J43" s="13">
        <f t="shared" si="9"/>
        <v>38</v>
      </c>
      <c r="K43" s="14">
        <v>1213343.1000000001</v>
      </c>
      <c r="L43" s="13">
        <f t="shared" si="10"/>
        <v>46107037.800000004</v>
      </c>
    </row>
    <row r="44" spans="1:12" x14ac:dyDescent="0.2">
      <c r="A44" s="10">
        <f t="shared" si="5"/>
        <v>36</v>
      </c>
      <c r="B44" s="20" t="s">
        <v>38</v>
      </c>
      <c r="C44" s="19">
        <v>45170</v>
      </c>
      <c r="D44" s="19">
        <v>45199</v>
      </c>
      <c r="E44" s="17">
        <f t="shared" si="6"/>
        <v>15</v>
      </c>
      <c r="F44" s="18">
        <v>45209</v>
      </c>
      <c r="G44" s="17">
        <f t="shared" si="7"/>
        <v>10</v>
      </c>
      <c r="H44" s="16">
        <v>45219</v>
      </c>
      <c r="I44" s="15">
        <f t="shared" si="8"/>
        <v>10</v>
      </c>
      <c r="J44" s="13">
        <f t="shared" si="9"/>
        <v>35</v>
      </c>
      <c r="K44" s="14">
        <v>6650.69</v>
      </c>
      <c r="L44" s="13">
        <f t="shared" si="10"/>
        <v>232774.15</v>
      </c>
    </row>
    <row r="45" spans="1:12" x14ac:dyDescent="0.2">
      <c r="A45" s="10">
        <f t="shared" si="5"/>
        <v>37</v>
      </c>
      <c r="B45" s="36" t="s">
        <v>39</v>
      </c>
      <c r="C45" s="19">
        <v>45170</v>
      </c>
      <c r="D45" s="19">
        <v>45199</v>
      </c>
      <c r="E45" s="17">
        <f t="shared" si="6"/>
        <v>15</v>
      </c>
      <c r="F45" s="18">
        <v>45217</v>
      </c>
      <c r="G45" s="17">
        <f t="shared" si="7"/>
        <v>18</v>
      </c>
      <c r="H45" s="35">
        <v>45224</v>
      </c>
      <c r="I45" s="15">
        <f t="shared" si="8"/>
        <v>7</v>
      </c>
      <c r="J45" s="13">
        <f t="shared" si="9"/>
        <v>40</v>
      </c>
      <c r="K45" s="14">
        <v>442029.94000000018</v>
      </c>
      <c r="L45" s="13">
        <f t="shared" si="10"/>
        <v>17681197.600000009</v>
      </c>
    </row>
    <row r="46" spans="1:12" x14ac:dyDescent="0.2">
      <c r="A46" s="10">
        <f t="shared" si="5"/>
        <v>38</v>
      </c>
      <c r="B46" s="20" t="s">
        <v>32</v>
      </c>
      <c r="C46" s="19">
        <v>45200</v>
      </c>
      <c r="D46" s="19">
        <v>45230</v>
      </c>
      <c r="E46" s="17">
        <f t="shared" si="6"/>
        <v>15.5</v>
      </c>
      <c r="F46" s="18">
        <v>45240</v>
      </c>
      <c r="G46" s="17">
        <f t="shared" si="7"/>
        <v>10</v>
      </c>
      <c r="H46" s="16">
        <v>45250</v>
      </c>
      <c r="I46" s="15">
        <f t="shared" si="8"/>
        <v>10</v>
      </c>
      <c r="J46" s="13">
        <f t="shared" si="9"/>
        <v>35.5</v>
      </c>
      <c r="K46" s="14">
        <v>2087.1900000000014</v>
      </c>
      <c r="L46" s="13">
        <f t="shared" si="10"/>
        <v>74095.245000000054</v>
      </c>
    </row>
    <row r="47" spans="1:12" x14ac:dyDescent="0.2">
      <c r="A47" s="10">
        <f t="shared" si="5"/>
        <v>39</v>
      </c>
      <c r="B47" s="20" t="s">
        <v>40</v>
      </c>
      <c r="C47" s="19">
        <v>45200</v>
      </c>
      <c r="D47" s="19">
        <v>45230</v>
      </c>
      <c r="E47" s="17">
        <f t="shared" si="6"/>
        <v>15.5</v>
      </c>
      <c r="F47" s="18">
        <v>45244</v>
      </c>
      <c r="G47" s="17">
        <f t="shared" si="7"/>
        <v>14</v>
      </c>
      <c r="H47" s="16">
        <v>45257</v>
      </c>
      <c r="I47" s="15">
        <f t="shared" si="8"/>
        <v>13</v>
      </c>
      <c r="J47" s="13">
        <f t="shared" si="9"/>
        <v>42.5</v>
      </c>
      <c r="K47" s="14">
        <v>27994.439999999984</v>
      </c>
      <c r="L47" s="13">
        <f t="shared" si="10"/>
        <v>1189763.6999999993</v>
      </c>
    </row>
    <row r="48" spans="1:12" x14ac:dyDescent="0.2">
      <c r="A48" s="10">
        <f t="shared" si="5"/>
        <v>40</v>
      </c>
      <c r="B48" s="20" t="s">
        <v>33</v>
      </c>
      <c r="C48" s="19">
        <v>45200</v>
      </c>
      <c r="D48" s="19">
        <v>45230</v>
      </c>
      <c r="E48" s="17">
        <f t="shared" si="6"/>
        <v>15.5</v>
      </c>
      <c r="F48" s="18">
        <v>45240</v>
      </c>
      <c r="G48" s="17">
        <f t="shared" si="7"/>
        <v>10</v>
      </c>
      <c r="H48" s="16">
        <v>45247</v>
      </c>
      <c r="I48" s="15">
        <f t="shared" si="8"/>
        <v>7</v>
      </c>
      <c r="J48" s="13">
        <f t="shared" si="9"/>
        <v>32.5</v>
      </c>
      <c r="K48" s="14">
        <v>1836.27</v>
      </c>
      <c r="L48" s="13">
        <f t="shared" si="10"/>
        <v>59678.775000000001</v>
      </c>
    </row>
    <row r="49" spans="1:12" x14ac:dyDescent="0.2">
      <c r="A49" s="10">
        <f t="shared" si="5"/>
        <v>41</v>
      </c>
      <c r="B49" s="20" t="s">
        <v>34</v>
      </c>
      <c r="C49" s="19">
        <v>45200</v>
      </c>
      <c r="D49" s="19">
        <v>45230</v>
      </c>
      <c r="E49" s="17">
        <f t="shared" si="6"/>
        <v>15.5</v>
      </c>
      <c r="F49" s="18">
        <v>45240</v>
      </c>
      <c r="G49" s="17">
        <f t="shared" si="7"/>
        <v>10</v>
      </c>
      <c r="H49" s="16">
        <v>45246</v>
      </c>
      <c r="I49" s="15">
        <f t="shared" si="8"/>
        <v>6</v>
      </c>
      <c r="J49" s="13">
        <f t="shared" si="9"/>
        <v>31.5</v>
      </c>
      <c r="K49" s="14">
        <v>9095.2399999999943</v>
      </c>
      <c r="L49" s="13">
        <f t="shared" si="10"/>
        <v>286500.05999999982</v>
      </c>
    </row>
    <row r="50" spans="1:12" x14ac:dyDescent="0.2">
      <c r="A50" s="10">
        <f t="shared" si="5"/>
        <v>42</v>
      </c>
      <c r="B50" s="20" t="s">
        <v>35</v>
      </c>
      <c r="C50" s="19">
        <v>45200</v>
      </c>
      <c r="D50" s="19">
        <v>45230</v>
      </c>
      <c r="E50" s="17">
        <f t="shared" si="6"/>
        <v>15.5</v>
      </c>
      <c r="F50" s="18">
        <v>45250</v>
      </c>
      <c r="G50" s="17">
        <f t="shared" si="7"/>
        <v>20</v>
      </c>
      <c r="H50" s="16">
        <v>45257</v>
      </c>
      <c r="I50" s="15">
        <f t="shared" si="8"/>
        <v>7</v>
      </c>
      <c r="J50" s="13">
        <f t="shared" si="9"/>
        <v>42.5</v>
      </c>
      <c r="K50" s="14">
        <v>78891.000000000015</v>
      </c>
      <c r="L50" s="13">
        <f t="shared" si="10"/>
        <v>3352867.5000000005</v>
      </c>
    </row>
    <row r="51" spans="1:12" x14ac:dyDescent="0.2">
      <c r="A51" s="10">
        <f t="shared" si="5"/>
        <v>43</v>
      </c>
      <c r="B51" s="20" t="s">
        <v>35</v>
      </c>
      <c r="C51" s="19">
        <v>45200</v>
      </c>
      <c r="D51" s="19">
        <v>45230</v>
      </c>
      <c r="E51" s="17">
        <f t="shared" si="6"/>
        <v>15.5</v>
      </c>
      <c r="F51" s="18">
        <v>45251</v>
      </c>
      <c r="G51" s="17">
        <f t="shared" si="7"/>
        <v>21</v>
      </c>
      <c r="H51" s="16">
        <v>45257</v>
      </c>
      <c r="I51" s="15">
        <f t="shared" si="8"/>
        <v>6</v>
      </c>
      <c r="J51" s="13">
        <f t="shared" si="9"/>
        <v>42.5</v>
      </c>
      <c r="K51" s="14">
        <v>3713431.9400000004</v>
      </c>
      <c r="L51" s="13">
        <f t="shared" si="10"/>
        <v>157820857.45000002</v>
      </c>
    </row>
    <row r="52" spans="1:12" x14ac:dyDescent="0.2">
      <c r="A52" s="10">
        <f t="shared" si="5"/>
        <v>44</v>
      </c>
      <c r="B52" s="20" t="s">
        <v>36</v>
      </c>
      <c r="C52" s="19">
        <v>45200</v>
      </c>
      <c r="D52" s="19">
        <v>45230</v>
      </c>
      <c r="E52" s="17">
        <f t="shared" si="6"/>
        <v>15.5</v>
      </c>
      <c r="F52" s="18">
        <v>45243</v>
      </c>
      <c r="G52" s="17">
        <f t="shared" si="7"/>
        <v>13</v>
      </c>
      <c r="H52" s="16">
        <v>45250</v>
      </c>
      <c r="I52" s="15">
        <f t="shared" si="8"/>
        <v>7</v>
      </c>
      <c r="J52" s="13">
        <f t="shared" si="9"/>
        <v>35.5</v>
      </c>
      <c r="K52" s="14">
        <v>205396.65000000002</v>
      </c>
      <c r="L52" s="13">
        <f t="shared" si="10"/>
        <v>7291581.0750000011</v>
      </c>
    </row>
    <row r="53" spans="1:12" x14ac:dyDescent="0.2">
      <c r="A53" s="10">
        <f t="shared" si="5"/>
        <v>45</v>
      </c>
      <c r="B53" s="20" t="s">
        <v>37</v>
      </c>
      <c r="C53" s="19">
        <v>45200</v>
      </c>
      <c r="D53" s="19">
        <v>45230</v>
      </c>
      <c r="E53" s="17">
        <f t="shared" si="6"/>
        <v>15.5</v>
      </c>
      <c r="F53" s="18">
        <v>45243</v>
      </c>
      <c r="G53" s="17">
        <f t="shared" si="7"/>
        <v>13</v>
      </c>
      <c r="H53" s="16">
        <v>45250</v>
      </c>
      <c r="I53" s="15">
        <f t="shared" si="8"/>
        <v>7</v>
      </c>
      <c r="J53" s="13">
        <f t="shared" si="9"/>
        <v>35.5</v>
      </c>
      <c r="K53" s="14">
        <v>1642385.27</v>
      </c>
      <c r="L53" s="13">
        <f t="shared" si="10"/>
        <v>58304677.085000001</v>
      </c>
    </row>
    <row r="54" spans="1:12" x14ac:dyDescent="0.2">
      <c r="A54" s="10">
        <f t="shared" si="5"/>
        <v>46</v>
      </c>
      <c r="B54" s="20" t="s">
        <v>38</v>
      </c>
      <c r="C54" s="19">
        <v>45200</v>
      </c>
      <c r="D54" s="19">
        <v>45230</v>
      </c>
      <c r="E54" s="17">
        <f t="shared" si="6"/>
        <v>15.5</v>
      </c>
      <c r="F54" s="18">
        <v>45245</v>
      </c>
      <c r="G54" s="17">
        <f t="shared" si="7"/>
        <v>15</v>
      </c>
      <c r="H54" s="16">
        <v>45250</v>
      </c>
      <c r="I54" s="15">
        <f t="shared" si="8"/>
        <v>5</v>
      </c>
      <c r="J54" s="13">
        <f t="shared" si="9"/>
        <v>35.5</v>
      </c>
      <c r="K54" s="14">
        <v>6861.59</v>
      </c>
      <c r="L54" s="13">
        <f t="shared" si="10"/>
        <v>243586.44500000001</v>
      </c>
    </row>
    <row r="55" spans="1:12" x14ac:dyDescent="0.2">
      <c r="A55" s="10">
        <f t="shared" si="5"/>
        <v>47</v>
      </c>
      <c r="B55" s="20" t="s">
        <v>39</v>
      </c>
      <c r="C55" s="19">
        <v>45200</v>
      </c>
      <c r="D55" s="19">
        <v>45230</v>
      </c>
      <c r="E55" s="17">
        <f t="shared" si="6"/>
        <v>15.5</v>
      </c>
      <c r="F55" s="18">
        <v>45250</v>
      </c>
      <c r="G55" s="17">
        <f t="shared" si="7"/>
        <v>20</v>
      </c>
      <c r="H55" s="16">
        <v>45257</v>
      </c>
      <c r="I55" s="15">
        <f t="shared" si="8"/>
        <v>7</v>
      </c>
      <c r="J55" s="13">
        <f t="shared" si="9"/>
        <v>42.5</v>
      </c>
      <c r="K55" s="14">
        <v>644411.60000000009</v>
      </c>
      <c r="L55" s="13">
        <f t="shared" si="10"/>
        <v>27387493.000000004</v>
      </c>
    </row>
    <row r="56" spans="1:12" x14ac:dyDescent="0.2">
      <c r="A56" s="10">
        <f t="shared" si="5"/>
        <v>48</v>
      </c>
      <c r="B56" s="20" t="s">
        <v>32</v>
      </c>
      <c r="C56" s="19">
        <v>45231</v>
      </c>
      <c r="D56" s="19">
        <v>45260</v>
      </c>
      <c r="E56" s="17">
        <f t="shared" si="6"/>
        <v>15</v>
      </c>
      <c r="F56" s="18">
        <v>45273</v>
      </c>
      <c r="G56" s="17">
        <f t="shared" si="7"/>
        <v>13</v>
      </c>
      <c r="H56" s="16">
        <v>45278</v>
      </c>
      <c r="I56" s="15">
        <f t="shared" si="8"/>
        <v>5</v>
      </c>
      <c r="J56" s="13">
        <f t="shared" si="9"/>
        <v>33</v>
      </c>
      <c r="K56" s="14">
        <v>1415.3500000000001</v>
      </c>
      <c r="L56" s="13">
        <f t="shared" si="10"/>
        <v>46706.55</v>
      </c>
    </row>
    <row r="57" spans="1:12" x14ac:dyDescent="0.2">
      <c r="A57" s="10">
        <f t="shared" si="5"/>
        <v>49</v>
      </c>
      <c r="B57" s="20" t="s">
        <v>40</v>
      </c>
      <c r="C57" s="19">
        <v>45231</v>
      </c>
      <c r="D57" s="19">
        <v>45260</v>
      </c>
      <c r="E57" s="17">
        <f t="shared" si="6"/>
        <v>15</v>
      </c>
      <c r="F57" s="18">
        <v>45273</v>
      </c>
      <c r="G57" s="17">
        <f t="shared" si="7"/>
        <v>13</v>
      </c>
      <c r="H57" s="16">
        <v>45286</v>
      </c>
      <c r="I57" s="15">
        <f t="shared" si="8"/>
        <v>13</v>
      </c>
      <c r="J57" s="13">
        <f t="shared" si="9"/>
        <v>41</v>
      </c>
      <c r="K57" s="14">
        <v>32559.1</v>
      </c>
      <c r="L57" s="13">
        <f t="shared" si="10"/>
        <v>1334923.0999999999</v>
      </c>
    </row>
    <row r="58" spans="1:12" x14ac:dyDescent="0.2">
      <c r="A58" s="10">
        <f t="shared" si="5"/>
        <v>50</v>
      </c>
      <c r="B58" s="20" t="s">
        <v>34</v>
      </c>
      <c r="C58" s="19">
        <v>45231</v>
      </c>
      <c r="D58" s="19">
        <v>45260</v>
      </c>
      <c r="E58" s="17">
        <f t="shared" si="6"/>
        <v>15</v>
      </c>
      <c r="F58" s="18">
        <v>45273</v>
      </c>
      <c r="G58" s="17">
        <f t="shared" si="7"/>
        <v>13</v>
      </c>
      <c r="H58" s="16">
        <v>45274</v>
      </c>
      <c r="I58" s="15">
        <f t="shared" si="8"/>
        <v>1</v>
      </c>
      <c r="J58" s="13">
        <f t="shared" si="9"/>
        <v>29</v>
      </c>
      <c r="K58" s="14">
        <v>3044.2000000000007</v>
      </c>
      <c r="L58" s="13">
        <f t="shared" si="10"/>
        <v>88281.800000000017</v>
      </c>
    </row>
    <row r="59" spans="1:12" x14ac:dyDescent="0.2">
      <c r="A59" s="10">
        <f t="shared" si="5"/>
        <v>51</v>
      </c>
      <c r="B59" s="20" t="s">
        <v>35</v>
      </c>
      <c r="C59" s="19">
        <v>45231</v>
      </c>
      <c r="D59" s="19">
        <v>45260</v>
      </c>
      <c r="E59" s="17">
        <f t="shared" si="6"/>
        <v>15</v>
      </c>
      <c r="F59" s="18">
        <v>45282</v>
      </c>
      <c r="G59" s="17">
        <f t="shared" si="7"/>
        <v>22</v>
      </c>
      <c r="H59" s="16">
        <v>45286</v>
      </c>
      <c r="I59" s="15">
        <f t="shared" si="8"/>
        <v>4</v>
      </c>
      <c r="J59" s="13">
        <f t="shared" si="9"/>
        <v>41</v>
      </c>
      <c r="K59" s="14">
        <v>1996092.4199999988</v>
      </c>
      <c r="L59" s="13">
        <f t="shared" si="10"/>
        <v>81839789.219999954</v>
      </c>
    </row>
    <row r="60" spans="1:12" x14ac:dyDescent="0.2">
      <c r="A60" s="10">
        <f t="shared" si="5"/>
        <v>52</v>
      </c>
      <c r="B60" s="20" t="s">
        <v>35</v>
      </c>
      <c r="C60" s="19">
        <v>45231</v>
      </c>
      <c r="D60" s="19">
        <v>45260</v>
      </c>
      <c r="E60" s="17">
        <f t="shared" si="6"/>
        <v>15</v>
      </c>
      <c r="F60" s="18">
        <v>45282</v>
      </c>
      <c r="G60" s="17">
        <f t="shared" si="7"/>
        <v>22</v>
      </c>
      <c r="H60" s="16">
        <v>45286</v>
      </c>
      <c r="I60" s="15">
        <f t="shared" si="8"/>
        <v>4</v>
      </c>
      <c r="J60" s="13">
        <f t="shared" si="9"/>
        <v>41</v>
      </c>
      <c r="K60" s="14">
        <v>227563.2</v>
      </c>
      <c r="L60" s="13">
        <f t="shared" si="10"/>
        <v>9330091.2000000011</v>
      </c>
    </row>
    <row r="61" spans="1:12" x14ac:dyDescent="0.2">
      <c r="A61" s="10">
        <f t="shared" si="5"/>
        <v>53</v>
      </c>
      <c r="B61" s="20" t="s">
        <v>36</v>
      </c>
      <c r="C61" s="19">
        <v>45231</v>
      </c>
      <c r="D61" s="19">
        <v>45260</v>
      </c>
      <c r="E61" s="17">
        <f t="shared" si="6"/>
        <v>15</v>
      </c>
      <c r="F61" s="18">
        <v>45272</v>
      </c>
      <c r="G61" s="17">
        <f t="shared" si="7"/>
        <v>12</v>
      </c>
      <c r="H61" s="16">
        <v>45282</v>
      </c>
      <c r="I61" s="15">
        <f t="shared" si="8"/>
        <v>10</v>
      </c>
      <c r="J61" s="13">
        <f t="shared" si="9"/>
        <v>37</v>
      </c>
      <c r="K61" s="14">
        <v>377567.30000000005</v>
      </c>
      <c r="L61" s="13">
        <f t="shared" si="10"/>
        <v>13969990.100000001</v>
      </c>
    </row>
    <row r="62" spans="1:12" x14ac:dyDescent="0.2">
      <c r="A62" s="10">
        <f t="shared" si="5"/>
        <v>54</v>
      </c>
      <c r="B62" s="20" t="s">
        <v>37</v>
      </c>
      <c r="C62" s="19">
        <v>45231</v>
      </c>
      <c r="D62" s="19">
        <v>45260</v>
      </c>
      <c r="E62" s="17">
        <f t="shared" si="6"/>
        <v>15</v>
      </c>
      <c r="F62" s="18">
        <v>45273</v>
      </c>
      <c r="G62" s="17">
        <f t="shared" si="7"/>
        <v>13</v>
      </c>
      <c r="H62" s="16">
        <v>45281</v>
      </c>
      <c r="I62" s="15">
        <f t="shared" si="8"/>
        <v>8</v>
      </c>
      <c r="J62" s="13">
        <f t="shared" si="9"/>
        <v>36</v>
      </c>
      <c r="K62" s="14">
        <v>1749116.7</v>
      </c>
      <c r="L62" s="13">
        <f t="shared" si="10"/>
        <v>62968201.199999996</v>
      </c>
    </row>
    <row r="63" spans="1:12" x14ac:dyDescent="0.2">
      <c r="A63" s="10">
        <f t="shared" si="5"/>
        <v>55</v>
      </c>
      <c r="B63" s="20" t="s">
        <v>38</v>
      </c>
      <c r="C63" s="19">
        <v>45231</v>
      </c>
      <c r="D63" s="19">
        <v>45260</v>
      </c>
      <c r="E63" s="17">
        <f t="shared" si="6"/>
        <v>15</v>
      </c>
      <c r="F63" s="18">
        <v>45271</v>
      </c>
      <c r="G63" s="17">
        <f t="shared" si="7"/>
        <v>11</v>
      </c>
      <c r="H63" s="16">
        <v>45280</v>
      </c>
      <c r="I63" s="15">
        <f t="shared" si="8"/>
        <v>9</v>
      </c>
      <c r="J63" s="13">
        <f t="shared" si="9"/>
        <v>35</v>
      </c>
      <c r="K63" s="14">
        <v>31952.71</v>
      </c>
      <c r="L63" s="13">
        <f t="shared" si="10"/>
        <v>1118344.8499999999</v>
      </c>
    </row>
    <row r="64" spans="1:12" x14ac:dyDescent="0.2">
      <c r="A64" s="10">
        <f t="shared" si="5"/>
        <v>56</v>
      </c>
      <c r="B64" s="20" t="s">
        <v>38</v>
      </c>
      <c r="C64" s="19">
        <v>45231</v>
      </c>
      <c r="D64" s="19">
        <v>45260</v>
      </c>
      <c r="E64" s="17">
        <f t="shared" si="6"/>
        <v>15</v>
      </c>
      <c r="F64" s="18">
        <v>45271</v>
      </c>
      <c r="G64" s="17">
        <f t="shared" si="7"/>
        <v>11</v>
      </c>
      <c r="H64" s="16">
        <v>45280</v>
      </c>
      <c r="I64" s="15">
        <f t="shared" si="8"/>
        <v>9</v>
      </c>
      <c r="J64" s="13">
        <f t="shared" si="9"/>
        <v>35</v>
      </c>
      <c r="K64" s="14">
        <v>9577.7999999999993</v>
      </c>
      <c r="L64" s="13">
        <f t="shared" si="10"/>
        <v>335223</v>
      </c>
    </row>
    <row r="65" spans="1:12" x14ac:dyDescent="0.2">
      <c r="A65" s="10">
        <f t="shared" si="5"/>
        <v>57</v>
      </c>
      <c r="B65" s="20" t="s">
        <v>39</v>
      </c>
      <c r="C65" s="19">
        <v>45231</v>
      </c>
      <c r="D65" s="19">
        <v>45260</v>
      </c>
      <c r="E65" s="17">
        <f t="shared" si="6"/>
        <v>15</v>
      </c>
      <c r="F65" s="18">
        <v>45280</v>
      </c>
      <c r="G65" s="17">
        <f t="shared" si="7"/>
        <v>20</v>
      </c>
      <c r="H65" s="16">
        <v>45287</v>
      </c>
      <c r="I65" s="15">
        <f t="shared" si="8"/>
        <v>7</v>
      </c>
      <c r="J65" s="13">
        <f t="shared" si="9"/>
        <v>42</v>
      </c>
      <c r="K65" s="14">
        <v>188596.19999999995</v>
      </c>
      <c r="L65" s="13">
        <f t="shared" si="10"/>
        <v>7921040.3999999985</v>
      </c>
    </row>
    <row r="66" spans="1:12" x14ac:dyDescent="0.2">
      <c r="A66" s="10">
        <f t="shared" si="5"/>
        <v>58</v>
      </c>
      <c r="B66" s="20" t="s">
        <v>40</v>
      </c>
      <c r="C66" s="19">
        <v>45261</v>
      </c>
      <c r="D66" s="19">
        <v>45291</v>
      </c>
      <c r="E66" s="17">
        <f t="shared" si="6"/>
        <v>15.5</v>
      </c>
      <c r="F66" s="18">
        <v>45309</v>
      </c>
      <c r="G66" s="17">
        <f t="shared" si="7"/>
        <v>18</v>
      </c>
      <c r="H66" s="16">
        <v>45316</v>
      </c>
      <c r="I66" s="15">
        <f t="shared" si="8"/>
        <v>7</v>
      </c>
      <c r="J66" s="13">
        <f t="shared" si="9"/>
        <v>40.5</v>
      </c>
      <c r="K66" s="14">
        <v>33601.75</v>
      </c>
      <c r="L66" s="13">
        <f t="shared" si="10"/>
        <v>1360870.875</v>
      </c>
    </row>
    <row r="67" spans="1:12" x14ac:dyDescent="0.2">
      <c r="A67" s="10">
        <f t="shared" si="5"/>
        <v>59</v>
      </c>
      <c r="B67" s="20" t="s">
        <v>33</v>
      </c>
      <c r="C67" s="19">
        <v>45261</v>
      </c>
      <c r="D67" s="19">
        <v>45291</v>
      </c>
      <c r="E67" s="17">
        <f t="shared" si="6"/>
        <v>15.5</v>
      </c>
      <c r="F67" s="18">
        <v>45307</v>
      </c>
      <c r="G67" s="17">
        <f t="shared" si="7"/>
        <v>16</v>
      </c>
      <c r="H67" s="16">
        <v>45309</v>
      </c>
      <c r="I67" s="15">
        <f t="shared" si="8"/>
        <v>2</v>
      </c>
      <c r="J67" s="13">
        <f t="shared" si="9"/>
        <v>33.5</v>
      </c>
      <c r="K67" s="14">
        <v>3261.63</v>
      </c>
      <c r="L67" s="13">
        <f t="shared" si="10"/>
        <v>109264.60500000001</v>
      </c>
    </row>
    <row r="68" spans="1:12" x14ac:dyDescent="0.2">
      <c r="A68" s="10">
        <f t="shared" si="5"/>
        <v>60</v>
      </c>
      <c r="B68" s="20" t="s">
        <v>34</v>
      </c>
      <c r="C68" s="19">
        <v>45261</v>
      </c>
      <c r="D68" s="19">
        <v>45291</v>
      </c>
      <c r="E68" s="17">
        <f t="shared" si="6"/>
        <v>15.5</v>
      </c>
      <c r="F68" s="18">
        <v>45309</v>
      </c>
      <c r="G68" s="17">
        <f t="shared" si="7"/>
        <v>18</v>
      </c>
      <c r="H68" s="16">
        <v>45314</v>
      </c>
      <c r="I68" s="15">
        <f t="shared" si="8"/>
        <v>5</v>
      </c>
      <c r="J68" s="13">
        <f t="shared" si="9"/>
        <v>38.5</v>
      </c>
      <c r="K68" s="14">
        <v>2335.5400000000004</v>
      </c>
      <c r="L68" s="13">
        <f t="shared" si="10"/>
        <v>89918.290000000023</v>
      </c>
    </row>
    <row r="69" spans="1:12" x14ac:dyDescent="0.2">
      <c r="A69" s="10">
        <f t="shared" si="5"/>
        <v>61</v>
      </c>
      <c r="B69" s="20" t="s">
        <v>35</v>
      </c>
      <c r="C69" s="19">
        <v>45261</v>
      </c>
      <c r="D69" s="19">
        <v>45291</v>
      </c>
      <c r="E69" s="17">
        <f t="shared" si="6"/>
        <v>15.5</v>
      </c>
      <c r="F69" s="18">
        <v>45314</v>
      </c>
      <c r="G69" s="17">
        <f t="shared" si="7"/>
        <v>23</v>
      </c>
      <c r="H69" s="16">
        <v>45316</v>
      </c>
      <c r="I69" s="15">
        <f t="shared" si="8"/>
        <v>2</v>
      </c>
      <c r="J69" s="13">
        <f t="shared" si="9"/>
        <v>40.5</v>
      </c>
      <c r="K69" s="14">
        <v>169772.2</v>
      </c>
      <c r="L69" s="13">
        <f t="shared" si="10"/>
        <v>6875774.1000000006</v>
      </c>
    </row>
    <row r="70" spans="1:12" x14ac:dyDescent="0.2">
      <c r="A70" s="10">
        <f t="shared" si="5"/>
        <v>62</v>
      </c>
      <c r="B70" s="20" t="s">
        <v>35</v>
      </c>
      <c r="C70" s="19">
        <v>45261</v>
      </c>
      <c r="D70" s="19">
        <v>45291</v>
      </c>
      <c r="E70" s="17">
        <f t="shared" si="6"/>
        <v>15.5</v>
      </c>
      <c r="F70" s="18">
        <v>45314</v>
      </c>
      <c r="G70" s="17">
        <f t="shared" si="7"/>
        <v>23</v>
      </c>
      <c r="H70" s="16">
        <v>45316</v>
      </c>
      <c r="I70" s="15">
        <f t="shared" si="8"/>
        <v>2</v>
      </c>
      <c r="J70" s="13">
        <f t="shared" si="9"/>
        <v>40.5</v>
      </c>
      <c r="K70" s="14">
        <v>2578947.8100000015</v>
      </c>
      <c r="L70" s="13">
        <f t="shared" si="10"/>
        <v>104447386.30500005</v>
      </c>
    </row>
    <row r="71" spans="1:12" x14ac:dyDescent="0.2">
      <c r="A71" s="10">
        <f t="shared" si="5"/>
        <v>63</v>
      </c>
      <c r="B71" s="20" t="s">
        <v>36</v>
      </c>
      <c r="C71" s="19">
        <v>45261</v>
      </c>
      <c r="D71" s="19">
        <v>45291</v>
      </c>
      <c r="E71" s="17">
        <f t="shared" ref="E71:E99" si="11">(D71-C71+1)/2</f>
        <v>15.5</v>
      </c>
      <c r="F71" s="18">
        <v>45303</v>
      </c>
      <c r="G71" s="17">
        <f t="shared" ref="G71:G99" si="12">+F71-D71</f>
        <v>12</v>
      </c>
      <c r="H71" s="16">
        <v>45313</v>
      </c>
      <c r="I71" s="15">
        <f t="shared" ref="I71:I99" si="13">+H71-F71</f>
        <v>10</v>
      </c>
      <c r="J71" s="13">
        <f t="shared" ref="J71:J99" si="14">+I71+G71+E71</f>
        <v>37.5</v>
      </c>
      <c r="K71" s="14">
        <v>386628.4</v>
      </c>
      <c r="L71" s="13">
        <f t="shared" ref="L71:L99" si="15">K71*J71</f>
        <v>14498565</v>
      </c>
    </row>
    <row r="72" spans="1:12" x14ac:dyDescent="0.2">
      <c r="A72" s="10">
        <f t="shared" si="5"/>
        <v>64</v>
      </c>
      <c r="B72" s="20" t="s">
        <v>37</v>
      </c>
      <c r="C72" s="19">
        <v>45261</v>
      </c>
      <c r="D72" s="19">
        <v>45291</v>
      </c>
      <c r="E72" s="17">
        <f t="shared" si="11"/>
        <v>15.5</v>
      </c>
      <c r="F72" s="18">
        <v>45303</v>
      </c>
      <c r="G72" s="17">
        <f t="shared" si="12"/>
        <v>12</v>
      </c>
      <c r="H72" s="16">
        <v>45313</v>
      </c>
      <c r="I72" s="15">
        <f t="shared" si="13"/>
        <v>10</v>
      </c>
      <c r="J72" s="13">
        <f t="shared" si="14"/>
        <v>37.5</v>
      </c>
      <c r="K72" s="14">
        <v>1807420.59</v>
      </c>
      <c r="L72" s="13">
        <f t="shared" si="15"/>
        <v>67778272.125</v>
      </c>
    </row>
    <row r="73" spans="1:12" x14ac:dyDescent="0.2">
      <c r="A73" s="10">
        <f t="shared" si="5"/>
        <v>65</v>
      </c>
      <c r="B73" s="20" t="s">
        <v>38</v>
      </c>
      <c r="C73" s="19">
        <v>45261</v>
      </c>
      <c r="D73" s="19">
        <v>45291</v>
      </c>
      <c r="E73" s="17">
        <f t="shared" si="11"/>
        <v>15.5</v>
      </c>
      <c r="F73" s="18">
        <v>45309</v>
      </c>
      <c r="G73" s="17">
        <f t="shared" si="12"/>
        <v>18</v>
      </c>
      <c r="H73" s="16">
        <v>45313</v>
      </c>
      <c r="I73" s="15">
        <f t="shared" si="13"/>
        <v>4</v>
      </c>
      <c r="J73" s="13">
        <f t="shared" si="14"/>
        <v>37.5</v>
      </c>
      <c r="K73" s="14">
        <v>43750.8</v>
      </c>
      <c r="L73" s="13">
        <f t="shared" si="15"/>
        <v>1640655</v>
      </c>
    </row>
    <row r="74" spans="1:12" x14ac:dyDescent="0.2">
      <c r="A74" s="10">
        <f t="shared" si="5"/>
        <v>66</v>
      </c>
      <c r="B74" s="20" t="s">
        <v>39</v>
      </c>
      <c r="C74" s="19">
        <v>45261</v>
      </c>
      <c r="D74" s="19">
        <v>45291</v>
      </c>
      <c r="E74" s="17">
        <f t="shared" si="11"/>
        <v>15.5</v>
      </c>
      <c r="F74" s="18">
        <v>45310</v>
      </c>
      <c r="G74" s="17">
        <f t="shared" si="12"/>
        <v>19</v>
      </c>
      <c r="H74" s="16">
        <v>45316</v>
      </c>
      <c r="I74" s="15">
        <f t="shared" si="13"/>
        <v>6</v>
      </c>
      <c r="J74" s="13">
        <f t="shared" si="14"/>
        <v>40.5</v>
      </c>
      <c r="K74" s="14">
        <v>102647.41999999995</v>
      </c>
      <c r="L74" s="13">
        <f t="shared" si="15"/>
        <v>4157220.5099999984</v>
      </c>
    </row>
    <row r="75" spans="1:12" x14ac:dyDescent="0.2">
      <c r="A75" s="10">
        <f t="shared" ref="A75:A118" si="16">+A74+1</f>
        <v>67</v>
      </c>
      <c r="B75" s="20" t="s">
        <v>40</v>
      </c>
      <c r="C75" s="19">
        <v>45292</v>
      </c>
      <c r="D75" s="19">
        <v>45322</v>
      </c>
      <c r="E75" s="17">
        <f t="shared" si="11"/>
        <v>15.5</v>
      </c>
      <c r="F75" s="18">
        <v>45338</v>
      </c>
      <c r="G75" s="17">
        <f t="shared" si="12"/>
        <v>16</v>
      </c>
      <c r="H75" s="16">
        <v>45348</v>
      </c>
      <c r="I75" s="15">
        <f t="shared" si="13"/>
        <v>10</v>
      </c>
      <c r="J75" s="13">
        <f t="shared" si="14"/>
        <v>41.5</v>
      </c>
      <c r="K75" s="14">
        <v>23502.83</v>
      </c>
      <c r="L75" s="13">
        <f t="shared" si="15"/>
        <v>975367.44500000007</v>
      </c>
    </row>
    <row r="76" spans="1:12" x14ac:dyDescent="0.2">
      <c r="A76" s="10">
        <f t="shared" si="16"/>
        <v>68</v>
      </c>
      <c r="B76" s="20" t="s">
        <v>33</v>
      </c>
      <c r="C76" s="19">
        <v>45292</v>
      </c>
      <c r="D76" s="19">
        <v>45322</v>
      </c>
      <c r="E76" s="17">
        <f t="shared" si="11"/>
        <v>15.5</v>
      </c>
      <c r="F76" s="18">
        <v>45336</v>
      </c>
      <c r="G76" s="17">
        <f t="shared" si="12"/>
        <v>14</v>
      </c>
      <c r="H76" s="16">
        <v>45342</v>
      </c>
      <c r="I76" s="15">
        <f t="shared" si="13"/>
        <v>6</v>
      </c>
      <c r="J76" s="13">
        <f t="shared" si="14"/>
        <v>35.5</v>
      </c>
      <c r="K76" s="14">
        <v>2176.1799999999998</v>
      </c>
      <c r="L76" s="13">
        <f t="shared" si="15"/>
        <v>77254.39</v>
      </c>
    </row>
    <row r="77" spans="1:12" x14ac:dyDescent="0.2">
      <c r="A77" s="10">
        <f t="shared" si="16"/>
        <v>69</v>
      </c>
      <c r="B77" s="20" t="s">
        <v>34</v>
      </c>
      <c r="C77" s="19">
        <v>45292</v>
      </c>
      <c r="D77" s="19">
        <v>45322</v>
      </c>
      <c r="E77" s="17">
        <f t="shared" si="11"/>
        <v>15.5</v>
      </c>
      <c r="F77" s="18">
        <v>45338</v>
      </c>
      <c r="G77" s="17">
        <f t="shared" si="12"/>
        <v>16</v>
      </c>
      <c r="H77" s="16">
        <v>45343</v>
      </c>
      <c r="I77" s="15">
        <f t="shared" si="13"/>
        <v>5</v>
      </c>
      <c r="J77" s="13">
        <f t="shared" si="14"/>
        <v>36.5</v>
      </c>
      <c r="K77" s="14">
        <v>422.9300000000004</v>
      </c>
      <c r="L77" s="13">
        <f t="shared" si="15"/>
        <v>15436.945000000014</v>
      </c>
    </row>
    <row r="78" spans="1:12" x14ac:dyDescent="0.2">
      <c r="A78" s="10">
        <f t="shared" si="16"/>
        <v>70</v>
      </c>
      <c r="B78" s="20" t="s">
        <v>35</v>
      </c>
      <c r="C78" s="19">
        <v>45292</v>
      </c>
      <c r="D78" s="19">
        <v>45322</v>
      </c>
      <c r="E78" s="17">
        <f t="shared" si="11"/>
        <v>15.5</v>
      </c>
      <c r="F78" s="18">
        <v>45344</v>
      </c>
      <c r="G78" s="17">
        <f t="shared" si="12"/>
        <v>22</v>
      </c>
      <c r="H78" s="16">
        <v>45348</v>
      </c>
      <c r="I78" s="15">
        <f t="shared" si="13"/>
        <v>4</v>
      </c>
      <c r="J78" s="13">
        <f t="shared" si="14"/>
        <v>41.5</v>
      </c>
      <c r="K78" s="14">
        <v>4600874.4699999969</v>
      </c>
      <c r="L78" s="13">
        <f t="shared" si="15"/>
        <v>190936290.50499988</v>
      </c>
    </row>
    <row r="79" spans="1:12" x14ac:dyDescent="0.2">
      <c r="A79" s="10">
        <f t="shared" si="16"/>
        <v>71</v>
      </c>
      <c r="B79" s="20" t="s">
        <v>35</v>
      </c>
      <c r="C79" s="19">
        <v>45292</v>
      </c>
      <c r="D79" s="19">
        <v>45322</v>
      </c>
      <c r="E79" s="17">
        <f t="shared" si="11"/>
        <v>15.5</v>
      </c>
      <c r="F79" s="18">
        <v>45344</v>
      </c>
      <c r="G79" s="17">
        <f t="shared" si="12"/>
        <v>22</v>
      </c>
      <c r="H79" s="16">
        <v>45348</v>
      </c>
      <c r="I79" s="15">
        <f t="shared" si="13"/>
        <v>4</v>
      </c>
      <c r="J79" s="13">
        <f t="shared" si="14"/>
        <v>41.5</v>
      </c>
      <c r="K79" s="14">
        <v>574272.83000000007</v>
      </c>
      <c r="L79" s="13">
        <f t="shared" si="15"/>
        <v>23832322.445000004</v>
      </c>
    </row>
    <row r="80" spans="1:12" x14ac:dyDescent="0.2">
      <c r="A80" s="10">
        <f t="shared" si="16"/>
        <v>72</v>
      </c>
      <c r="B80" s="20" t="s">
        <v>36</v>
      </c>
      <c r="C80" s="19">
        <v>45292</v>
      </c>
      <c r="D80" s="19">
        <v>45322</v>
      </c>
      <c r="E80" s="17">
        <f t="shared" si="11"/>
        <v>15.5</v>
      </c>
      <c r="F80" s="18">
        <v>45334</v>
      </c>
      <c r="G80" s="17">
        <f t="shared" si="12"/>
        <v>12</v>
      </c>
      <c r="H80" s="16">
        <v>45344</v>
      </c>
      <c r="I80" s="15">
        <f t="shared" si="13"/>
        <v>10</v>
      </c>
      <c r="J80" s="13">
        <f t="shared" si="14"/>
        <v>37.5</v>
      </c>
      <c r="K80" s="14">
        <v>386628.4</v>
      </c>
      <c r="L80" s="13">
        <f t="shared" si="15"/>
        <v>14498565</v>
      </c>
    </row>
    <row r="81" spans="1:12" x14ac:dyDescent="0.2">
      <c r="A81" s="10">
        <f t="shared" si="16"/>
        <v>73</v>
      </c>
      <c r="B81" s="20" t="s">
        <v>37</v>
      </c>
      <c r="C81" s="19">
        <v>45292</v>
      </c>
      <c r="D81" s="19">
        <v>45322</v>
      </c>
      <c r="E81" s="17">
        <f t="shared" si="11"/>
        <v>15.5</v>
      </c>
      <c r="F81" s="18">
        <v>45334</v>
      </c>
      <c r="G81" s="17">
        <f t="shared" si="12"/>
        <v>12</v>
      </c>
      <c r="H81" s="16">
        <v>45342</v>
      </c>
      <c r="I81" s="15">
        <f t="shared" si="13"/>
        <v>8</v>
      </c>
      <c r="J81" s="13">
        <f t="shared" si="14"/>
        <v>35.5</v>
      </c>
      <c r="K81" s="14">
        <v>1807420.5899999999</v>
      </c>
      <c r="L81" s="13">
        <f t="shared" si="15"/>
        <v>64163430.944999993</v>
      </c>
    </row>
    <row r="82" spans="1:12" x14ac:dyDescent="0.2">
      <c r="A82" s="10">
        <f t="shared" si="16"/>
        <v>74</v>
      </c>
      <c r="B82" s="20" t="s">
        <v>38</v>
      </c>
      <c r="C82" s="19">
        <v>45292</v>
      </c>
      <c r="D82" s="19">
        <v>45322</v>
      </c>
      <c r="E82" s="17">
        <f t="shared" si="11"/>
        <v>15.5</v>
      </c>
      <c r="F82" s="18">
        <v>45338</v>
      </c>
      <c r="G82" s="17">
        <f t="shared" si="12"/>
        <v>16</v>
      </c>
      <c r="H82" s="16">
        <v>45342</v>
      </c>
      <c r="I82" s="15">
        <f t="shared" si="13"/>
        <v>4</v>
      </c>
      <c r="J82" s="13">
        <f t="shared" si="14"/>
        <v>35.5</v>
      </c>
      <c r="K82" s="14">
        <v>43221.979999999996</v>
      </c>
      <c r="L82" s="13">
        <f t="shared" si="15"/>
        <v>1534380.2899999998</v>
      </c>
    </row>
    <row r="83" spans="1:12" x14ac:dyDescent="0.2">
      <c r="A83" s="10">
        <f t="shared" si="16"/>
        <v>75</v>
      </c>
      <c r="B83" s="20" t="s">
        <v>39</v>
      </c>
      <c r="C83" s="19">
        <v>45292</v>
      </c>
      <c r="D83" s="19">
        <v>45322</v>
      </c>
      <c r="E83" s="17">
        <f t="shared" si="11"/>
        <v>15.5</v>
      </c>
      <c r="F83" s="18">
        <v>45342</v>
      </c>
      <c r="G83" s="17">
        <f t="shared" si="12"/>
        <v>20</v>
      </c>
      <c r="H83" s="16">
        <v>45348</v>
      </c>
      <c r="I83" s="15">
        <f t="shared" si="13"/>
        <v>6</v>
      </c>
      <c r="J83" s="13">
        <f t="shared" si="14"/>
        <v>41.5</v>
      </c>
      <c r="K83" s="14">
        <v>476925.96000000014</v>
      </c>
      <c r="L83" s="13">
        <f t="shared" si="15"/>
        <v>19792427.340000007</v>
      </c>
    </row>
    <row r="84" spans="1:12" x14ac:dyDescent="0.2">
      <c r="A84" s="10">
        <f t="shared" si="16"/>
        <v>76</v>
      </c>
      <c r="B84" s="20" t="s">
        <v>40</v>
      </c>
      <c r="C84" s="19">
        <v>45323</v>
      </c>
      <c r="D84" s="19">
        <v>45351</v>
      </c>
      <c r="E84" s="17">
        <f t="shared" si="11"/>
        <v>14.5</v>
      </c>
      <c r="F84" s="18">
        <v>45363</v>
      </c>
      <c r="G84" s="17">
        <f t="shared" si="12"/>
        <v>12</v>
      </c>
      <c r="H84" s="16">
        <v>45376</v>
      </c>
      <c r="I84" s="15">
        <f t="shared" si="13"/>
        <v>13</v>
      </c>
      <c r="J84" s="13">
        <f t="shared" si="14"/>
        <v>39.5</v>
      </c>
      <c r="K84" s="14">
        <v>25571.699999999993</v>
      </c>
      <c r="L84" s="13">
        <f t="shared" si="15"/>
        <v>1010082.1499999998</v>
      </c>
    </row>
    <row r="85" spans="1:12" x14ac:dyDescent="0.2">
      <c r="A85" s="10">
        <f t="shared" si="16"/>
        <v>77</v>
      </c>
      <c r="B85" s="20" t="s">
        <v>34</v>
      </c>
      <c r="C85" s="19">
        <v>45323</v>
      </c>
      <c r="D85" s="19">
        <v>45351</v>
      </c>
      <c r="E85" s="17">
        <f t="shared" si="11"/>
        <v>14.5</v>
      </c>
      <c r="F85" s="18">
        <v>45365</v>
      </c>
      <c r="G85" s="17">
        <f t="shared" si="12"/>
        <v>14</v>
      </c>
      <c r="H85" s="16">
        <v>45369</v>
      </c>
      <c r="I85" s="15">
        <f t="shared" si="13"/>
        <v>4</v>
      </c>
      <c r="J85" s="13">
        <f t="shared" si="14"/>
        <v>32.5</v>
      </c>
      <c r="K85" s="14">
        <v>389.78000000000009</v>
      </c>
      <c r="L85" s="13">
        <f t="shared" si="15"/>
        <v>12667.850000000002</v>
      </c>
    </row>
    <row r="86" spans="1:12" x14ac:dyDescent="0.2">
      <c r="A86" s="10">
        <f t="shared" si="16"/>
        <v>78</v>
      </c>
      <c r="B86" s="20" t="s">
        <v>35</v>
      </c>
      <c r="C86" s="19">
        <v>45323</v>
      </c>
      <c r="D86" s="19">
        <v>45351</v>
      </c>
      <c r="E86" s="17">
        <f t="shared" si="11"/>
        <v>14.5</v>
      </c>
      <c r="F86" s="18">
        <v>45372</v>
      </c>
      <c r="G86" s="17">
        <f t="shared" si="12"/>
        <v>21</v>
      </c>
      <c r="H86" s="16">
        <v>45376</v>
      </c>
      <c r="I86" s="15">
        <f t="shared" si="13"/>
        <v>4</v>
      </c>
      <c r="J86" s="13">
        <f t="shared" si="14"/>
        <v>39.5</v>
      </c>
      <c r="K86" s="14">
        <v>505537.52000000019</v>
      </c>
      <c r="L86" s="13">
        <f t="shared" si="15"/>
        <v>19968732.040000007</v>
      </c>
    </row>
    <row r="87" spans="1:12" x14ac:dyDescent="0.2">
      <c r="A87" s="10">
        <f t="shared" si="16"/>
        <v>79</v>
      </c>
      <c r="B87" s="20" t="s">
        <v>35</v>
      </c>
      <c r="C87" s="19">
        <v>45323</v>
      </c>
      <c r="D87" s="19">
        <v>45351</v>
      </c>
      <c r="E87" s="17">
        <f t="shared" si="11"/>
        <v>14.5</v>
      </c>
      <c r="F87" s="18">
        <v>45371</v>
      </c>
      <c r="G87" s="17">
        <f t="shared" si="12"/>
        <v>20</v>
      </c>
      <c r="H87" s="16">
        <v>45376</v>
      </c>
      <c r="I87" s="15">
        <f t="shared" si="13"/>
        <v>5</v>
      </c>
      <c r="J87" s="13">
        <f t="shared" si="14"/>
        <v>39.5</v>
      </c>
      <c r="K87" s="14">
        <v>149779.66</v>
      </c>
      <c r="L87" s="13">
        <f t="shared" si="15"/>
        <v>5916296.5700000003</v>
      </c>
    </row>
    <row r="88" spans="1:12" x14ac:dyDescent="0.2">
      <c r="A88" s="10">
        <f t="shared" si="16"/>
        <v>80</v>
      </c>
      <c r="B88" s="20" t="s">
        <v>36</v>
      </c>
      <c r="C88" s="19">
        <v>45323</v>
      </c>
      <c r="D88" s="19">
        <v>45351</v>
      </c>
      <c r="E88" s="17">
        <f t="shared" si="11"/>
        <v>14.5</v>
      </c>
      <c r="F88" s="18">
        <v>45364</v>
      </c>
      <c r="G88" s="17">
        <f t="shared" si="12"/>
        <v>13</v>
      </c>
      <c r="H88" s="16">
        <v>45373</v>
      </c>
      <c r="I88" s="15">
        <f t="shared" si="13"/>
        <v>9</v>
      </c>
      <c r="J88" s="13">
        <f t="shared" si="14"/>
        <v>36.5</v>
      </c>
      <c r="K88" s="14">
        <v>375960.24999999983</v>
      </c>
      <c r="L88" s="13">
        <f t="shared" si="15"/>
        <v>13722549.124999994</v>
      </c>
    </row>
    <row r="89" spans="1:12" x14ac:dyDescent="0.2">
      <c r="A89" s="10">
        <f t="shared" si="16"/>
        <v>81</v>
      </c>
      <c r="B89" s="20" t="s">
        <v>37</v>
      </c>
      <c r="C89" s="19">
        <v>45323</v>
      </c>
      <c r="D89" s="19">
        <v>45351</v>
      </c>
      <c r="E89" s="17">
        <f t="shared" si="11"/>
        <v>14.5</v>
      </c>
      <c r="F89" s="18">
        <v>45364</v>
      </c>
      <c r="G89" s="17">
        <f t="shared" si="12"/>
        <v>13</v>
      </c>
      <c r="H89" s="16">
        <v>45372</v>
      </c>
      <c r="I89" s="15">
        <f t="shared" si="13"/>
        <v>8</v>
      </c>
      <c r="J89" s="13">
        <f t="shared" si="14"/>
        <v>35.5</v>
      </c>
      <c r="K89" s="14">
        <v>1690812.81</v>
      </c>
      <c r="L89" s="13">
        <f t="shared" si="15"/>
        <v>60023854.755000003</v>
      </c>
    </row>
    <row r="90" spans="1:12" x14ac:dyDescent="0.2">
      <c r="A90" s="10">
        <f t="shared" si="16"/>
        <v>82</v>
      </c>
      <c r="B90" s="20" t="s">
        <v>38</v>
      </c>
      <c r="C90" s="19">
        <v>45323</v>
      </c>
      <c r="D90" s="19">
        <v>45351</v>
      </c>
      <c r="E90" s="17">
        <f t="shared" si="11"/>
        <v>14.5</v>
      </c>
      <c r="F90" s="18">
        <v>45363</v>
      </c>
      <c r="G90" s="17">
        <f t="shared" si="12"/>
        <v>12</v>
      </c>
      <c r="H90" s="16">
        <v>45371</v>
      </c>
      <c r="I90" s="15">
        <f t="shared" si="13"/>
        <v>8</v>
      </c>
      <c r="J90" s="13">
        <f t="shared" si="14"/>
        <v>34.5</v>
      </c>
      <c r="K90" s="14">
        <v>40288.479999999996</v>
      </c>
      <c r="L90" s="13">
        <f t="shared" si="15"/>
        <v>1389952.5599999998</v>
      </c>
    </row>
    <row r="91" spans="1:12" x14ac:dyDescent="0.2">
      <c r="A91" s="10">
        <f t="shared" si="16"/>
        <v>83</v>
      </c>
      <c r="B91" s="20" t="s">
        <v>39</v>
      </c>
      <c r="C91" s="19">
        <v>45323</v>
      </c>
      <c r="D91" s="19">
        <v>45351</v>
      </c>
      <c r="E91" s="17">
        <f t="shared" si="11"/>
        <v>14.5</v>
      </c>
      <c r="F91" s="18">
        <v>45370</v>
      </c>
      <c r="G91" s="17">
        <f t="shared" si="12"/>
        <v>19</v>
      </c>
      <c r="H91" s="16">
        <v>45376</v>
      </c>
      <c r="I91" s="15">
        <f t="shared" si="13"/>
        <v>6</v>
      </c>
      <c r="J91" s="13">
        <f t="shared" si="14"/>
        <v>39.5</v>
      </c>
      <c r="K91" s="14">
        <v>88142.989999999962</v>
      </c>
      <c r="L91" s="13">
        <f t="shared" si="15"/>
        <v>3481648.1049999986</v>
      </c>
    </row>
    <row r="92" spans="1:12" x14ac:dyDescent="0.2">
      <c r="A92" s="10">
        <f t="shared" si="16"/>
        <v>84</v>
      </c>
      <c r="B92" s="20" t="s">
        <v>32</v>
      </c>
      <c r="C92" s="19">
        <v>45352</v>
      </c>
      <c r="D92" s="19">
        <v>45382</v>
      </c>
      <c r="E92" s="17">
        <f t="shared" si="11"/>
        <v>15.5</v>
      </c>
      <c r="F92" s="18">
        <v>45393</v>
      </c>
      <c r="G92" s="17">
        <f t="shared" si="12"/>
        <v>11</v>
      </c>
      <c r="H92" s="16">
        <v>45399</v>
      </c>
      <c r="I92" s="15">
        <f t="shared" si="13"/>
        <v>6</v>
      </c>
      <c r="J92" s="13">
        <f t="shared" si="14"/>
        <v>32.5</v>
      </c>
      <c r="K92" s="14">
        <v>335.22000000000014</v>
      </c>
      <c r="L92" s="13">
        <f t="shared" si="15"/>
        <v>10894.650000000005</v>
      </c>
    </row>
    <row r="93" spans="1:12" x14ac:dyDescent="0.2">
      <c r="A93" s="10">
        <f t="shared" si="16"/>
        <v>85</v>
      </c>
      <c r="B93" s="20" t="s">
        <v>40</v>
      </c>
      <c r="C93" s="19">
        <v>45352</v>
      </c>
      <c r="D93" s="19">
        <v>45382</v>
      </c>
      <c r="E93" s="17">
        <f t="shared" si="11"/>
        <v>15.5</v>
      </c>
      <c r="F93" s="18">
        <v>45393</v>
      </c>
      <c r="G93" s="17">
        <f t="shared" si="12"/>
        <v>11</v>
      </c>
      <c r="H93" s="16">
        <v>45407</v>
      </c>
      <c r="I93" s="15">
        <f t="shared" si="13"/>
        <v>14</v>
      </c>
      <c r="J93" s="13">
        <f t="shared" si="14"/>
        <v>40.5</v>
      </c>
      <c r="K93" s="14">
        <v>12639.420000000007</v>
      </c>
      <c r="L93" s="13">
        <f t="shared" si="15"/>
        <v>511896.5100000003</v>
      </c>
    </row>
    <row r="94" spans="1:12" x14ac:dyDescent="0.2">
      <c r="A94" s="10">
        <f t="shared" si="16"/>
        <v>86</v>
      </c>
      <c r="B94" s="20" t="s">
        <v>34</v>
      </c>
      <c r="C94" s="19">
        <v>45352</v>
      </c>
      <c r="D94" s="19">
        <v>45382</v>
      </c>
      <c r="E94" s="17">
        <f t="shared" si="11"/>
        <v>15.5</v>
      </c>
      <c r="F94" s="18">
        <v>45397</v>
      </c>
      <c r="G94" s="17">
        <f t="shared" si="12"/>
        <v>15</v>
      </c>
      <c r="H94" s="16">
        <v>45401</v>
      </c>
      <c r="I94" s="15">
        <f t="shared" si="13"/>
        <v>4</v>
      </c>
      <c r="J94" s="13">
        <f t="shared" si="14"/>
        <v>34.5</v>
      </c>
      <c r="K94" s="14">
        <v>530.48999999999978</v>
      </c>
      <c r="L94" s="13">
        <f t="shared" si="15"/>
        <v>18301.904999999992</v>
      </c>
    </row>
    <row r="95" spans="1:12" x14ac:dyDescent="0.2">
      <c r="A95" s="10">
        <f t="shared" si="16"/>
        <v>87</v>
      </c>
      <c r="B95" s="20" t="s">
        <v>35</v>
      </c>
      <c r="C95" s="19">
        <v>45352</v>
      </c>
      <c r="D95" s="19">
        <v>45382</v>
      </c>
      <c r="E95" s="17">
        <f t="shared" si="11"/>
        <v>15.5</v>
      </c>
      <c r="F95" s="18">
        <v>45406</v>
      </c>
      <c r="G95" s="17">
        <f t="shared" si="12"/>
        <v>24</v>
      </c>
      <c r="H95" s="16">
        <v>45407</v>
      </c>
      <c r="I95" s="15">
        <f t="shared" si="13"/>
        <v>1</v>
      </c>
      <c r="J95" s="13">
        <f t="shared" si="14"/>
        <v>40.5</v>
      </c>
      <c r="K95" s="14">
        <v>86953.599999999977</v>
      </c>
      <c r="L95" s="13">
        <f t="shared" si="15"/>
        <v>3521620.7999999989</v>
      </c>
    </row>
    <row r="96" spans="1:12" x14ac:dyDescent="0.2">
      <c r="A96" s="10">
        <f t="shared" si="16"/>
        <v>88</v>
      </c>
      <c r="B96" s="20" t="s">
        <v>36</v>
      </c>
      <c r="C96" s="19">
        <v>45352</v>
      </c>
      <c r="D96" s="19">
        <v>45382</v>
      </c>
      <c r="E96" s="17">
        <f t="shared" si="11"/>
        <v>15.5</v>
      </c>
      <c r="F96" s="18">
        <v>45392</v>
      </c>
      <c r="G96" s="17">
        <f t="shared" si="12"/>
        <v>10</v>
      </c>
      <c r="H96" s="16">
        <v>45404</v>
      </c>
      <c r="I96" s="15">
        <f t="shared" si="13"/>
        <v>12</v>
      </c>
      <c r="J96" s="13">
        <f t="shared" si="14"/>
        <v>37.5</v>
      </c>
      <c r="K96" s="14">
        <v>372425.26999999996</v>
      </c>
      <c r="L96" s="13">
        <f t="shared" si="15"/>
        <v>13965947.624999998</v>
      </c>
    </row>
    <row r="97" spans="1:13" x14ac:dyDescent="0.2">
      <c r="A97" s="10">
        <f t="shared" si="16"/>
        <v>89</v>
      </c>
      <c r="B97" s="20" t="s">
        <v>37</v>
      </c>
      <c r="C97" s="19">
        <v>45352</v>
      </c>
      <c r="D97" s="19">
        <v>45382</v>
      </c>
      <c r="E97" s="17">
        <f t="shared" si="11"/>
        <v>15.5</v>
      </c>
      <c r="F97" s="18">
        <v>45399</v>
      </c>
      <c r="G97" s="17">
        <f t="shared" si="12"/>
        <v>17</v>
      </c>
      <c r="H97" s="16">
        <v>45401</v>
      </c>
      <c r="I97" s="15">
        <f t="shared" si="13"/>
        <v>2</v>
      </c>
      <c r="J97" s="13">
        <f t="shared" si="14"/>
        <v>34.5</v>
      </c>
      <c r="K97" s="14">
        <v>1796056.7</v>
      </c>
      <c r="L97" s="13">
        <f t="shared" si="15"/>
        <v>61963956.149999999</v>
      </c>
    </row>
    <row r="98" spans="1:13" x14ac:dyDescent="0.2">
      <c r="A98" s="10">
        <f t="shared" si="16"/>
        <v>90</v>
      </c>
      <c r="B98" s="20" t="s">
        <v>38</v>
      </c>
      <c r="C98" s="19">
        <v>45352</v>
      </c>
      <c r="D98" s="19">
        <v>45382</v>
      </c>
      <c r="E98" s="17">
        <f t="shared" si="11"/>
        <v>15.5</v>
      </c>
      <c r="F98" s="18">
        <v>45394</v>
      </c>
      <c r="G98" s="17">
        <f t="shared" si="12"/>
        <v>12</v>
      </c>
      <c r="H98" s="16">
        <v>45404</v>
      </c>
      <c r="I98" s="15">
        <f t="shared" si="13"/>
        <v>10</v>
      </c>
      <c r="J98" s="13">
        <f t="shared" si="14"/>
        <v>37.5</v>
      </c>
      <c r="K98" s="14">
        <v>42663.09</v>
      </c>
      <c r="L98" s="13">
        <f t="shared" si="15"/>
        <v>1599865.8749999998</v>
      </c>
    </row>
    <row r="99" spans="1:13" x14ac:dyDescent="0.2">
      <c r="A99" s="10">
        <f t="shared" si="16"/>
        <v>91</v>
      </c>
      <c r="B99" s="20" t="s">
        <v>32</v>
      </c>
      <c r="C99" s="19">
        <v>45383</v>
      </c>
      <c r="D99" s="19">
        <v>45412</v>
      </c>
      <c r="E99" s="17">
        <f t="shared" si="11"/>
        <v>15</v>
      </c>
      <c r="F99" s="18">
        <v>45427</v>
      </c>
      <c r="G99" s="17">
        <f t="shared" si="12"/>
        <v>15</v>
      </c>
      <c r="H99" s="16">
        <v>45432</v>
      </c>
      <c r="I99" s="15">
        <f t="shared" si="13"/>
        <v>5</v>
      </c>
      <c r="J99" s="13">
        <f t="shared" si="14"/>
        <v>35</v>
      </c>
      <c r="K99" s="14">
        <v>762.02999999999986</v>
      </c>
      <c r="L99" s="13">
        <f t="shared" si="15"/>
        <v>26671.049999999996</v>
      </c>
    </row>
    <row r="100" spans="1:13" x14ac:dyDescent="0.2">
      <c r="A100" s="10">
        <f t="shared" si="16"/>
        <v>92</v>
      </c>
      <c r="B100" s="20" t="s">
        <v>40</v>
      </c>
      <c r="C100" s="19">
        <v>45383</v>
      </c>
      <c r="D100" s="19">
        <v>45412</v>
      </c>
      <c r="E100" s="17">
        <f t="shared" ref="E100:E118" si="17">(D100-C100+1)/2</f>
        <v>15</v>
      </c>
      <c r="F100" s="18">
        <v>45425</v>
      </c>
      <c r="G100" s="17">
        <f t="shared" ref="G100:G118" si="18">+F100-D100</f>
        <v>13</v>
      </c>
      <c r="H100" s="16">
        <v>45440</v>
      </c>
      <c r="I100" s="15">
        <f t="shared" ref="I100:I118" si="19">+H100-F100</f>
        <v>15</v>
      </c>
      <c r="J100" s="13">
        <f t="shared" ref="J100:J118" si="20">+I100+G100+E100</f>
        <v>43</v>
      </c>
      <c r="K100" s="14">
        <v>10913.319999999998</v>
      </c>
      <c r="L100" s="13">
        <f t="shared" ref="L100:L118" si="21">K100*J100</f>
        <v>469272.75999999989</v>
      </c>
    </row>
    <row r="101" spans="1:13" x14ac:dyDescent="0.2">
      <c r="A101" s="10">
        <f t="shared" si="16"/>
        <v>93</v>
      </c>
      <c r="B101" s="20" t="s">
        <v>33</v>
      </c>
      <c r="C101" s="19">
        <v>45383</v>
      </c>
      <c r="D101" s="19">
        <v>45412</v>
      </c>
      <c r="E101" s="17">
        <f t="shared" si="17"/>
        <v>15</v>
      </c>
      <c r="F101" s="18">
        <v>45426</v>
      </c>
      <c r="G101" s="17">
        <f t="shared" si="18"/>
        <v>14</v>
      </c>
      <c r="H101" s="16">
        <v>45428</v>
      </c>
      <c r="I101" s="15">
        <f t="shared" si="19"/>
        <v>2</v>
      </c>
      <c r="J101" s="13">
        <f t="shared" si="20"/>
        <v>31</v>
      </c>
      <c r="K101" s="14">
        <v>25350.61</v>
      </c>
      <c r="L101" s="13">
        <f t="shared" si="21"/>
        <v>785868.91</v>
      </c>
    </row>
    <row r="102" spans="1:13" x14ac:dyDescent="0.2">
      <c r="A102" s="10">
        <f t="shared" si="16"/>
        <v>94</v>
      </c>
      <c r="B102" s="20" t="s">
        <v>34</v>
      </c>
      <c r="C102" s="19">
        <v>45383</v>
      </c>
      <c r="D102" s="19">
        <v>45412</v>
      </c>
      <c r="E102" s="17">
        <f t="shared" si="17"/>
        <v>15</v>
      </c>
      <c r="F102" s="18">
        <v>45427</v>
      </c>
      <c r="G102" s="17">
        <f t="shared" si="18"/>
        <v>15</v>
      </c>
      <c r="H102" s="16">
        <v>45428</v>
      </c>
      <c r="I102" s="15">
        <f t="shared" si="19"/>
        <v>1</v>
      </c>
      <c r="J102" s="13">
        <f t="shared" si="20"/>
        <v>31</v>
      </c>
      <c r="K102" s="14">
        <v>3067.1499999999992</v>
      </c>
      <c r="L102" s="13">
        <f t="shared" si="21"/>
        <v>95081.64999999998</v>
      </c>
      <c r="M102" s="1" t="s">
        <v>1</v>
      </c>
    </row>
    <row r="103" spans="1:13" x14ac:dyDescent="0.2">
      <c r="A103" s="10">
        <f t="shared" si="16"/>
        <v>95</v>
      </c>
      <c r="B103" s="20" t="s">
        <v>35</v>
      </c>
      <c r="C103" s="19">
        <v>45383</v>
      </c>
      <c r="D103" s="19">
        <v>45412</v>
      </c>
      <c r="E103" s="17">
        <f t="shared" si="17"/>
        <v>15</v>
      </c>
      <c r="F103" s="18">
        <v>45434</v>
      </c>
      <c r="G103" s="17">
        <f t="shared" si="18"/>
        <v>22</v>
      </c>
      <c r="H103" s="16">
        <v>45440</v>
      </c>
      <c r="I103" s="15">
        <f t="shared" si="19"/>
        <v>6</v>
      </c>
      <c r="J103" s="13">
        <f t="shared" si="20"/>
        <v>43</v>
      </c>
      <c r="K103" s="14">
        <v>1531757.080000001</v>
      </c>
      <c r="L103" s="13">
        <f t="shared" si="21"/>
        <v>65865554.440000042</v>
      </c>
    </row>
    <row r="104" spans="1:13" x14ac:dyDescent="0.2">
      <c r="A104" s="10">
        <f t="shared" si="16"/>
        <v>96</v>
      </c>
      <c r="B104" s="20" t="s">
        <v>35</v>
      </c>
      <c r="C104" s="19">
        <v>45383</v>
      </c>
      <c r="D104" s="19">
        <v>45412</v>
      </c>
      <c r="E104" s="17">
        <f t="shared" si="17"/>
        <v>15</v>
      </c>
      <c r="F104" s="18">
        <v>45434</v>
      </c>
      <c r="G104" s="17">
        <f t="shared" si="18"/>
        <v>22</v>
      </c>
      <c r="H104" s="16">
        <v>45440</v>
      </c>
      <c r="I104" s="15">
        <f t="shared" si="19"/>
        <v>6</v>
      </c>
      <c r="J104" s="13">
        <f t="shared" si="20"/>
        <v>43</v>
      </c>
      <c r="K104" s="14">
        <v>32387.09</v>
      </c>
      <c r="L104" s="13">
        <f t="shared" si="21"/>
        <v>1392644.87</v>
      </c>
    </row>
    <row r="105" spans="1:13" x14ac:dyDescent="0.2">
      <c r="A105" s="10">
        <f t="shared" si="16"/>
        <v>97</v>
      </c>
      <c r="B105" s="20" t="s">
        <v>36</v>
      </c>
      <c r="C105" s="19">
        <v>45383</v>
      </c>
      <c r="D105" s="19">
        <v>45412</v>
      </c>
      <c r="E105" s="17">
        <f t="shared" si="17"/>
        <v>15</v>
      </c>
      <c r="F105" s="18">
        <v>45422</v>
      </c>
      <c r="G105" s="17">
        <f t="shared" si="18"/>
        <v>10</v>
      </c>
      <c r="H105" s="16">
        <v>45432</v>
      </c>
      <c r="I105" s="15">
        <f t="shared" si="19"/>
        <v>10</v>
      </c>
      <c r="J105" s="13">
        <f t="shared" si="20"/>
        <v>35</v>
      </c>
      <c r="K105" s="14">
        <v>274736.47000000003</v>
      </c>
      <c r="L105" s="13">
        <f t="shared" si="21"/>
        <v>9615776.4500000011</v>
      </c>
    </row>
    <row r="106" spans="1:13" x14ac:dyDescent="0.2">
      <c r="A106" s="10">
        <f t="shared" si="16"/>
        <v>98</v>
      </c>
      <c r="B106" s="20" t="s">
        <v>37</v>
      </c>
      <c r="C106" s="19">
        <v>45383</v>
      </c>
      <c r="D106" s="19">
        <v>45412</v>
      </c>
      <c r="E106" s="17">
        <f t="shared" si="17"/>
        <v>15</v>
      </c>
      <c r="F106" s="18">
        <v>45421</v>
      </c>
      <c r="G106" s="17">
        <f t="shared" si="18"/>
        <v>9</v>
      </c>
      <c r="H106" s="16">
        <v>45432</v>
      </c>
      <c r="I106" s="15">
        <f t="shared" si="19"/>
        <v>11</v>
      </c>
      <c r="J106" s="13">
        <f t="shared" si="20"/>
        <v>35</v>
      </c>
      <c r="K106" s="14">
        <v>1596153.9</v>
      </c>
      <c r="L106" s="13">
        <f t="shared" si="21"/>
        <v>55865386.5</v>
      </c>
    </row>
    <row r="107" spans="1:13" x14ac:dyDescent="0.2">
      <c r="A107" s="10">
        <f t="shared" si="16"/>
        <v>99</v>
      </c>
      <c r="B107" s="20" t="s">
        <v>38</v>
      </c>
      <c r="C107" s="19">
        <v>45383</v>
      </c>
      <c r="D107" s="19">
        <v>45412</v>
      </c>
      <c r="E107" s="17">
        <f t="shared" si="17"/>
        <v>15</v>
      </c>
      <c r="F107" s="18">
        <v>45426</v>
      </c>
      <c r="G107" s="17">
        <f t="shared" si="18"/>
        <v>14</v>
      </c>
      <c r="H107" s="16">
        <v>45432</v>
      </c>
      <c r="I107" s="15">
        <f t="shared" si="19"/>
        <v>6</v>
      </c>
      <c r="J107" s="13">
        <f t="shared" si="20"/>
        <v>35</v>
      </c>
      <c r="K107" s="14">
        <v>6635.43</v>
      </c>
      <c r="L107" s="13">
        <f t="shared" si="21"/>
        <v>232240.05000000002</v>
      </c>
    </row>
    <row r="108" spans="1:13" x14ac:dyDescent="0.2">
      <c r="A108" s="10">
        <f t="shared" si="16"/>
        <v>100</v>
      </c>
      <c r="B108" s="20" t="s">
        <v>39</v>
      </c>
      <c r="C108" s="19">
        <v>45383</v>
      </c>
      <c r="D108" s="19">
        <v>45412</v>
      </c>
      <c r="E108" s="17">
        <f t="shared" si="17"/>
        <v>15</v>
      </c>
      <c r="F108" s="18">
        <v>45432</v>
      </c>
      <c r="G108" s="17">
        <f t="shared" si="18"/>
        <v>20</v>
      </c>
      <c r="H108" s="16">
        <v>45440</v>
      </c>
      <c r="I108" s="15">
        <f t="shared" si="19"/>
        <v>8</v>
      </c>
      <c r="J108" s="13">
        <f t="shared" si="20"/>
        <v>43</v>
      </c>
      <c r="K108" s="14">
        <v>353183.65999999986</v>
      </c>
      <c r="L108" s="13">
        <f t="shared" si="21"/>
        <v>15186897.379999993</v>
      </c>
    </row>
    <row r="109" spans="1:13" x14ac:dyDescent="0.2">
      <c r="A109" s="10">
        <f t="shared" si="16"/>
        <v>101</v>
      </c>
      <c r="B109" s="20" t="s">
        <v>32</v>
      </c>
      <c r="C109" s="19">
        <v>45413</v>
      </c>
      <c r="D109" s="19">
        <v>45443</v>
      </c>
      <c r="E109" s="17">
        <f t="shared" si="17"/>
        <v>15.5</v>
      </c>
      <c r="F109" s="18">
        <v>45456</v>
      </c>
      <c r="G109" s="17">
        <f t="shared" si="18"/>
        <v>13</v>
      </c>
      <c r="H109" s="16">
        <v>45460</v>
      </c>
      <c r="I109" s="15">
        <f t="shared" si="19"/>
        <v>4</v>
      </c>
      <c r="J109" s="13">
        <f t="shared" si="20"/>
        <v>32.5</v>
      </c>
      <c r="K109" s="14">
        <v>694.31999999999971</v>
      </c>
      <c r="L109" s="13">
        <f t="shared" si="21"/>
        <v>22565.399999999991</v>
      </c>
    </row>
    <row r="110" spans="1:13" x14ac:dyDescent="0.2">
      <c r="A110" s="10">
        <f t="shared" si="16"/>
        <v>102</v>
      </c>
      <c r="B110" s="20" t="s">
        <v>40</v>
      </c>
      <c r="C110" s="19">
        <v>45413</v>
      </c>
      <c r="D110" s="19">
        <v>45443</v>
      </c>
      <c r="E110" s="17">
        <f t="shared" si="17"/>
        <v>15.5</v>
      </c>
      <c r="F110" s="18">
        <v>45456</v>
      </c>
      <c r="G110" s="17">
        <f t="shared" si="18"/>
        <v>13</v>
      </c>
      <c r="H110" s="16">
        <v>45468</v>
      </c>
      <c r="I110" s="15">
        <f t="shared" si="19"/>
        <v>12</v>
      </c>
      <c r="J110" s="13">
        <f t="shared" si="20"/>
        <v>40.5</v>
      </c>
      <c r="K110" s="14">
        <v>13455.609999999997</v>
      </c>
      <c r="L110" s="13">
        <f t="shared" si="21"/>
        <v>544952.20499999984</v>
      </c>
    </row>
    <row r="111" spans="1:13" x14ac:dyDescent="0.2">
      <c r="A111" s="10">
        <f t="shared" si="16"/>
        <v>103</v>
      </c>
      <c r="B111" s="20" t="s">
        <v>33</v>
      </c>
      <c r="C111" s="19">
        <v>45413</v>
      </c>
      <c r="D111" s="19">
        <v>45443</v>
      </c>
      <c r="E111" s="17">
        <f t="shared" si="17"/>
        <v>15.5</v>
      </c>
      <c r="F111" s="18">
        <v>45455</v>
      </c>
      <c r="G111" s="17">
        <f t="shared" si="18"/>
        <v>12</v>
      </c>
      <c r="H111" s="16">
        <v>45460</v>
      </c>
      <c r="I111" s="15">
        <f t="shared" si="19"/>
        <v>5</v>
      </c>
      <c r="J111" s="13">
        <f t="shared" si="20"/>
        <v>32.5</v>
      </c>
      <c r="K111" s="14">
        <v>165.02999999999997</v>
      </c>
      <c r="L111" s="13">
        <f t="shared" si="21"/>
        <v>5363.4749999999995</v>
      </c>
    </row>
    <row r="112" spans="1:13" x14ac:dyDescent="0.2">
      <c r="A112" s="10">
        <f t="shared" si="16"/>
        <v>104</v>
      </c>
      <c r="B112" s="20" t="s">
        <v>34</v>
      </c>
      <c r="C112" s="19">
        <v>45413</v>
      </c>
      <c r="D112" s="19">
        <v>45443</v>
      </c>
      <c r="E112" s="17">
        <f t="shared" si="17"/>
        <v>15.5</v>
      </c>
      <c r="F112" s="18">
        <v>45456</v>
      </c>
      <c r="G112" s="17">
        <f t="shared" si="18"/>
        <v>13</v>
      </c>
      <c r="H112" s="16">
        <v>45460</v>
      </c>
      <c r="I112" s="15">
        <f t="shared" si="19"/>
        <v>4</v>
      </c>
      <c r="J112" s="13">
        <f t="shared" si="20"/>
        <v>32.5</v>
      </c>
      <c r="K112" s="14">
        <v>2694.139999999999</v>
      </c>
      <c r="L112" s="13">
        <f t="shared" si="21"/>
        <v>87559.549999999959</v>
      </c>
    </row>
    <row r="113" spans="1:12" x14ac:dyDescent="0.2">
      <c r="A113" s="10">
        <f t="shared" si="16"/>
        <v>105</v>
      </c>
      <c r="B113" s="36" t="s">
        <v>35</v>
      </c>
      <c r="C113" s="19">
        <v>45413</v>
      </c>
      <c r="D113" s="19">
        <v>45443</v>
      </c>
      <c r="E113" s="17">
        <f t="shared" si="17"/>
        <v>15.5</v>
      </c>
      <c r="F113" s="34">
        <v>45467</v>
      </c>
      <c r="G113" s="17">
        <f t="shared" si="18"/>
        <v>24</v>
      </c>
      <c r="H113" s="16">
        <v>45468</v>
      </c>
      <c r="I113" s="15">
        <f t="shared" si="19"/>
        <v>1</v>
      </c>
      <c r="J113" s="13">
        <f t="shared" si="20"/>
        <v>40.5</v>
      </c>
      <c r="K113" s="14">
        <v>2192596.0500000003</v>
      </c>
      <c r="L113" s="13">
        <f t="shared" si="21"/>
        <v>88800140.025000006</v>
      </c>
    </row>
    <row r="114" spans="1:12" x14ac:dyDescent="0.2">
      <c r="A114" s="10">
        <f t="shared" si="16"/>
        <v>106</v>
      </c>
      <c r="B114" s="20" t="s">
        <v>35</v>
      </c>
      <c r="C114" s="19">
        <v>45413</v>
      </c>
      <c r="D114" s="19">
        <v>45443</v>
      </c>
      <c r="E114" s="17">
        <f t="shared" si="17"/>
        <v>15.5</v>
      </c>
      <c r="F114" s="18">
        <v>45464</v>
      </c>
      <c r="G114" s="17">
        <f t="shared" si="18"/>
        <v>21</v>
      </c>
      <c r="H114" s="16">
        <v>45468</v>
      </c>
      <c r="I114" s="15">
        <f t="shared" si="19"/>
        <v>4</v>
      </c>
      <c r="J114" s="13">
        <f t="shared" si="20"/>
        <v>40.5</v>
      </c>
      <c r="K114" s="14">
        <v>33450.950000000004</v>
      </c>
      <c r="L114" s="13">
        <f t="shared" si="21"/>
        <v>1354763.4750000001</v>
      </c>
    </row>
    <row r="115" spans="1:12" x14ac:dyDescent="0.2">
      <c r="A115" s="10">
        <f t="shared" si="16"/>
        <v>107</v>
      </c>
      <c r="B115" s="20" t="s">
        <v>36</v>
      </c>
      <c r="C115" s="19">
        <v>45413</v>
      </c>
      <c r="D115" s="19">
        <v>45443</v>
      </c>
      <c r="E115" s="17">
        <f t="shared" si="17"/>
        <v>15.5</v>
      </c>
      <c r="F115" s="18">
        <v>45455</v>
      </c>
      <c r="G115" s="17">
        <f t="shared" si="18"/>
        <v>12</v>
      </c>
      <c r="H115" s="16">
        <v>45467</v>
      </c>
      <c r="I115" s="15">
        <f t="shared" si="19"/>
        <v>12</v>
      </c>
      <c r="J115" s="13">
        <f t="shared" si="20"/>
        <v>39.5</v>
      </c>
      <c r="K115" s="14">
        <v>194809.27000000002</v>
      </c>
      <c r="L115" s="13">
        <f t="shared" si="21"/>
        <v>7694966.165000001</v>
      </c>
    </row>
    <row r="116" spans="1:12" x14ac:dyDescent="0.2">
      <c r="A116" s="10">
        <f t="shared" si="16"/>
        <v>108</v>
      </c>
      <c r="B116" s="20" t="s">
        <v>37</v>
      </c>
      <c r="C116" s="19">
        <v>45413</v>
      </c>
      <c r="D116" s="19">
        <v>45443</v>
      </c>
      <c r="E116" s="17">
        <f t="shared" si="17"/>
        <v>15.5</v>
      </c>
      <c r="F116" s="18">
        <v>45454</v>
      </c>
      <c r="G116" s="17">
        <f t="shared" si="18"/>
        <v>11</v>
      </c>
      <c r="H116" s="16">
        <v>45464</v>
      </c>
      <c r="I116" s="15">
        <f t="shared" si="19"/>
        <v>10</v>
      </c>
      <c r="J116" s="13">
        <f t="shared" si="20"/>
        <v>36.5</v>
      </c>
      <c r="K116" s="14">
        <v>1311816.77</v>
      </c>
      <c r="L116" s="13">
        <f t="shared" si="21"/>
        <v>47881312.105000004</v>
      </c>
    </row>
    <row r="117" spans="1:12" x14ac:dyDescent="0.2">
      <c r="A117" s="10">
        <f t="shared" si="16"/>
        <v>109</v>
      </c>
      <c r="B117" s="20" t="s">
        <v>38</v>
      </c>
      <c r="C117" s="19">
        <v>45413</v>
      </c>
      <c r="D117" s="19">
        <v>45443</v>
      </c>
      <c r="E117" s="17">
        <f t="shared" si="17"/>
        <v>15.5</v>
      </c>
      <c r="F117" s="18">
        <v>45455</v>
      </c>
      <c r="G117" s="17">
        <f t="shared" si="18"/>
        <v>12</v>
      </c>
      <c r="H117" s="16">
        <v>45463</v>
      </c>
      <c r="I117" s="15">
        <f t="shared" si="19"/>
        <v>8</v>
      </c>
      <c r="J117" s="13">
        <f t="shared" si="20"/>
        <v>35.5</v>
      </c>
      <c r="K117" s="14">
        <v>7181.18</v>
      </c>
      <c r="L117" s="13">
        <f t="shared" si="21"/>
        <v>254931.89</v>
      </c>
    </row>
    <row r="118" spans="1:12" x14ac:dyDescent="0.2">
      <c r="A118" s="10">
        <f t="shared" si="16"/>
        <v>110</v>
      </c>
      <c r="B118" s="20" t="s">
        <v>39</v>
      </c>
      <c r="C118" s="19">
        <v>45413</v>
      </c>
      <c r="D118" s="19">
        <v>45443</v>
      </c>
      <c r="E118" s="17">
        <f t="shared" si="17"/>
        <v>15.5</v>
      </c>
      <c r="F118" s="18">
        <v>45463</v>
      </c>
      <c r="G118" s="17">
        <f t="shared" si="18"/>
        <v>20</v>
      </c>
      <c r="H118" s="16">
        <v>45471</v>
      </c>
      <c r="I118" s="15">
        <f t="shared" si="19"/>
        <v>8</v>
      </c>
      <c r="J118" s="13">
        <f t="shared" si="20"/>
        <v>43.5</v>
      </c>
      <c r="K118" s="14">
        <v>230611.62000000005</v>
      </c>
      <c r="L118" s="13">
        <f t="shared" si="21"/>
        <v>10031605.470000003</v>
      </c>
    </row>
    <row r="119" spans="1:12" x14ac:dyDescent="0.2">
      <c r="A119" s="10"/>
      <c r="B119" s="20"/>
      <c r="C119" s="19"/>
      <c r="D119" s="19"/>
      <c r="E119" s="17"/>
      <c r="F119" s="18"/>
      <c r="G119" s="17"/>
      <c r="H119" s="16"/>
      <c r="I119" s="15"/>
      <c r="J119" s="13"/>
      <c r="K119" s="14"/>
      <c r="L119" s="13"/>
    </row>
    <row r="120" spans="1:12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ht="13.5" thickBot="1" x14ac:dyDescent="0.25">
      <c r="A121" s="10"/>
      <c r="B121" s="9"/>
      <c r="C121" s="10"/>
      <c r="D121" s="10"/>
      <c r="E121" s="12"/>
      <c r="F121" s="9"/>
      <c r="G121" s="12"/>
      <c r="H121" s="9"/>
      <c r="I121" s="12"/>
      <c r="J121" s="12"/>
      <c r="K121" s="11">
        <f>ROUND(SUM(K8:K120),0)</f>
        <v>56193233</v>
      </c>
      <c r="L121" s="11">
        <f>ROUND(SUM(L8:L120),0)</f>
        <v>2218805304</v>
      </c>
    </row>
    <row r="122" spans="1:12" ht="13.5" thickTop="1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13.5" thickBot="1" x14ac:dyDescent="0.25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8">
        <f>ROUND(+L121/K121,2)</f>
        <v>39.49</v>
      </c>
    </row>
    <row r="124" spans="1:12" ht="15.75" thickTop="1" x14ac:dyDescent="0.2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6" t="s">
        <v>0</v>
      </c>
    </row>
    <row r="125" spans="1:12" ht="15" x14ac:dyDescent="0.2">
      <c r="A125" s="5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40" t="s">
        <v>43</v>
      </c>
    </row>
    <row r="126" spans="1:12" ht="15.7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.7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.7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.7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</sheetData>
  <mergeCells count="3">
    <mergeCell ref="A1:K1"/>
    <mergeCell ref="A2:K2"/>
    <mergeCell ref="A3:K3"/>
  </mergeCells>
  <printOptions horizontalCentered="1"/>
  <pageMargins left="0.95" right="0.5" top="1" bottom="0.5" header="0.5" footer="0.5"/>
  <pageSetup scale="70" orientation="landscape" horizontalDpi="300" r:id="rId1"/>
  <headerFooter alignWithMargins="0">
    <oddHeader>&amp;R&amp;"+,Regular"ATO-1 Lead Lag Study</oddHeader>
    <oddFooter>&amp;R&amp;"Arial,Regular"&amp;10Page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ATO-CWC3</vt:lpstr>
      <vt:lpstr>'ATO-CWC3'!Print_Area</vt:lpstr>
      <vt:lpstr>'ATO-CWC3'!Print_Titles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Joe</dc:creator>
  <cp:lastModifiedBy>Christian, Joe</cp:lastModifiedBy>
  <dcterms:created xsi:type="dcterms:W3CDTF">2024-07-31T15:12:25Z</dcterms:created>
  <dcterms:modified xsi:type="dcterms:W3CDTF">2024-09-13T13:13:19Z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