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W:\Discovery\Kentucky\1 - Kentucky Rate Cases\2024-00276 (2024 Kentucky Rate Case)\Staff Attachments\"/>
    </mc:Choice>
  </mc:AlternateContent>
  <xr:revisionPtr revIDLastSave="0" documentId="13_ncr:1_{24670DB8-DD62-4B15-B1F0-DB5416BFB395}" xr6:coauthVersionLast="47" xr6:coauthVersionMax="47" xr10:uidLastSave="{00000000-0000-0000-0000-000000000000}"/>
  <bookViews>
    <workbookView xWindow="-120" yWindow="-120" windowWidth="29040" windowHeight="15720" xr2:uid="{EAEFC37B-8901-492B-81E4-AB61063B72E6}"/>
  </bookViews>
  <sheets>
    <sheet name="2020" sheetId="7" r:id="rId1"/>
    <sheet name="2021" sheetId="4" r:id="rId2"/>
    <sheet name="2022" sheetId="2" r:id="rId3"/>
    <sheet name="2023" sheetId="3" r:id="rId4"/>
    <sheet name="2024" sheetId="9" r:id="rId5"/>
    <sheet name="Criteria" sheetId="5" state="hidden" r:id="rId6"/>
  </sheets>
  <definedNames>
    <definedName name="_xlnm._FilterDatabase" localSheetId="0" hidden="1">'2020'!$A$13:$R$460</definedName>
    <definedName name="_xlnm._FilterDatabase" localSheetId="1" hidden="1">'2021'!$B$13:$R$449</definedName>
    <definedName name="_xlnm._FilterDatabase" localSheetId="2" hidden="1">'2022'!$B$13:$R$457</definedName>
    <definedName name="_xlnm._FilterDatabase" localSheetId="3" hidden="1">'2023'!$B$13:$R$426</definedName>
    <definedName name="_xlnm._FilterDatabase" localSheetId="4" hidden="1">'2024'!$B$13:$R$420</definedName>
    <definedName name="_xlnm.Print_Titles" localSheetId="0">'2020'!$1:$13</definedName>
    <definedName name="_xlnm.Print_Titles" localSheetId="1">'2021'!$1:$13</definedName>
    <definedName name="_xlnm.Print_Titles" localSheetId="2">'2022'!$1:$13</definedName>
    <definedName name="_xlnm.Print_Titles" localSheetId="3">'2023'!$1:$13</definedName>
    <definedName name="_xlnm.Print_Titles" localSheetId="4">'2024'!$1:$13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7" l="1"/>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140" i="7"/>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I276" i="9"/>
  <c r="I277" i="9"/>
  <c r="I278" i="9"/>
  <c r="I279" i="9"/>
  <c r="I280" i="9"/>
  <c r="I281" i="9"/>
  <c r="I282" i="9"/>
  <c r="I283" i="9"/>
  <c r="I284" i="9"/>
  <c r="I285" i="9"/>
  <c r="I286" i="9"/>
  <c r="I287" i="9"/>
  <c r="I288" i="9"/>
  <c r="I289" i="9"/>
  <c r="I290" i="9"/>
  <c r="I291" i="9"/>
  <c r="I292" i="9"/>
  <c r="I293" i="9"/>
  <c r="I294" i="9"/>
  <c r="I295" i="9"/>
  <c r="I296" i="9"/>
  <c r="I297" i="9"/>
  <c r="I298" i="9"/>
  <c r="I299" i="9"/>
  <c r="I300" i="9"/>
  <c r="I301" i="9"/>
  <c r="I302" i="9"/>
  <c r="I303" i="9"/>
  <c r="I304" i="9"/>
  <c r="I305" i="9"/>
  <c r="I306" i="9"/>
  <c r="I307" i="9"/>
  <c r="I308" i="9"/>
  <c r="I309" i="9"/>
  <c r="I310" i="9"/>
  <c r="I311" i="9"/>
  <c r="I312" i="9"/>
  <c r="I313" i="9"/>
  <c r="I314" i="9"/>
  <c r="I315" i="9"/>
  <c r="I316" i="9"/>
  <c r="I317" i="9"/>
  <c r="I318" i="9"/>
  <c r="I319" i="9"/>
  <c r="I320" i="9"/>
  <c r="I321" i="9"/>
  <c r="I322" i="9"/>
  <c r="I323" i="9"/>
  <c r="I324" i="9"/>
  <c r="I325" i="9"/>
  <c r="I326" i="9"/>
  <c r="I327" i="9"/>
  <c r="I328" i="9"/>
  <c r="I329" i="9"/>
  <c r="I330" i="9"/>
  <c r="I331" i="9"/>
  <c r="I332" i="9"/>
  <c r="I333" i="9"/>
  <c r="I334" i="9"/>
  <c r="I335" i="9"/>
  <c r="I336" i="9"/>
  <c r="I337" i="9"/>
  <c r="I338" i="9"/>
  <c r="I339" i="9"/>
  <c r="I340" i="9"/>
  <c r="I341" i="9"/>
  <c r="I342" i="9"/>
  <c r="I343" i="9"/>
  <c r="I344" i="9"/>
  <c r="I345" i="9"/>
  <c r="I346" i="9"/>
  <c r="I347" i="9"/>
  <c r="I348" i="9"/>
  <c r="I349" i="9"/>
  <c r="I350" i="9"/>
  <c r="I351" i="9"/>
  <c r="I352" i="9"/>
  <c r="I353" i="9"/>
  <c r="I354" i="9"/>
  <c r="I355" i="9"/>
  <c r="I356" i="9"/>
  <c r="I357" i="9"/>
  <c r="I358" i="9"/>
  <c r="I359" i="9"/>
  <c r="I360" i="9"/>
  <c r="I361" i="9"/>
  <c r="I362" i="9"/>
  <c r="I363" i="9"/>
  <c r="I364" i="9"/>
  <c r="I365" i="9"/>
  <c r="I366" i="9"/>
  <c r="I367" i="9"/>
  <c r="I368" i="9"/>
  <c r="I369" i="9"/>
  <c r="I370" i="9"/>
  <c r="I371" i="9"/>
  <c r="I372" i="9"/>
  <c r="I373" i="9"/>
  <c r="I374" i="9"/>
  <c r="I375" i="9"/>
  <c r="I376" i="9"/>
  <c r="I377" i="9"/>
  <c r="I378" i="9"/>
  <c r="I379" i="9"/>
  <c r="I380" i="9"/>
  <c r="I381" i="9"/>
  <c r="I382" i="9"/>
  <c r="I383" i="9"/>
  <c r="I384" i="9"/>
  <c r="I385" i="9"/>
  <c r="I386" i="9"/>
  <c r="I387" i="9"/>
  <c r="I388" i="9"/>
  <c r="I389" i="9"/>
  <c r="I390" i="9"/>
  <c r="I391" i="9"/>
  <c r="I392" i="9"/>
  <c r="I393" i="9"/>
  <c r="I394" i="9"/>
  <c r="I395" i="9"/>
  <c r="I396" i="9"/>
  <c r="I397" i="9"/>
  <c r="I398" i="9"/>
  <c r="I399" i="9"/>
  <c r="I400" i="9"/>
  <c r="I401" i="9"/>
  <c r="I402" i="9"/>
  <c r="I403" i="9"/>
  <c r="I404" i="9"/>
  <c r="I405" i="9"/>
  <c r="I406" i="9"/>
  <c r="I407" i="9"/>
  <c r="I408" i="9"/>
  <c r="I409" i="9"/>
  <c r="I410" i="9"/>
  <c r="I411" i="9"/>
  <c r="I412" i="9"/>
  <c r="I413" i="9"/>
  <c r="I414" i="9"/>
  <c r="I415" i="9"/>
  <c r="I416" i="9"/>
  <c r="I417" i="9"/>
  <c r="I418" i="9"/>
  <c r="I419" i="9"/>
  <c r="I420" i="9"/>
  <c r="I14" i="9"/>
  <c r="L142" i="4" l="1"/>
  <c r="L140" i="4"/>
  <c r="L139" i="4"/>
  <c r="L20" i="4"/>
  <c r="L19" i="4"/>
  <c r="L18" i="4"/>
  <c r="L17" i="4"/>
  <c r="L16" i="4"/>
  <c r="L15" i="4"/>
  <c r="L420" i="9"/>
  <c r="L419" i="9"/>
  <c r="L418" i="9"/>
  <c r="L417" i="9"/>
  <c r="L416" i="9"/>
  <c r="L415" i="9"/>
  <c r="L414" i="9"/>
  <c r="L413" i="9"/>
  <c r="L412" i="9"/>
  <c r="L411" i="9"/>
  <c r="L410" i="9"/>
  <c r="L409" i="9"/>
  <c r="L408" i="9"/>
  <c r="L407" i="9"/>
  <c r="L406" i="9"/>
  <c r="L405" i="9"/>
  <c r="L404" i="9"/>
  <c r="L403" i="9"/>
  <c r="L402" i="9"/>
  <c r="L401" i="9"/>
  <c r="L400" i="9"/>
  <c r="L399" i="9"/>
  <c r="L398" i="9"/>
  <c r="L397" i="9"/>
  <c r="L396" i="9"/>
  <c r="L395" i="9"/>
  <c r="L394" i="9"/>
  <c r="L393" i="9"/>
  <c r="L392" i="9"/>
  <c r="L391" i="9"/>
  <c r="L390" i="9"/>
  <c r="L389" i="9"/>
  <c r="L388" i="9"/>
  <c r="L387" i="9"/>
  <c r="L386" i="9"/>
  <c r="L385" i="9"/>
  <c r="L384" i="9"/>
  <c r="L383" i="9"/>
  <c r="L382" i="9"/>
  <c r="L381" i="9"/>
  <c r="L380" i="9"/>
  <c r="L379" i="9"/>
  <c r="L378" i="9"/>
  <c r="L377" i="9"/>
  <c r="L376" i="9"/>
  <c r="L375" i="9"/>
  <c r="L374" i="9"/>
  <c r="L373" i="9"/>
  <c r="L372" i="9"/>
  <c r="L371" i="9"/>
  <c r="L370" i="9"/>
  <c r="L369" i="9"/>
  <c r="L368" i="9"/>
  <c r="L367" i="9"/>
  <c r="L366" i="9"/>
  <c r="L365" i="9"/>
  <c r="L364" i="9"/>
  <c r="L363" i="9"/>
  <c r="L362" i="9"/>
  <c r="L361" i="9"/>
  <c r="L360" i="9"/>
  <c r="L359" i="9"/>
  <c r="L358" i="9"/>
  <c r="L357" i="9"/>
  <c r="L356" i="9"/>
  <c r="L355" i="9"/>
  <c r="L354" i="9"/>
  <c r="L353" i="9"/>
  <c r="L352" i="9"/>
  <c r="L351" i="9"/>
  <c r="L350" i="9"/>
  <c r="L349" i="9"/>
  <c r="L348" i="9"/>
  <c r="L347" i="9"/>
  <c r="L346" i="9"/>
  <c r="L345" i="9"/>
  <c r="L344" i="9"/>
  <c r="L343" i="9"/>
  <c r="L342" i="9"/>
  <c r="L341" i="9"/>
  <c r="L340" i="9"/>
  <c r="L339" i="9"/>
  <c r="L338" i="9"/>
  <c r="L337" i="9"/>
  <c r="L336" i="9"/>
  <c r="L335" i="9"/>
  <c r="L334" i="9"/>
  <c r="L333" i="9"/>
  <c r="L332" i="9"/>
  <c r="L331" i="9"/>
  <c r="L330" i="9"/>
  <c r="L329" i="9"/>
  <c r="L328" i="9"/>
  <c r="L327" i="9"/>
  <c r="L326" i="9"/>
  <c r="L325" i="9"/>
  <c r="L324" i="9"/>
  <c r="L323" i="9"/>
  <c r="L322" i="9"/>
  <c r="L321" i="9"/>
  <c r="L320" i="9"/>
  <c r="L319" i="9"/>
  <c r="L318" i="9"/>
  <c r="L317" i="9"/>
  <c r="L316" i="9"/>
  <c r="L315" i="9"/>
  <c r="L314" i="9"/>
  <c r="L313" i="9"/>
  <c r="L312" i="9"/>
  <c r="L311" i="9"/>
  <c r="L310" i="9"/>
  <c r="L309" i="9"/>
  <c r="L308" i="9"/>
  <c r="L307" i="9"/>
  <c r="L306" i="9"/>
  <c r="L305" i="9"/>
  <c r="L304" i="9"/>
  <c r="L303" i="9"/>
  <c r="L302" i="9"/>
  <c r="L301" i="9"/>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G420" i="9"/>
  <c r="G419" i="9"/>
  <c r="G418" i="9"/>
  <c r="G417" i="9"/>
  <c r="G416" i="9"/>
  <c r="G415" i="9"/>
  <c r="G414" i="9"/>
  <c r="G413" i="9"/>
  <c r="G412" i="9"/>
  <c r="G411" i="9"/>
  <c r="G410" i="9"/>
  <c r="G409" i="9"/>
  <c r="G408" i="9"/>
  <c r="G407" i="9"/>
  <c r="G406" i="9"/>
  <c r="G405" i="9"/>
  <c r="G404" i="9"/>
  <c r="G403" i="9"/>
  <c r="G402" i="9"/>
  <c r="G401" i="9"/>
  <c r="G400" i="9"/>
  <c r="G399" i="9"/>
  <c r="G398" i="9"/>
  <c r="G397" i="9"/>
  <c r="G396" i="9"/>
  <c r="G395" i="9"/>
  <c r="G394" i="9"/>
  <c r="G393" i="9"/>
  <c r="G392" i="9"/>
  <c r="G391" i="9"/>
  <c r="G390" i="9"/>
  <c r="G389" i="9"/>
  <c r="G388" i="9"/>
  <c r="G387" i="9"/>
  <c r="G386" i="9"/>
  <c r="G385" i="9"/>
  <c r="G384" i="9"/>
  <c r="G383" i="9"/>
  <c r="G382" i="9"/>
  <c r="G381" i="9"/>
  <c r="G380" i="9"/>
  <c r="G379" i="9"/>
  <c r="G378" i="9"/>
  <c r="G377" i="9"/>
  <c r="G376" i="9"/>
  <c r="G375" i="9"/>
  <c r="G374" i="9"/>
  <c r="G373" i="9"/>
  <c r="G372" i="9"/>
  <c r="G371" i="9"/>
  <c r="G370" i="9"/>
  <c r="G369" i="9"/>
  <c r="G368" i="9"/>
  <c r="G367" i="9"/>
  <c r="G366" i="9"/>
  <c r="G365" i="9"/>
  <c r="G364" i="9"/>
  <c r="G363" i="9"/>
  <c r="G362" i="9"/>
  <c r="G361" i="9"/>
  <c r="G360" i="9"/>
  <c r="G359" i="9"/>
  <c r="G358" i="9"/>
  <c r="G357" i="9"/>
  <c r="G356" i="9"/>
  <c r="G355" i="9"/>
  <c r="G354" i="9"/>
  <c r="G353" i="9"/>
  <c r="G352" i="9"/>
  <c r="G351" i="9"/>
  <c r="G350" i="9"/>
  <c r="G349" i="9"/>
  <c r="G348" i="9"/>
  <c r="G347" i="9"/>
  <c r="G346" i="9"/>
  <c r="G345" i="9"/>
  <c r="G344" i="9"/>
  <c r="G343" i="9"/>
  <c r="G342" i="9"/>
  <c r="G341" i="9"/>
  <c r="G340" i="9"/>
  <c r="G339" i="9"/>
  <c r="G338" i="9"/>
  <c r="G337" i="9"/>
  <c r="G336" i="9"/>
  <c r="G335" i="9"/>
  <c r="G334" i="9"/>
  <c r="G333" i="9"/>
  <c r="G332" i="9"/>
  <c r="G331" i="9"/>
  <c r="G330" i="9"/>
  <c r="G329" i="9"/>
  <c r="G328" i="9"/>
  <c r="G327" i="9"/>
  <c r="G326" i="9"/>
  <c r="G325" i="9"/>
  <c r="G324" i="9"/>
  <c r="G323" i="9"/>
  <c r="G322" i="9"/>
  <c r="G321" i="9"/>
  <c r="G320" i="9"/>
  <c r="G319" i="9"/>
  <c r="G318" i="9"/>
  <c r="G317" i="9"/>
  <c r="G316" i="9"/>
  <c r="G315" i="9"/>
  <c r="G314" i="9"/>
  <c r="G313" i="9"/>
  <c r="G312" i="9"/>
  <c r="G311" i="9"/>
  <c r="G310" i="9"/>
  <c r="G309" i="9"/>
  <c r="G308" i="9"/>
  <c r="G307" i="9"/>
  <c r="G306" i="9"/>
  <c r="G305" i="9"/>
  <c r="G304" i="9"/>
  <c r="G303" i="9"/>
  <c r="G302" i="9"/>
  <c r="G301" i="9"/>
  <c r="G300" i="9"/>
  <c r="G299" i="9"/>
  <c r="G298" i="9"/>
  <c r="G297" i="9"/>
  <c r="G296" i="9"/>
  <c r="G295" i="9"/>
  <c r="G294" i="9"/>
  <c r="G293" i="9"/>
  <c r="G292" i="9"/>
  <c r="G291" i="9"/>
  <c r="G290" i="9"/>
  <c r="G289" i="9"/>
  <c r="G288" i="9"/>
  <c r="G287" i="9"/>
  <c r="G286" i="9"/>
  <c r="G285" i="9"/>
  <c r="G284" i="9"/>
  <c r="G283" i="9"/>
  <c r="G282" i="9"/>
  <c r="G281" i="9"/>
  <c r="G280" i="9"/>
  <c r="G279" i="9"/>
  <c r="G278" i="9"/>
  <c r="G277" i="9"/>
  <c r="G276" i="9"/>
  <c r="G275" i="9"/>
  <c r="G274" i="9"/>
  <c r="G273" i="9"/>
  <c r="G272" i="9"/>
  <c r="G271" i="9"/>
  <c r="G270" i="9"/>
  <c r="G269" i="9"/>
  <c r="G268" i="9"/>
  <c r="G267" i="9"/>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L141" i="3"/>
  <c r="L426" i="3"/>
  <c r="L425" i="3"/>
  <c r="L424" i="3"/>
  <c r="L423" i="3"/>
  <c r="L422" i="3"/>
  <c r="L421" i="3"/>
  <c r="L420" i="3"/>
  <c r="L419" i="3"/>
  <c r="L418" i="3"/>
  <c r="L417" i="3"/>
  <c r="L416" i="3"/>
  <c r="L415" i="3"/>
  <c r="L414" i="3"/>
  <c r="L413" i="3"/>
  <c r="L412" i="3"/>
  <c r="L411" i="3"/>
  <c r="L410" i="3"/>
  <c r="L409" i="3"/>
  <c r="L408" i="3"/>
  <c r="L407" i="3"/>
  <c r="L406" i="3"/>
  <c r="L405" i="3"/>
  <c r="L404" i="3"/>
  <c r="L403" i="3"/>
  <c r="L402" i="3"/>
  <c r="L401" i="3"/>
  <c r="L400" i="3"/>
  <c r="L399" i="3"/>
  <c r="L398" i="3"/>
  <c r="L397" i="3"/>
  <c r="L396" i="3"/>
  <c r="L393" i="3"/>
  <c r="L392" i="3"/>
  <c r="L391" i="3"/>
  <c r="L390" i="3"/>
  <c r="L389" i="3"/>
  <c r="L388" i="3"/>
  <c r="L387" i="3"/>
  <c r="L386" i="3"/>
  <c r="L385" i="3"/>
  <c r="L384" i="3"/>
  <c r="L383" i="3"/>
  <c r="L382" i="3"/>
  <c r="L381" i="3"/>
  <c r="L380" i="3"/>
  <c r="L379" i="3"/>
  <c r="L378" i="3"/>
  <c r="L377" i="3"/>
  <c r="L376" i="3"/>
  <c r="L375" i="3"/>
  <c r="L374" i="3"/>
  <c r="L373" i="3"/>
  <c r="L372" i="3"/>
  <c r="L371" i="3"/>
  <c r="L370" i="3"/>
  <c r="L369" i="3"/>
  <c r="L368" i="3"/>
  <c r="L367" i="3"/>
  <c r="L366" i="3"/>
  <c r="L365" i="3"/>
  <c r="L364" i="3"/>
  <c r="L363" i="3"/>
  <c r="L362" i="3"/>
  <c r="L361" i="3"/>
  <c r="L360" i="3"/>
  <c r="L359" i="3"/>
  <c r="L358" i="3"/>
  <c r="L357" i="3"/>
  <c r="L356" i="3"/>
  <c r="L355" i="3"/>
  <c r="L354" i="3"/>
  <c r="L353" i="3"/>
  <c r="L352" i="3"/>
  <c r="L351" i="3"/>
  <c r="L350" i="3"/>
  <c r="L349" i="3"/>
  <c r="L348" i="3"/>
  <c r="L347" i="3"/>
  <c r="L346" i="3"/>
  <c r="L345" i="3"/>
  <c r="L344" i="3"/>
  <c r="L343" i="3"/>
  <c r="L342" i="3"/>
  <c r="L341" i="3"/>
  <c r="L340" i="3"/>
  <c r="L339" i="3"/>
  <c r="L338" i="3"/>
  <c r="L337" i="3"/>
  <c r="L336" i="3"/>
  <c r="L335" i="3"/>
  <c r="L334" i="3"/>
  <c r="L333" i="3"/>
  <c r="L332" i="3"/>
  <c r="L331" i="3"/>
  <c r="L330" i="3"/>
  <c r="L329" i="3"/>
  <c r="L328" i="3"/>
  <c r="L327" i="3"/>
  <c r="L326" i="3"/>
  <c r="L325" i="3"/>
  <c r="L324" i="3"/>
  <c r="L323" i="3"/>
  <c r="L322" i="3"/>
  <c r="L321" i="3"/>
  <c r="L320" i="3"/>
  <c r="L319" i="3"/>
  <c r="L318" i="3"/>
  <c r="L317" i="3"/>
  <c r="L316" i="3"/>
  <c r="L315" i="3"/>
  <c r="L314" i="3"/>
  <c r="L313" i="3"/>
  <c r="L312" i="3"/>
  <c r="L311" i="3"/>
  <c r="L310" i="3"/>
  <c r="L309" i="3"/>
  <c r="L308" i="3"/>
  <c r="L307" i="3"/>
  <c r="L306" i="3"/>
  <c r="L305" i="3"/>
  <c r="L304" i="3"/>
  <c r="L303" i="3"/>
  <c r="L302" i="3"/>
  <c r="L301" i="3"/>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0" i="3"/>
  <c r="L139"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2"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2" i="2"/>
  <c r="L14" i="4"/>
  <c r="L449" i="4"/>
  <c r="L448" i="4"/>
  <c r="L447" i="4"/>
  <c r="L446" i="4"/>
  <c r="L445" i="4"/>
  <c r="L444" i="4"/>
  <c r="L443" i="4"/>
  <c r="L442" i="4"/>
  <c r="L441" i="4"/>
  <c r="L440" i="4"/>
  <c r="L439" i="4"/>
  <c r="L438" i="4"/>
  <c r="L437" i="4"/>
  <c r="L436" i="4"/>
  <c r="L435" i="4"/>
  <c r="L434" i="4"/>
  <c r="L433" i="4"/>
  <c r="L432" i="4"/>
  <c r="L431" i="4"/>
  <c r="L430" i="4"/>
  <c r="L429" i="4"/>
  <c r="L428" i="4"/>
  <c r="L427" i="4"/>
  <c r="L426" i="4"/>
  <c r="L425" i="4"/>
  <c r="L424" i="4"/>
  <c r="L423" i="4"/>
  <c r="L422" i="4"/>
  <c r="L421" i="4"/>
  <c r="L420" i="4"/>
  <c r="L419" i="4"/>
  <c r="L418" i="4"/>
  <c r="L417" i="4"/>
  <c r="L416" i="4"/>
  <c r="L415" i="4"/>
  <c r="L414" i="4"/>
  <c r="L413" i="4"/>
  <c r="L412" i="4"/>
  <c r="L411" i="4"/>
  <c r="L410" i="4"/>
  <c r="L409" i="4"/>
  <c r="L408" i="4"/>
  <c r="L407" i="4"/>
  <c r="L406" i="4"/>
  <c r="L405" i="4"/>
  <c r="L404" i="4"/>
  <c r="L403" i="4"/>
  <c r="L402" i="4"/>
  <c r="L401" i="4"/>
  <c r="L400" i="4"/>
  <c r="L399" i="4"/>
  <c r="L398" i="4"/>
  <c r="L397" i="4"/>
  <c r="L396" i="4"/>
  <c r="L395" i="4"/>
  <c r="L394" i="4"/>
  <c r="L393" i="4"/>
  <c r="L392" i="4"/>
  <c r="L391" i="4"/>
  <c r="L390" i="4"/>
  <c r="L389" i="4"/>
  <c r="L388" i="4"/>
  <c r="L387" i="4"/>
  <c r="L386" i="4"/>
  <c r="L385" i="4"/>
  <c r="L384" i="4"/>
  <c r="L383" i="4"/>
  <c r="L382" i="4"/>
  <c r="L381" i="4"/>
  <c r="L380" i="4"/>
  <c r="L379" i="4"/>
  <c r="L378" i="4"/>
  <c r="L377" i="4"/>
  <c r="L376" i="4"/>
  <c r="L375" i="4"/>
  <c r="L374" i="4"/>
  <c r="L373" i="4"/>
  <c r="L372" i="4"/>
  <c r="L371" i="4"/>
  <c r="L370" i="4"/>
  <c r="L369" i="4"/>
  <c r="L368" i="4"/>
  <c r="L367" i="4"/>
  <c r="L366" i="4"/>
  <c r="L365" i="4"/>
  <c r="L364" i="4"/>
  <c r="L363" i="4"/>
  <c r="L362" i="4"/>
  <c r="L361" i="4"/>
  <c r="L360" i="4"/>
  <c r="L359" i="4"/>
  <c r="L358" i="4"/>
  <c r="L357" i="4"/>
  <c r="L356" i="4"/>
  <c r="L355" i="4"/>
  <c r="L354" i="4"/>
  <c r="L353" i="4"/>
  <c r="L352" i="4"/>
  <c r="L351" i="4"/>
  <c r="L350" i="4"/>
  <c r="L349" i="4"/>
  <c r="L348" i="4"/>
  <c r="L347" i="4"/>
  <c r="L346" i="4"/>
  <c r="L345" i="4"/>
  <c r="L344" i="4"/>
  <c r="L343" i="4"/>
  <c r="L342" i="4"/>
  <c r="L341" i="4"/>
  <c r="L340" i="4"/>
  <c r="L339" i="4"/>
  <c r="L338" i="4"/>
  <c r="L337" i="4"/>
  <c r="L336" i="4"/>
  <c r="L335" i="4"/>
  <c r="L334" i="4"/>
  <c r="L333" i="4"/>
  <c r="L332" i="4"/>
  <c r="L331" i="4"/>
  <c r="L330" i="4"/>
  <c r="L329" i="4"/>
  <c r="L328" i="4"/>
  <c r="L327" i="4"/>
  <c r="L326" i="4"/>
  <c r="L325" i="4"/>
  <c r="L324" i="4"/>
  <c r="L323" i="4"/>
  <c r="L322" i="4"/>
  <c r="L321" i="4"/>
  <c r="L320" i="4"/>
  <c r="L319" i="4"/>
  <c r="L318" i="4"/>
  <c r="L317" i="4"/>
  <c r="L316" i="4"/>
  <c r="L315" i="4"/>
  <c r="L314" i="4"/>
  <c r="L313" i="4"/>
  <c r="L312" i="4"/>
  <c r="L311" i="4"/>
  <c r="L310" i="4"/>
  <c r="L309" i="4"/>
  <c r="L308" i="4"/>
  <c r="L307" i="4"/>
  <c r="L306" i="4"/>
  <c r="L305" i="4"/>
  <c r="L304" i="4"/>
  <c r="L303" i="4"/>
  <c r="L302" i="4"/>
  <c r="L301" i="4"/>
  <c r="L300" i="4"/>
  <c r="L299" i="4"/>
  <c r="L298" i="4"/>
  <c r="L297" i="4"/>
  <c r="L296" i="4"/>
  <c r="L295" i="4"/>
  <c r="L294" i="4"/>
  <c r="L293" i="4"/>
  <c r="L292" i="4"/>
  <c r="L291" i="4"/>
  <c r="L290" i="4"/>
  <c r="L289" i="4"/>
  <c r="L288" i="4"/>
  <c r="L287" i="4"/>
  <c r="L286" i="4"/>
  <c r="L285" i="4"/>
  <c r="L284" i="4"/>
  <c r="L283" i="4"/>
  <c r="L282" i="4"/>
  <c r="L281" i="4"/>
  <c r="L280" i="4"/>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45" i="4"/>
  <c r="L144" i="4"/>
  <c r="L143" i="4"/>
  <c r="L141"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45" i="4"/>
  <c r="G144" i="4"/>
  <c r="G143" i="4"/>
  <c r="G142" i="4"/>
  <c r="G141" i="4"/>
  <c r="G140" i="4"/>
  <c r="G139" i="4"/>
  <c r="G20" i="4"/>
  <c r="G19" i="4"/>
  <c r="G18" i="4"/>
  <c r="G17" i="4"/>
  <c r="G16" i="4"/>
  <c r="G15" i="4"/>
  <c r="G14" i="4"/>
  <c r="I15" i="2" l="1"/>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14" i="3"/>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14" i="2"/>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I367" i="4"/>
  <c r="I368" i="4"/>
  <c r="I369" i="4"/>
  <c r="I370" i="4"/>
  <c r="I371" i="4"/>
  <c r="I372" i="4"/>
  <c r="I373" i="4"/>
  <c r="I374" i="4"/>
  <c r="I375" i="4"/>
  <c r="I376" i="4"/>
  <c r="I377" i="4"/>
  <c r="I378" i="4"/>
  <c r="I379" i="4"/>
  <c r="I380" i="4"/>
  <c r="I381" i="4"/>
  <c r="I382" i="4"/>
  <c r="I383" i="4"/>
  <c r="I384" i="4"/>
  <c r="I385" i="4"/>
  <c r="I386" i="4"/>
  <c r="I387" i="4"/>
  <c r="I388" i="4"/>
  <c r="I389" i="4"/>
  <c r="I390" i="4"/>
  <c r="I391" i="4"/>
  <c r="I392" i="4"/>
  <c r="I393" i="4"/>
  <c r="I394" i="4"/>
  <c r="I395" i="4"/>
  <c r="I396" i="4"/>
  <c r="I397" i="4"/>
  <c r="I398" i="4"/>
  <c r="I399" i="4"/>
  <c r="I400" i="4"/>
  <c r="I401" i="4"/>
  <c r="I402" i="4"/>
  <c r="I403" i="4"/>
  <c r="I404" i="4"/>
  <c r="I405" i="4"/>
  <c r="I406" i="4"/>
  <c r="I407" i="4"/>
  <c r="I408" i="4"/>
  <c r="I409" i="4"/>
  <c r="I410" i="4"/>
  <c r="I411" i="4"/>
  <c r="I412" i="4"/>
  <c r="I413" i="4"/>
  <c r="I414" i="4"/>
  <c r="I415" i="4"/>
  <c r="I416" i="4"/>
  <c r="I417" i="4"/>
  <c r="I418" i="4"/>
  <c r="I419"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14" i="4"/>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139" i="3"/>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2" i="2"/>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202" i="4"/>
  <c r="H203"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45" i="4"/>
  <c r="L460" i="7" l="1"/>
  <c r="I460" i="7"/>
  <c r="H460" i="7"/>
  <c r="L459" i="7"/>
  <c r="I459" i="7"/>
  <c r="H459" i="7"/>
  <c r="L458" i="7"/>
  <c r="I458" i="7"/>
  <c r="H458" i="7"/>
  <c r="L457" i="7"/>
  <c r="I457" i="7"/>
  <c r="H457" i="7"/>
  <c r="L456" i="7"/>
  <c r="I456" i="7"/>
  <c r="H456" i="7"/>
  <c r="L455" i="7"/>
  <c r="I455" i="7"/>
  <c r="H455" i="7"/>
  <c r="L454" i="7"/>
  <c r="I454" i="7"/>
  <c r="H454" i="7"/>
  <c r="L453" i="7"/>
  <c r="I453" i="7"/>
  <c r="H453" i="7"/>
  <c r="L452" i="7"/>
  <c r="I452" i="7"/>
  <c r="H452" i="7"/>
  <c r="L451" i="7"/>
  <c r="I451" i="7"/>
  <c r="H451" i="7"/>
  <c r="L450" i="7"/>
  <c r="I450" i="7"/>
  <c r="H450" i="7"/>
  <c r="L449" i="7"/>
  <c r="I449" i="7"/>
  <c r="H449" i="7"/>
  <c r="L448" i="7"/>
  <c r="I448" i="7"/>
  <c r="H448" i="7"/>
  <c r="L447" i="7"/>
  <c r="I447" i="7"/>
  <c r="H447" i="7"/>
  <c r="L446" i="7"/>
  <c r="I446" i="7"/>
  <c r="H446" i="7"/>
  <c r="L445" i="7"/>
  <c r="I445" i="7"/>
  <c r="H445" i="7"/>
  <c r="L444" i="7"/>
  <c r="I444" i="7"/>
  <c r="H444" i="7"/>
  <c r="L443" i="7"/>
  <c r="I443" i="7"/>
  <c r="H443" i="7"/>
  <c r="L442" i="7"/>
  <c r="I442" i="7"/>
  <c r="H442" i="7"/>
  <c r="L441" i="7"/>
  <c r="I441" i="7"/>
  <c r="H441" i="7"/>
  <c r="L440" i="7"/>
  <c r="I440" i="7"/>
  <c r="H440" i="7"/>
  <c r="L439" i="7"/>
  <c r="I439" i="7"/>
  <c r="H439" i="7"/>
  <c r="L438" i="7"/>
  <c r="I438" i="7"/>
  <c r="H438" i="7"/>
  <c r="L437" i="7"/>
  <c r="I437" i="7"/>
  <c r="H437" i="7"/>
  <c r="L436" i="7"/>
  <c r="I436" i="7"/>
  <c r="H436" i="7"/>
  <c r="L435" i="7"/>
  <c r="I435" i="7"/>
  <c r="H435" i="7"/>
  <c r="L434" i="7"/>
  <c r="I434" i="7"/>
  <c r="H434" i="7"/>
  <c r="L433" i="7"/>
  <c r="I433" i="7"/>
  <c r="H433" i="7"/>
  <c r="L432" i="7"/>
  <c r="I432" i="7"/>
  <c r="H432" i="7"/>
  <c r="L431" i="7"/>
  <c r="I431" i="7"/>
  <c r="H431" i="7"/>
  <c r="L430" i="7"/>
  <c r="I430" i="7"/>
  <c r="H430" i="7"/>
  <c r="L429" i="7"/>
  <c r="I429" i="7"/>
  <c r="H429" i="7"/>
  <c r="L428" i="7"/>
  <c r="I428" i="7"/>
  <c r="H428" i="7"/>
  <c r="L427" i="7"/>
  <c r="I427" i="7"/>
  <c r="H427" i="7"/>
  <c r="L426" i="7"/>
  <c r="I426" i="7"/>
  <c r="H426" i="7"/>
  <c r="L425" i="7"/>
  <c r="I425" i="7"/>
  <c r="H425" i="7"/>
  <c r="L424" i="7"/>
  <c r="I424" i="7"/>
  <c r="H424" i="7"/>
  <c r="L423" i="7"/>
  <c r="I423" i="7"/>
  <c r="H423" i="7"/>
  <c r="L422" i="7"/>
  <c r="I422" i="7"/>
  <c r="H422" i="7"/>
  <c r="L421" i="7"/>
  <c r="I421" i="7"/>
  <c r="H421" i="7"/>
  <c r="L420" i="7"/>
  <c r="I420" i="7"/>
  <c r="H420" i="7"/>
  <c r="L419" i="7"/>
  <c r="I419" i="7"/>
  <c r="H419" i="7"/>
  <c r="L418" i="7"/>
  <c r="I418" i="7"/>
  <c r="H418" i="7"/>
  <c r="L417" i="7"/>
  <c r="I417" i="7"/>
  <c r="H417" i="7"/>
  <c r="L416" i="7"/>
  <c r="I416" i="7"/>
  <c r="H416" i="7"/>
  <c r="L415" i="7"/>
  <c r="I415" i="7"/>
  <c r="H415" i="7"/>
  <c r="L414" i="7"/>
  <c r="I414" i="7"/>
  <c r="H414" i="7"/>
  <c r="L413" i="7"/>
  <c r="I413" i="7"/>
  <c r="H413" i="7"/>
  <c r="L412" i="7"/>
  <c r="I412" i="7"/>
  <c r="H412" i="7"/>
  <c r="L411" i="7"/>
  <c r="I411" i="7"/>
  <c r="H411" i="7"/>
  <c r="L410" i="7"/>
  <c r="I410" i="7"/>
  <c r="H410" i="7"/>
  <c r="L409" i="7"/>
  <c r="I409" i="7"/>
  <c r="H409" i="7"/>
  <c r="L408" i="7"/>
  <c r="I408" i="7"/>
  <c r="H408" i="7"/>
  <c r="L407" i="7"/>
  <c r="I407" i="7"/>
  <c r="H407" i="7"/>
  <c r="L406" i="7"/>
  <c r="I406" i="7"/>
  <c r="H406" i="7"/>
  <c r="L405" i="7"/>
  <c r="I405" i="7"/>
  <c r="H405" i="7"/>
  <c r="L404" i="7"/>
  <c r="I404" i="7"/>
  <c r="H404" i="7"/>
  <c r="L403" i="7"/>
  <c r="I403" i="7"/>
  <c r="H403" i="7"/>
  <c r="L402" i="7"/>
  <c r="I402" i="7"/>
  <c r="H402" i="7"/>
  <c r="L401" i="7"/>
  <c r="I401" i="7"/>
  <c r="H401" i="7"/>
  <c r="L400" i="7"/>
  <c r="I400" i="7"/>
  <c r="H400" i="7"/>
  <c r="L399" i="7"/>
  <c r="I399" i="7"/>
  <c r="H399" i="7"/>
  <c r="L398" i="7"/>
  <c r="I398" i="7"/>
  <c r="H398" i="7"/>
  <c r="L397" i="7"/>
  <c r="I397" i="7"/>
  <c r="H397" i="7"/>
  <c r="L396" i="7"/>
  <c r="I396" i="7"/>
  <c r="H396" i="7"/>
  <c r="L395" i="7"/>
  <c r="I395" i="7"/>
  <c r="H395" i="7"/>
  <c r="L394" i="7"/>
  <c r="I394" i="7"/>
  <c r="H394" i="7"/>
  <c r="L393" i="7"/>
  <c r="I393" i="7"/>
  <c r="H393" i="7"/>
  <c r="L392" i="7"/>
  <c r="I392" i="7"/>
  <c r="H392" i="7"/>
  <c r="L391" i="7"/>
  <c r="I391" i="7"/>
  <c r="H391" i="7"/>
  <c r="L390" i="7"/>
  <c r="I390" i="7"/>
  <c r="H390" i="7"/>
  <c r="L389" i="7"/>
  <c r="I389" i="7"/>
  <c r="H389" i="7"/>
  <c r="L388" i="7"/>
  <c r="I388" i="7"/>
  <c r="H388" i="7"/>
  <c r="L387" i="7"/>
  <c r="I387" i="7"/>
  <c r="H387" i="7"/>
  <c r="L386" i="7"/>
  <c r="I386" i="7"/>
  <c r="H386" i="7"/>
  <c r="L385" i="7"/>
  <c r="I385" i="7"/>
  <c r="H385" i="7"/>
  <c r="L384" i="7"/>
  <c r="I384" i="7"/>
  <c r="H384" i="7"/>
  <c r="L383" i="7"/>
  <c r="I383" i="7"/>
  <c r="H383" i="7"/>
  <c r="L382" i="7"/>
  <c r="I382" i="7"/>
  <c r="H382" i="7"/>
  <c r="L381" i="7"/>
  <c r="I381" i="7"/>
  <c r="H381" i="7"/>
  <c r="L380" i="7"/>
  <c r="I380" i="7"/>
  <c r="H380" i="7"/>
  <c r="L379" i="7"/>
  <c r="I379" i="7"/>
  <c r="H379" i="7"/>
  <c r="L378" i="7"/>
  <c r="I378" i="7"/>
  <c r="H378" i="7"/>
  <c r="L377" i="7"/>
  <c r="I377" i="7"/>
  <c r="H377" i="7"/>
  <c r="L376" i="7"/>
  <c r="I376" i="7"/>
  <c r="H376" i="7"/>
  <c r="L375" i="7"/>
  <c r="I375" i="7"/>
  <c r="H375" i="7"/>
  <c r="L374" i="7"/>
  <c r="I374" i="7"/>
  <c r="H374" i="7"/>
  <c r="L373" i="7"/>
  <c r="I373" i="7"/>
  <c r="H373" i="7"/>
  <c r="L372" i="7"/>
  <c r="I372" i="7"/>
  <c r="H372" i="7"/>
  <c r="L371" i="7"/>
  <c r="I371" i="7"/>
  <c r="H371" i="7"/>
  <c r="L370" i="7"/>
  <c r="I370" i="7"/>
  <c r="H370" i="7"/>
  <c r="L369" i="7"/>
  <c r="I369" i="7"/>
  <c r="H369" i="7"/>
  <c r="L368" i="7"/>
  <c r="I368" i="7"/>
  <c r="H368" i="7"/>
  <c r="L367" i="7"/>
  <c r="I367" i="7"/>
  <c r="H367" i="7"/>
  <c r="L366" i="7"/>
  <c r="I366" i="7"/>
  <c r="H366" i="7"/>
  <c r="L365" i="7"/>
  <c r="I365" i="7"/>
  <c r="H365" i="7"/>
  <c r="L364" i="7"/>
  <c r="I364" i="7"/>
  <c r="H364" i="7"/>
  <c r="L363" i="7"/>
  <c r="I363" i="7"/>
  <c r="H363" i="7"/>
  <c r="L362" i="7"/>
  <c r="I362" i="7"/>
  <c r="H362" i="7"/>
  <c r="L361" i="7"/>
  <c r="I361" i="7"/>
  <c r="H361" i="7"/>
  <c r="L360" i="7"/>
  <c r="I360" i="7"/>
  <c r="H360" i="7"/>
  <c r="L359" i="7"/>
  <c r="I359" i="7"/>
  <c r="H359" i="7"/>
  <c r="L358" i="7"/>
  <c r="I358" i="7"/>
  <c r="H358" i="7"/>
  <c r="L357" i="7"/>
  <c r="I357" i="7"/>
  <c r="H357" i="7"/>
  <c r="L356" i="7"/>
  <c r="I356" i="7"/>
  <c r="H356" i="7"/>
  <c r="L355" i="7"/>
  <c r="I355" i="7"/>
  <c r="H355" i="7"/>
  <c r="L354" i="7"/>
  <c r="I354" i="7"/>
  <c r="H354" i="7"/>
  <c r="L353" i="7"/>
  <c r="I353" i="7"/>
  <c r="H353" i="7"/>
  <c r="L352" i="7"/>
  <c r="I352" i="7"/>
  <c r="H352" i="7"/>
  <c r="L351" i="7"/>
  <c r="I351" i="7"/>
  <c r="H351" i="7"/>
  <c r="L350" i="7"/>
  <c r="I350" i="7"/>
  <c r="H350" i="7"/>
  <c r="L349" i="7"/>
  <c r="I349" i="7"/>
  <c r="H349" i="7"/>
  <c r="L348" i="7"/>
  <c r="I348" i="7"/>
  <c r="H348" i="7"/>
  <c r="L347" i="7"/>
  <c r="I347" i="7"/>
  <c r="H347" i="7"/>
  <c r="L346" i="7"/>
  <c r="I346" i="7"/>
  <c r="H346" i="7"/>
  <c r="L345" i="7"/>
  <c r="I345" i="7"/>
  <c r="H345" i="7"/>
  <c r="L344" i="7"/>
  <c r="I344" i="7"/>
  <c r="H344" i="7"/>
  <c r="L343" i="7"/>
  <c r="I343" i="7"/>
  <c r="H343" i="7"/>
  <c r="L342" i="7"/>
  <c r="I342" i="7"/>
  <c r="H342" i="7"/>
  <c r="L341" i="7"/>
  <c r="I341" i="7"/>
  <c r="H341" i="7"/>
  <c r="L340" i="7"/>
  <c r="I340" i="7"/>
  <c r="H340" i="7"/>
  <c r="L339" i="7"/>
  <c r="I339" i="7"/>
  <c r="H339" i="7"/>
  <c r="L338" i="7"/>
  <c r="I338" i="7"/>
  <c r="H338" i="7"/>
  <c r="L337" i="7"/>
  <c r="I337" i="7"/>
  <c r="H337" i="7"/>
  <c r="L336" i="7"/>
  <c r="I336" i="7"/>
  <c r="H336" i="7"/>
  <c r="L335" i="7"/>
  <c r="I335" i="7"/>
  <c r="H335" i="7"/>
  <c r="L334" i="7"/>
  <c r="I334" i="7"/>
  <c r="H334" i="7"/>
  <c r="L333" i="7"/>
  <c r="I333" i="7"/>
  <c r="H333" i="7"/>
  <c r="L332" i="7"/>
  <c r="I332" i="7"/>
  <c r="H332" i="7"/>
  <c r="L331" i="7"/>
  <c r="I331" i="7"/>
  <c r="H331" i="7"/>
  <c r="L330" i="7"/>
  <c r="I330" i="7"/>
  <c r="H330" i="7"/>
  <c r="L329" i="7"/>
  <c r="I329" i="7"/>
  <c r="H329" i="7"/>
  <c r="L328" i="7"/>
  <c r="I328" i="7"/>
  <c r="H328" i="7"/>
  <c r="L327" i="7"/>
  <c r="I327" i="7"/>
  <c r="H327" i="7"/>
  <c r="L326" i="7"/>
  <c r="I326" i="7"/>
  <c r="H326" i="7"/>
  <c r="L325" i="7"/>
  <c r="I325" i="7"/>
  <c r="H325" i="7"/>
  <c r="L324" i="7"/>
  <c r="I324" i="7"/>
  <c r="H324" i="7"/>
  <c r="L323" i="7"/>
  <c r="I323" i="7"/>
  <c r="H323" i="7"/>
  <c r="L322" i="7"/>
  <c r="I322" i="7"/>
  <c r="H322" i="7"/>
  <c r="L321" i="7"/>
  <c r="I321" i="7"/>
  <c r="H321" i="7"/>
  <c r="L320" i="7"/>
  <c r="I320" i="7"/>
  <c r="H320" i="7"/>
  <c r="L319" i="7"/>
  <c r="I319" i="7"/>
  <c r="H319" i="7"/>
  <c r="L318" i="7"/>
  <c r="I318" i="7"/>
  <c r="H318" i="7"/>
  <c r="L317" i="7"/>
  <c r="I317" i="7"/>
  <c r="H317" i="7"/>
  <c r="L316" i="7"/>
  <c r="I316" i="7"/>
  <c r="H316" i="7"/>
  <c r="L315" i="7"/>
  <c r="I315" i="7"/>
  <c r="H315" i="7"/>
  <c r="L314" i="7"/>
  <c r="I314" i="7"/>
  <c r="H314" i="7"/>
  <c r="L313" i="7"/>
  <c r="I313" i="7"/>
  <c r="H313" i="7"/>
  <c r="L312" i="7"/>
  <c r="I312" i="7"/>
  <c r="H312" i="7"/>
  <c r="L311" i="7"/>
  <c r="I311" i="7"/>
  <c r="H311" i="7"/>
  <c r="L310" i="7"/>
  <c r="I310" i="7"/>
  <c r="H310" i="7"/>
  <c r="L309" i="7"/>
  <c r="I309" i="7"/>
  <c r="H309" i="7"/>
  <c r="L308" i="7"/>
  <c r="I308" i="7"/>
  <c r="H308" i="7"/>
  <c r="L307" i="7"/>
  <c r="I307" i="7"/>
  <c r="H307" i="7"/>
  <c r="L306" i="7"/>
  <c r="I306" i="7"/>
  <c r="H306" i="7"/>
  <c r="L305" i="7"/>
  <c r="I305" i="7"/>
  <c r="H305" i="7"/>
  <c r="L304" i="7"/>
  <c r="I304" i="7"/>
  <c r="H304" i="7"/>
  <c r="L303" i="7"/>
  <c r="I303" i="7"/>
  <c r="H303" i="7"/>
  <c r="L302" i="7"/>
  <c r="I302" i="7"/>
  <c r="H302" i="7"/>
  <c r="L301" i="7"/>
  <c r="I301" i="7"/>
  <c r="H301" i="7"/>
  <c r="L300" i="7"/>
  <c r="I300" i="7"/>
  <c r="H300" i="7"/>
  <c r="L299" i="7"/>
  <c r="I299" i="7"/>
  <c r="H299" i="7"/>
  <c r="L298" i="7"/>
  <c r="I298" i="7"/>
  <c r="H298" i="7"/>
  <c r="L297" i="7"/>
  <c r="I297" i="7"/>
  <c r="H297" i="7"/>
  <c r="L296" i="7"/>
  <c r="I296" i="7"/>
  <c r="H296" i="7"/>
  <c r="L295" i="7"/>
  <c r="I295" i="7"/>
  <c r="H295" i="7"/>
  <c r="L294" i="7"/>
  <c r="I294" i="7"/>
  <c r="H294" i="7"/>
  <c r="L293" i="7"/>
  <c r="I293" i="7"/>
  <c r="H293" i="7"/>
  <c r="L292" i="7"/>
  <c r="I292" i="7"/>
  <c r="H292" i="7"/>
  <c r="L291" i="7"/>
  <c r="I291" i="7"/>
  <c r="H291" i="7"/>
  <c r="L290" i="7"/>
  <c r="I290" i="7"/>
  <c r="H290" i="7"/>
  <c r="L289" i="7"/>
  <c r="I289" i="7"/>
  <c r="H289" i="7"/>
  <c r="L288" i="7"/>
  <c r="I288" i="7"/>
  <c r="H288" i="7"/>
  <c r="L287" i="7"/>
  <c r="I287" i="7"/>
  <c r="H287" i="7"/>
  <c r="L286" i="7"/>
  <c r="I286" i="7"/>
  <c r="H286" i="7"/>
  <c r="L285" i="7"/>
  <c r="I285" i="7"/>
  <c r="H285" i="7"/>
  <c r="L284" i="7"/>
  <c r="I284" i="7"/>
  <c r="H284" i="7"/>
  <c r="L283" i="7"/>
  <c r="I283" i="7"/>
  <c r="H283" i="7"/>
  <c r="L282" i="7"/>
  <c r="I282" i="7"/>
  <c r="H282" i="7"/>
  <c r="L281" i="7"/>
  <c r="I281" i="7"/>
  <c r="H281" i="7"/>
  <c r="L280" i="7"/>
  <c r="I280" i="7"/>
  <c r="H280" i="7"/>
  <c r="L279" i="7"/>
  <c r="I279" i="7"/>
  <c r="H279" i="7"/>
  <c r="L278" i="7"/>
  <c r="I278" i="7"/>
  <c r="H278" i="7"/>
  <c r="L277" i="7"/>
  <c r="I277" i="7"/>
  <c r="H277" i="7"/>
  <c r="L276" i="7"/>
  <c r="I276" i="7"/>
  <c r="H276" i="7"/>
  <c r="L275" i="7"/>
  <c r="I275" i="7"/>
  <c r="H275" i="7"/>
  <c r="L274" i="7"/>
  <c r="I274" i="7"/>
  <c r="H274" i="7"/>
  <c r="L273" i="7"/>
  <c r="I273" i="7"/>
  <c r="H273" i="7"/>
  <c r="L272" i="7"/>
  <c r="I272" i="7"/>
  <c r="H272" i="7"/>
  <c r="L271" i="7"/>
  <c r="I271" i="7"/>
  <c r="H271" i="7"/>
  <c r="L270" i="7"/>
  <c r="I270" i="7"/>
  <c r="H270" i="7"/>
  <c r="L269" i="7"/>
  <c r="I269" i="7"/>
  <c r="H269" i="7"/>
  <c r="L268" i="7"/>
  <c r="I268" i="7"/>
  <c r="H268" i="7"/>
  <c r="L267" i="7"/>
  <c r="I267" i="7"/>
  <c r="H267" i="7"/>
  <c r="L266" i="7"/>
  <c r="I266" i="7"/>
  <c r="H266" i="7"/>
  <c r="L265" i="7"/>
  <c r="I265" i="7"/>
  <c r="H265" i="7"/>
  <c r="L264" i="7"/>
  <c r="I264" i="7"/>
  <c r="H264" i="7"/>
  <c r="L263" i="7"/>
  <c r="I263" i="7"/>
  <c r="H263" i="7"/>
  <c r="L262" i="7"/>
  <c r="I262" i="7"/>
  <c r="H262" i="7"/>
  <c r="L261" i="7"/>
  <c r="I261" i="7"/>
  <c r="H261" i="7"/>
  <c r="L260" i="7"/>
  <c r="I260" i="7"/>
  <c r="H260" i="7"/>
  <c r="L259" i="7"/>
  <c r="I259" i="7"/>
  <c r="H259" i="7"/>
  <c r="L258" i="7"/>
  <c r="I258" i="7"/>
  <c r="H258" i="7"/>
  <c r="L257" i="7"/>
  <c r="I257" i="7"/>
  <c r="H257" i="7"/>
  <c r="L256" i="7"/>
  <c r="I256" i="7"/>
  <c r="H256" i="7"/>
  <c r="L255" i="7"/>
  <c r="I255" i="7"/>
  <c r="H255" i="7"/>
  <c r="L254" i="7"/>
  <c r="I254" i="7"/>
  <c r="H254" i="7"/>
  <c r="L253" i="7"/>
  <c r="I253" i="7"/>
  <c r="H253" i="7"/>
  <c r="L252" i="7"/>
  <c r="I252" i="7"/>
  <c r="H252" i="7"/>
  <c r="L251" i="7"/>
  <c r="I251" i="7"/>
  <c r="H251" i="7"/>
  <c r="L250" i="7"/>
  <c r="I250" i="7"/>
  <c r="H250" i="7"/>
  <c r="L249" i="7"/>
  <c r="I249" i="7"/>
  <c r="H249" i="7"/>
  <c r="L248" i="7"/>
  <c r="I248" i="7"/>
  <c r="H248" i="7"/>
  <c r="L247" i="7"/>
  <c r="I247" i="7"/>
  <c r="H247" i="7"/>
  <c r="L246" i="7"/>
  <c r="I246" i="7"/>
  <c r="H246" i="7"/>
  <c r="L245" i="7"/>
  <c r="I245" i="7"/>
  <c r="H245" i="7"/>
  <c r="L244" i="7"/>
  <c r="I244" i="7"/>
  <c r="H244" i="7"/>
  <c r="L243" i="7"/>
  <c r="I243" i="7"/>
  <c r="H243" i="7"/>
  <c r="L242" i="7"/>
  <c r="I242" i="7"/>
  <c r="H242" i="7"/>
  <c r="L241" i="7"/>
  <c r="I241" i="7"/>
  <c r="H241" i="7"/>
  <c r="L240" i="7"/>
  <c r="I240" i="7"/>
  <c r="H240" i="7"/>
  <c r="L239" i="7"/>
  <c r="I239" i="7"/>
  <c r="H239" i="7"/>
  <c r="L238" i="7"/>
  <c r="I238" i="7"/>
  <c r="H238" i="7"/>
  <c r="L237" i="7"/>
  <c r="I237" i="7"/>
  <c r="H237" i="7"/>
  <c r="L236" i="7"/>
  <c r="I236" i="7"/>
  <c r="H236" i="7"/>
  <c r="L235" i="7"/>
  <c r="I235" i="7"/>
  <c r="H235" i="7"/>
  <c r="L234" i="7"/>
  <c r="I234" i="7"/>
  <c r="H234" i="7"/>
  <c r="L233" i="7"/>
  <c r="I233" i="7"/>
  <c r="H233" i="7"/>
  <c r="L232" i="7"/>
  <c r="I232" i="7"/>
  <c r="H232" i="7"/>
  <c r="L231" i="7"/>
  <c r="I231" i="7"/>
  <c r="H231" i="7"/>
  <c r="L230" i="7"/>
  <c r="I230" i="7"/>
  <c r="H230" i="7"/>
  <c r="L229" i="7"/>
  <c r="I229" i="7"/>
  <c r="H229" i="7"/>
  <c r="L228" i="7"/>
  <c r="I228" i="7"/>
  <c r="H228" i="7"/>
  <c r="L227" i="7"/>
  <c r="I227" i="7"/>
  <c r="H227" i="7"/>
  <c r="L226" i="7"/>
  <c r="I226" i="7"/>
  <c r="H226" i="7"/>
  <c r="L225" i="7"/>
  <c r="I225" i="7"/>
  <c r="H225" i="7"/>
  <c r="L224" i="7"/>
  <c r="I224" i="7"/>
  <c r="H224" i="7"/>
  <c r="L223" i="7"/>
  <c r="I223" i="7"/>
  <c r="H223" i="7"/>
  <c r="L222" i="7"/>
  <c r="I222" i="7"/>
  <c r="H222" i="7"/>
  <c r="L221" i="7"/>
  <c r="I221" i="7"/>
  <c r="H221" i="7"/>
  <c r="L220" i="7"/>
  <c r="I220" i="7"/>
  <c r="H220" i="7"/>
  <c r="L219" i="7"/>
  <c r="I219" i="7"/>
  <c r="H219" i="7"/>
  <c r="L218" i="7"/>
  <c r="I218" i="7"/>
  <c r="H218" i="7"/>
  <c r="L217" i="7"/>
  <c r="I217" i="7"/>
  <c r="H217" i="7"/>
  <c r="L216" i="7"/>
  <c r="I216" i="7"/>
  <c r="H216" i="7"/>
  <c r="L215" i="7"/>
  <c r="I215" i="7"/>
  <c r="H215" i="7"/>
  <c r="L214" i="7"/>
  <c r="I214" i="7"/>
  <c r="H214" i="7"/>
  <c r="L213" i="7"/>
  <c r="I213" i="7"/>
  <c r="H213" i="7"/>
  <c r="L212" i="7"/>
  <c r="I212" i="7"/>
  <c r="H212" i="7"/>
  <c r="L211" i="7"/>
  <c r="I211" i="7"/>
  <c r="H211" i="7"/>
  <c r="L210" i="7"/>
  <c r="I210" i="7"/>
  <c r="H210" i="7"/>
  <c r="L209" i="7"/>
  <c r="I209" i="7"/>
  <c r="H209" i="7"/>
  <c r="L208" i="7"/>
  <c r="I208" i="7"/>
  <c r="H208" i="7"/>
  <c r="L207" i="7"/>
  <c r="I207" i="7"/>
  <c r="H207" i="7"/>
  <c r="L206" i="7"/>
  <c r="I206" i="7"/>
  <c r="H206" i="7"/>
  <c r="L205" i="7"/>
  <c r="I205" i="7"/>
  <c r="H205" i="7"/>
  <c r="L204" i="7"/>
  <c r="I204" i="7"/>
  <c r="H204" i="7"/>
  <c r="L203" i="7"/>
  <c r="I203" i="7"/>
  <c r="H203" i="7"/>
  <c r="L202" i="7"/>
  <c r="I202" i="7"/>
  <c r="H202" i="7"/>
  <c r="L201" i="7"/>
  <c r="I201" i="7"/>
  <c r="H201" i="7"/>
  <c r="L200" i="7"/>
  <c r="I200" i="7"/>
  <c r="H200" i="7"/>
  <c r="L199" i="7"/>
  <c r="I199" i="7"/>
  <c r="H199" i="7"/>
  <c r="L198" i="7"/>
  <c r="I198" i="7"/>
  <c r="H198" i="7"/>
  <c r="L197" i="7"/>
  <c r="I197" i="7"/>
  <c r="H197" i="7"/>
  <c r="L196" i="7"/>
  <c r="I196" i="7"/>
  <c r="H196" i="7"/>
  <c r="L195" i="7"/>
  <c r="I195" i="7"/>
  <c r="H195" i="7"/>
  <c r="L194" i="7"/>
  <c r="I194" i="7"/>
  <c r="H194" i="7"/>
  <c r="L193" i="7"/>
  <c r="I193" i="7"/>
  <c r="H193" i="7"/>
  <c r="L192" i="7"/>
  <c r="I192" i="7"/>
  <c r="H192" i="7"/>
  <c r="L191" i="7"/>
  <c r="I191" i="7"/>
  <c r="H191" i="7"/>
  <c r="L190" i="7"/>
  <c r="I190" i="7"/>
  <c r="H190" i="7"/>
  <c r="L189" i="7"/>
  <c r="I189" i="7"/>
  <c r="H189" i="7"/>
  <c r="L188" i="7"/>
  <c r="I188" i="7"/>
  <c r="H188" i="7"/>
  <c r="L187" i="7"/>
  <c r="I187" i="7"/>
  <c r="H187" i="7"/>
  <c r="L186" i="7"/>
  <c r="I186" i="7"/>
  <c r="H186" i="7"/>
  <c r="L185" i="7"/>
  <c r="I185" i="7"/>
  <c r="H185" i="7"/>
  <c r="L184" i="7"/>
  <c r="I184" i="7"/>
  <c r="H184" i="7"/>
  <c r="L183" i="7"/>
  <c r="I183" i="7"/>
  <c r="H183" i="7"/>
  <c r="L182" i="7"/>
  <c r="I182" i="7"/>
  <c r="H182" i="7"/>
  <c r="L181" i="7"/>
  <c r="I181" i="7"/>
  <c r="H181" i="7"/>
  <c r="L180" i="7"/>
  <c r="I180" i="7"/>
  <c r="H180" i="7"/>
  <c r="L179" i="7"/>
  <c r="I179" i="7"/>
  <c r="H179" i="7"/>
  <c r="L178" i="7"/>
  <c r="I178" i="7"/>
  <c r="H178" i="7"/>
  <c r="L177" i="7"/>
  <c r="I177" i="7"/>
  <c r="H177" i="7"/>
  <c r="L176" i="7"/>
  <c r="I176" i="7"/>
  <c r="H176" i="7"/>
  <c r="L175" i="7"/>
  <c r="I175" i="7"/>
  <c r="H175" i="7"/>
  <c r="L174" i="7"/>
  <c r="I174" i="7"/>
  <c r="H174" i="7"/>
  <c r="L173" i="7"/>
  <c r="I173" i="7"/>
  <c r="H173" i="7"/>
  <c r="L172" i="7"/>
  <c r="I172" i="7"/>
  <c r="H172" i="7"/>
  <c r="L171" i="7"/>
  <c r="I171" i="7"/>
  <c r="H171" i="7"/>
  <c r="L170" i="7"/>
  <c r="I170" i="7"/>
  <c r="H170" i="7"/>
  <c r="L169" i="7"/>
  <c r="I169" i="7"/>
  <c r="H169" i="7"/>
  <c r="L168" i="7"/>
  <c r="I168" i="7"/>
  <c r="H168" i="7"/>
  <c r="L167" i="7"/>
  <c r="I167" i="7"/>
  <c r="H167" i="7"/>
  <c r="L166" i="7"/>
  <c r="I166" i="7"/>
  <c r="H166" i="7"/>
  <c r="L165" i="7"/>
  <c r="I165" i="7"/>
  <c r="H165" i="7"/>
  <c r="L164" i="7"/>
  <c r="I164" i="7"/>
  <c r="H164" i="7"/>
  <c r="L163" i="7"/>
  <c r="I163" i="7"/>
  <c r="H163" i="7"/>
  <c r="L162" i="7"/>
  <c r="I162" i="7"/>
  <c r="H162" i="7"/>
  <c r="L161" i="7"/>
  <c r="I161" i="7"/>
  <c r="H161" i="7"/>
  <c r="L160" i="7"/>
  <c r="I160" i="7"/>
  <c r="H160" i="7"/>
  <c r="L159" i="7"/>
  <c r="I159" i="7"/>
  <c r="H159" i="7"/>
  <c r="L158" i="7"/>
  <c r="I158" i="7"/>
  <c r="H158" i="7"/>
  <c r="L157" i="7"/>
  <c r="I157" i="7"/>
  <c r="H157" i="7"/>
  <c r="L156" i="7"/>
  <c r="I156" i="7"/>
  <c r="H156" i="7"/>
  <c r="L155" i="7"/>
  <c r="I155" i="7"/>
  <c r="H155" i="7"/>
  <c r="L154" i="7"/>
  <c r="I154" i="7"/>
  <c r="H154" i="7"/>
  <c r="L153" i="7"/>
  <c r="I153" i="7"/>
  <c r="H153" i="7"/>
  <c r="L152" i="7"/>
  <c r="I152" i="7"/>
  <c r="H152" i="7"/>
  <c r="L151" i="7"/>
  <c r="I151" i="7"/>
  <c r="H151" i="7"/>
  <c r="L150" i="7"/>
  <c r="I150" i="7"/>
  <c r="H150" i="7"/>
  <c r="L149" i="7"/>
  <c r="I149" i="7"/>
  <c r="H149" i="7"/>
  <c r="L148" i="7"/>
  <c r="I148" i="7"/>
  <c r="H148" i="7"/>
  <c r="L147" i="7"/>
  <c r="I147" i="7"/>
  <c r="H147" i="7"/>
  <c r="L146" i="7"/>
  <c r="I146" i="7"/>
  <c r="H146" i="7"/>
  <c r="L145" i="7"/>
  <c r="I145" i="7"/>
  <c r="H145" i="7"/>
  <c r="L144" i="7"/>
  <c r="I144" i="7"/>
  <c r="H144" i="7"/>
  <c r="L143" i="7"/>
  <c r="I143" i="7"/>
  <c r="H143" i="7"/>
  <c r="L142" i="7"/>
  <c r="I142" i="7"/>
  <c r="H142" i="7"/>
  <c r="L141" i="7"/>
  <c r="I141" i="7"/>
  <c r="H141" i="7"/>
  <c r="L140" i="7"/>
  <c r="I140" i="7"/>
  <c r="H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alcChain>
</file>

<file path=xl/sharedStrings.xml><?xml version="1.0" encoding="utf-8"?>
<sst xmlns="http://schemas.openxmlformats.org/spreadsheetml/2006/main" count="15772" uniqueCount="4754">
  <si>
    <t>Atmos Energy Corporation</t>
  </si>
  <si>
    <t>(Kentucky Division)</t>
  </si>
  <si>
    <t>Project No.</t>
  </si>
  <si>
    <t>Project Title / Description</t>
  </si>
  <si>
    <t>Annual Actual Cost 2021</t>
  </si>
  <si>
    <t>Total Cost Estimate</t>
  </si>
  <si>
    <t>Variance In       Dollars</t>
  </si>
  <si>
    <t>Variance As     Percent</t>
  </si>
  <si>
    <t>Percent Of      Budget</t>
  </si>
  <si>
    <t>Total Actual Project Cost</t>
  </si>
  <si>
    <t>Variance in      Dollars</t>
  </si>
  <si>
    <t>Original Budget Start</t>
  </si>
  <si>
    <t>Date Original Budget End</t>
  </si>
  <si>
    <t>Actual Start Year</t>
  </si>
  <si>
    <t>Actual Start Month</t>
  </si>
  <si>
    <t>Estimated Completion Year</t>
  </si>
  <si>
    <t>Estimated Completion Month</t>
  </si>
  <si>
    <t>050.22992</t>
  </si>
  <si>
    <t>050.2735.Redbird  Ext - Adair</t>
  </si>
  <si>
    <t>450 ft. - 2 inch PE - Redbird- Adairville</t>
  </si>
  <si>
    <t>2009-11-07</t>
  </si>
  <si>
    <t>11</t>
  </si>
  <si>
    <t>2010-09-28</t>
  </si>
  <si>
    <t>09</t>
  </si>
  <si>
    <t>050.22994</t>
  </si>
  <si>
    <t>050.2734.Ken Bale 2 Inch Ext.</t>
  </si>
  <si>
    <t>825 ft. of 2 inch PE - Ken Bale - Bowlingt Green</t>
  </si>
  <si>
    <t>2009-11-09</t>
  </si>
  <si>
    <t>050.23048</t>
  </si>
  <si>
    <t>2737.COMMERECE DR.PAINT SHOP</t>
  </si>
  <si>
    <t>INSTALL 2in PE FOR PAINT SHOP</t>
  </si>
  <si>
    <t>2009-12-02</t>
  </si>
  <si>
    <t>12</t>
  </si>
  <si>
    <t>2010-11-17</t>
  </si>
  <si>
    <t>050.23122</t>
  </si>
  <si>
    <t>2 inch PE Ext. - Northridge V</t>
  </si>
  <si>
    <t>2 inch PE Extension  - Northrigde V - Bowling Green</t>
  </si>
  <si>
    <t>2010-01-20</t>
  </si>
  <si>
    <t>01</t>
  </si>
  <si>
    <t>050.23173</t>
  </si>
  <si>
    <t>050.2637.Drawbridge Trace Ext</t>
  </si>
  <si>
    <t>Install 215' PE for one existing residential customer requesting natural gas</t>
  </si>
  <si>
    <t>2010-02-11</t>
  </si>
  <si>
    <t>02</t>
  </si>
  <si>
    <t>2010-06-01</t>
  </si>
  <si>
    <t>06</t>
  </si>
  <si>
    <t>050.23520</t>
  </si>
  <si>
    <t>050.2638.Randview Subd</t>
  </si>
  <si>
    <t>Install 2,600 feet of 2" PE for 14 residential customers requesting natural gas service.</t>
  </si>
  <si>
    <t>2010-08-18</t>
  </si>
  <si>
    <t>08</t>
  </si>
  <si>
    <t>050.23531</t>
  </si>
  <si>
    <t>050.2636.Hwy 56</t>
  </si>
  <si>
    <t>Install 4100 Feet 4 Inch PE</t>
  </si>
  <si>
    <t>2010-08-23</t>
  </si>
  <si>
    <t>050.23602</t>
  </si>
  <si>
    <t>BowlingGreen Growth RESI MEAS</t>
  </si>
  <si>
    <t>Bowling Green KY Growth RESI MEAS Functional.  Meters, regulators, and meterset items typically used for residential applications (ie diaphragm meters).</t>
  </si>
  <si>
    <t>Non Budgeted</t>
  </si>
  <si>
    <t>2010-09-10</t>
  </si>
  <si>
    <t>2015-09-30</t>
  </si>
  <si>
    <t>050.23603</t>
  </si>
  <si>
    <t>KY.Glasgow Growth RESI MEAS</t>
  </si>
  <si>
    <t>Glasgow KY Growth RESI MEAS Functional.  Meters, regulators, and meterset items typically used for residential applications (ie diaphragm meters).</t>
  </si>
  <si>
    <t>050.23604</t>
  </si>
  <si>
    <t>Hopkinsville Growth RESI MEAS</t>
  </si>
  <si>
    <t>Hopkinsville KY Growth RESI MEAS Functional.  Meters, regulators, and meterset items typically used for residential applications (ie diaphragm meters).</t>
  </si>
  <si>
    <t>050.23605</t>
  </si>
  <si>
    <t>KY.Danville Growth RESI MEAS</t>
  </si>
  <si>
    <t>Danville KY Growth  RESI MEAS Functional.  Meters, regulators, and meterset items typically used for residential applications (ie diaphragm meters).</t>
  </si>
  <si>
    <t>050.23606</t>
  </si>
  <si>
    <t>CampbellsvilleGrowth RESI MEAS</t>
  </si>
  <si>
    <t>Campbellsville KY Growth RESI MEAS Functional.  Meters, regulators, and meterset items typically used for residential applications (ie diaphragm meters).</t>
  </si>
  <si>
    <t>050.23607</t>
  </si>
  <si>
    <t>KY.ShelbyvilleGrowth RESI MEAS</t>
  </si>
  <si>
    <t>Shelbyville KY Growth RESI MEAS Functional.  Meters, regulators, and meterset items typically used for residential applications (ie diaphragm meters).</t>
  </si>
  <si>
    <t>050.23608</t>
  </si>
  <si>
    <t>Madisonville Growth RESI MEAS</t>
  </si>
  <si>
    <t>Madisonville KY Growth RESI MEAS Functional.  Meters, regulators, and meterset items typically used for residential applications (ie diaphragm meters).</t>
  </si>
  <si>
    <t>050.23609</t>
  </si>
  <si>
    <t>KY.Princeton Growth RESI MEAS</t>
  </si>
  <si>
    <t>Princeton KY Growth RESI MEAS Functional; Meters, regulators, and meterset items typically used for residential applications (ie diaphragm meters).</t>
  </si>
  <si>
    <t>050.23610</t>
  </si>
  <si>
    <t>KY.OwensboroGrowth RESI MEAS</t>
  </si>
  <si>
    <t>Owensboro KY Growth  RESI MEAS Functional.  Meters, regulators, and meterset items typically used for residential applications (ie diaphragm meters).</t>
  </si>
  <si>
    <t>050.23611</t>
  </si>
  <si>
    <t>KY.Paducah Growth RESI MEAS</t>
  </si>
  <si>
    <t>Paducah Growth RESI MEAS Functional.  Meters, regulators, and meterset items typically used for residential applications (ie diaphragm meters).</t>
  </si>
  <si>
    <t>2017-09-30</t>
  </si>
  <si>
    <t>050.23612</t>
  </si>
  <si>
    <t>KY.Mayfield Growth RESI MEAS</t>
  </si>
  <si>
    <t>Mayfield KY Growth RESI MEAS Functional.  Meters, regulators, and meterset items typically used for residential applications (ie diaphragm meters).</t>
  </si>
  <si>
    <t>050.23638</t>
  </si>
  <si>
    <t>BowlingGreen Growth COMM MEAS</t>
  </si>
  <si>
    <t>Bowling Green Growth COMM MEAS Functional.  Meters, regulators, and meterset items typically used for commercial/light industrial applications (i.e rotary meters)</t>
  </si>
  <si>
    <t>2010-09-11</t>
  </si>
  <si>
    <t>050.23639</t>
  </si>
  <si>
    <t>KY.Glasgow Growth COMM MEAS</t>
  </si>
  <si>
    <t>Glasgow Growth COMM MEAS Functional.  Meters, regulators, and meterset items typically used for commercial/light industrial applications (ie rotary meters).</t>
  </si>
  <si>
    <t>050.23640</t>
  </si>
  <si>
    <t>Hopkinsville Growth COMM MEAS</t>
  </si>
  <si>
    <t>Hopkinsville Growth COMM MEAS Functional.  Meters, regulators, and meterset items typically used for commercial/light industrial applications (ie rotary meters).</t>
  </si>
  <si>
    <t>050.23641</t>
  </si>
  <si>
    <t>KY.Danville Growth COMM MEAS</t>
  </si>
  <si>
    <t>Danville Growth  COMM MEAS Functional.  Meters, regulators, and meterset items typically used for commercial/light industrial applications (i.e rotary meters)</t>
  </si>
  <si>
    <t>050.23642</t>
  </si>
  <si>
    <t>CampbellsvilleGrowth COMM MEAS</t>
  </si>
  <si>
    <t>Campbellsville Growth COMM MEAS Functional.  Meters, regulators, and meterset items typically used for commercial/light industrial applications (ie rotary meters).</t>
  </si>
  <si>
    <t>050.23643</t>
  </si>
  <si>
    <t>KY.ShelbyvilleGrowth COMM MEAS</t>
  </si>
  <si>
    <t>Shelbyville KY Growth COMM MEAS Functional.  Meters, regulators, and meterset items typically used for commercial/light industrial applications (ie rotary meters).</t>
  </si>
  <si>
    <t>050.23644</t>
  </si>
  <si>
    <t>Madisonville Growth COMM MEAS</t>
  </si>
  <si>
    <t>Madisonville Growth COMM MEAS Functional.  Meters, regulators, and meterset items typically used for commercial/light industrial applications (ie rotary meters).</t>
  </si>
  <si>
    <t>050.23645</t>
  </si>
  <si>
    <t>KY.Princeton Growth COMM MEAS</t>
  </si>
  <si>
    <t>Princeton Growth COMM MEAS Functional.  Meters, regulators, and meterset items typically used for commercial/light industrial applications (ie rotary meters).</t>
  </si>
  <si>
    <t>050.23646</t>
  </si>
  <si>
    <t>KYOwensboro Growth COMM MEAS</t>
  </si>
  <si>
    <t>Owensboro Growth  COMM MEAS Functional.  Meters, regulators, and meterset items typically used for commercial/light industrial applications.</t>
  </si>
  <si>
    <t>050.23647</t>
  </si>
  <si>
    <t>KY.Paducah Growth COMM MEAS</t>
  </si>
  <si>
    <t>Paducah Growth COMM MEAS Functional.  Meters, regulators, and meterset items typically used for commercial/light industrial applications (ie rotary meters).</t>
  </si>
  <si>
    <t>050.23648</t>
  </si>
  <si>
    <t>KY.Mayfield Growth COMM MEAS</t>
  </si>
  <si>
    <t>Mayfield Growth  COMM MEAS Functional.  Meters, regulators, and meterset items typically used for commercial/light industrial applications (ie rotary meters).</t>
  </si>
  <si>
    <t>050.23674</t>
  </si>
  <si>
    <t>050.KY.BowlingGrowthServices</t>
  </si>
  <si>
    <t>Bowling Green KY Growth Services Functional</t>
  </si>
  <si>
    <t>2010-09-12</t>
  </si>
  <si>
    <t>050.23675</t>
  </si>
  <si>
    <t>050.KY.GlasgowGrowthServices</t>
  </si>
  <si>
    <t>Glasgow Growth Services Functional</t>
  </si>
  <si>
    <t>050.23676</t>
  </si>
  <si>
    <t>050.KY.HopkinsGrowthServices</t>
  </si>
  <si>
    <t>Hopkinsville KY Growth Services Functional</t>
  </si>
  <si>
    <t>050.23677</t>
  </si>
  <si>
    <t>050.KY.DanvilleGrowthServices</t>
  </si>
  <si>
    <t>Danville Growth Services Functional</t>
  </si>
  <si>
    <t>050.23678</t>
  </si>
  <si>
    <t>050.KY.CampbellGrowthServices</t>
  </si>
  <si>
    <t>Campbellsville KY Growth Services Functional</t>
  </si>
  <si>
    <t>050.23679</t>
  </si>
  <si>
    <t>KY.ShelbyvilleGrowthServices</t>
  </si>
  <si>
    <t>Shelbyville KY Growth Services Functional</t>
  </si>
  <si>
    <t>050.23680</t>
  </si>
  <si>
    <t>050.KY.MadisonGrowthServices</t>
  </si>
  <si>
    <t>Madisonville KY Growth Services Functional</t>
  </si>
  <si>
    <t>050.23681</t>
  </si>
  <si>
    <t>050.KY.PrincetonGrowthServices</t>
  </si>
  <si>
    <t>Princeton Growth Services Functional</t>
  </si>
  <si>
    <t>050.23682</t>
  </si>
  <si>
    <t>050.KY.OboroGrowthServices</t>
  </si>
  <si>
    <t>Owensboro Growth Services Functional</t>
  </si>
  <si>
    <t>050.23683</t>
  </si>
  <si>
    <t>050.KY.PaducahGrowthServices</t>
  </si>
  <si>
    <t>Paducah Growth Services Functional</t>
  </si>
  <si>
    <t>050.23684</t>
  </si>
  <si>
    <t>050.KY.MayfieldGrowthServices</t>
  </si>
  <si>
    <t>Mayfield Growth Services Functional</t>
  </si>
  <si>
    <t>050.23716</t>
  </si>
  <si>
    <t>050.KY.BowlingIntegMains</t>
  </si>
  <si>
    <t>Bowling Green Non Growth Mains Functional.  Pipe, fittings, etc. 2" and larger in pipe diameter.  These items shall be directed to the mains functional.</t>
  </si>
  <si>
    <t>2010-09-13</t>
  </si>
  <si>
    <t>050.23717</t>
  </si>
  <si>
    <t>050.KY.GlasgowIntegMains</t>
  </si>
  <si>
    <t>Glasgow Non Growth Mains Functional</t>
  </si>
  <si>
    <t>050.23718</t>
  </si>
  <si>
    <t>050.KY.HopkinsIntegMains</t>
  </si>
  <si>
    <t>Hopkinsville Non Growth Mains Functional</t>
  </si>
  <si>
    <t>050.23719</t>
  </si>
  <si>
    <t>050.KY.DanvilleIntegMains</t>
  </si>
  <si>
    <t>Danville Non Growth Mains Functional.  Pipe, fittings, etc. 2" and larger in pipe diameter.  These items shall be directed to the mains functional.</t>
  </si>
  <si>
    <t>050.23720</t>
  </si>
  <si>
    <t>050.KY.CampbellIntegMains</t>
  </si>
  <si>
    <t>Campbellsville Non Growth Mains Functional</t>
  </si>
  <si>
    <t>050.23721</t>
  </si>
  <si>
    <t>050.KY.ShelbyvilleIntegMains</t>
  </si>
  <si>
    <t>Shelbyville KY Non Growth Mains Functional</t>
  </si>
  <si>
    <t>050.23722</t>
  </si>
  <si>
    <t>050.KY.MadisonIntegMains</t>
  </si>
  <si>
    <t>Madisonville Non Growth Mains Functional.  Pipe, fittings, etc. 2" and larger in pipe diameter.  These items shall be directed to the mains functional.</t>
  </si>
  <si>
    <t>050.23723</t>
  </si>
  <si>
    <t>050.KY.PrincetonIntegMains</t>
  </si>
  <si>
    <t>Princeton Non Growth Mains Functional.  Pipe, fittings, etc. 2" and larger in pipe diameter.  These items shall be directed to the mains functional.</t>
  </si>
  <si>
    <t>050.23724</t>
  </si>
  <si>
    <t>050.KY.OboroIntegMains</t>
  </si>
  <si>
    <t>Owensboro Non Growth Mains Functional.  Pipe, fittings, etc. 2" and larger in pipe diameter.  These items shall be directed to the mains functional.</t>
  </si>
  <si>
    <t>050.23725</t>
  </si>
  <si>
    <t>050.KY.PaducahIntegMains</t>
  </si>
  <si>
    <t>Paducah Non Growth Mains Functional.  Pipe, fittings, etc. 2" and larger in pipe diameter.  These items shall be directed to the mains functional.</t>
  </si>
  <si>
    <t>050.23726</t>
  </si>
  <si>
    <t>050.KY.MayfieldIntegMains</t>
  </si>
  <si>
    <t>Mayfield Non Growth Mains Functional.  Pipe, fittings, etc. 2" and larger in pipe diameter.  These items shall be directed to the mains functional.</t>
  </si>
  <si>
    <t>050.23754</t>
  </si>
  <si>
    <t>BowlingGreenIntegServices</t>
  </si>
  <si>
    <t>Bowling Green Non Growth Services Functional</t>
  </si>
  <si>
    <t>050.23755</t>
  </si>
  <si>
    <t>GlasgowIntegServices</t>
  </si>
  <si>
    <t>Glasgow Non Growth Services Functional</t>
  </si>
  <si>
    <t>050.23756</t>
  </si>
  <si>
    <t>HopkinsIntegServices</t>
  </si>
  <si>
    <t>Hopkinsville Non Growth Services Functional</t>
  </si>
  <si>
    <t>050.23757</t>
  </si>
  <si>
    <t>DanvilleIntegServices</t>
  </si>
  <si>
    <t>Danville Non Growth Services Functional</t>
  </si>
  <si>
    <t>050.23758</t>
  </si>
  <si>
    <t>CampbellIntegServices</t>
  </si>
  <si>
    <t>Campbellsville Non Growth Services Functional</t>
  </si>
  <si>
    <t>050.23759</t>
  </si>
  <si>
    <t>KY.ShelbyvilleIntegServices</t>
  </si>
  <si>
    <t>Shelbyville KY Non Growth Services Functional</t>
  </si>
  <si>
    <t>050.23760</t>
  </si>
  <si>
    <t>MadisonIntegServices</t>
  </si>
  <si>
    <t>Madisonville Non Growth Services Functional</t>
  </si>
  <si>
    <t>050.23761</t>
  </si>
  <si>
    <t>PrincetonIntegServices</t>
  </si>
  <si>
    <t>Princeton Non Growth Services Functional</t>
  </si>
  <si>
    <t>050.23762</t>
  </si>
  <si>
    <t>OboroIntegServices</t>
  </si>
  <si>
    <t>Owensboro Non Growth Services Functional</t>
  </si>
  <si>
    <t>050.23763</t>
  </si>
  <si>
    <t>PaducahIntegServices</t>
  </si>
  <si>
    <t>Paducah Non Growth Services Functional</t>
  </si>
  <si>
    <t>050.23764</t>
  </si>
  <si>
    <t>MayfieldIntegServices</t>
  </si>
  <si>
    <t>Mayfield Non Growth Services Functional</t>
  </si>
  <si>
    <t>050.23793</t>
  </si>
  <si>
    <t>Bowling Green Integ RESI MEAS</t>
  </si>
  <si>
    <t>Bowling Green Non Growth RESI MEAS Functional .  Meters, regulators, and meterset items typically used for residential applications.</t>
  </si>
  <si>
    <t>2010-09-14</t>
  </si>
  <si>
    <t>050.23794</t>
  </si>
  <si>
    <t>KY.Glasgow Integ RESI MEAS</t>
  </si>
  <si>
    <t>Glasgow Non Growth RESI MEAS Functional.  Meters, regulators, and meterset items typically used for residential applications.</t>
  </si>
  <si>
    <t>050.23795</t>
  </si>
  <si>
    <t>KY.HopkinsvilleInteg RESI MEAS</t>
  </si>
  <si>
    <t>Hopkinsville KY Non Growth RESI MEAS Functional.  Meters, regulators, and meterset items typically used for residential applications.</t>
  </si>
  <si>
    <t>050.23796</t>
  </si>
  <si>
    <t>KY.Danville Integ RESI MEAS</t>
  </si>
  <si>
    <t>Danville Non Growth RESI MEAS Functional.  Meters, regulators, and meterset items typically used for residential applications.</t>
  </si>
  <si>
    <t>050.23797</t>
  </si>
  <si>
    <t>Campbellsville Integ RESI MEAS</t>
  </si>
  <si>
    <t>Campbellsville KY Non Growth RESI MEAS Functional.  Meters, regulators, and meterset items typically used for residential applications.</t>
  </si>
  <si>
    <t>050.23798</t>
  </si>
  <si>
    <t>KY.Shelbyville Integ RESI MEAS</t>
  </si>
  <si>
    <t>Shelbyville KY Non Growth RESI MEAS Functional.  Meters, regulators, and meterset items typically used for residential applications.</t>
  </si>
  <si>
    <t>050.23799</t>
  </si>
  <si>
    <t>KYMadisonville Integ RESI MEAS</t>
  </si>
  <si>
    <t>Madisonville KY Non Growth RESI MEAS Functional.  Meters, regulators, and meterset items typically used for residential applications.</t>
  </si>
  <si>
    <t>050.23800</t>
  </si>
  <si>
    <t>KY.Princeton Integ RESI MEAS</t>
  </si>
  <si>
    <t>Princeton KY Non Growth RESI MEAS Functional.  Meters, regulators, and meterset items typically used for residential applications.</t>
  </si>
  <si>
    <t>050.23801</t>
  </si>
  <si>
    <t>KY.Owensboro Integ RESI MEAS</t>
  </si>
  <si>
    <t>Owensboro Non Growth RESI MEAS Functional.  Meters, regulators, and meterset items typically used for residential applications.</t>
  </si>
  <si>
    <t>2016-09-30</t>
  </si>
  <si>
    <t>050.23802</t>
  </si>
  <si>
    <t>KY.Paducah Integ RESI MEAS</t>
  </si>
  <si>
    <t>Paducah KY Non Growth RESI MEAS Functional.  Meters, regulators, and meterset items typically used for residential applications.</t>
  </si>
  <si>
    <t>050.23803</t>
  </si>
  <si>
    <t>KY.Mayfield Integ RESI MEAS</t>
  </si>
  <si>
    <t>Mayfield Non Growth RESI MEAS Functional.  Meters, regulators, and meterset items typically used for residential applications.</t>
  </si>
  <si>
    <t>050.23871</t>
  </si>
  <si>
    <t>BowlingGreenInteg CP/ ANODE</t>
  </si>
  <si>
    <t>Bowling Green Non-Growth Anode/Cathodic Protection Functional.  Anodes and other items related to cathodic protection of the system.</t>
  </si>
  <si>
    <t>050.23872</t>
  </si>
  <si>
    <t>Glasgow Integ CP / ANODES</t>
  </si>
  <si>
    <t>Glasgow Non-Growth Anode/Cathodic Protection Functional.  Anodes and other items related to cathodic protection of the system.</t>
  </si>
  <si>
    <t>050.23873</t>
  </si>
  <si>
    <t>Hopkinsville Integ CP/ ANODE</t>
  </si>
  <si>
    <t>Hopkinsville  Non-Growth Anode/Cathodic Protection Functional.  Anodes and other items related to cathodic protection of the system.</t>
  </si>
  <si>
    <t>050.23874</t>
  </si>
  <si>
    <t>Danville Integ CP / ANODES</t>
  </si>
  <si>
    <t>Danville Non-Growth Anode/Cathodic Protection Functional.  Anodes and other items related to cathodic protection of the system.</t>
  </si>
  <si>
    <t>050.23875</t>
  </si>
  <si>
    <t>Campbell Integ CP/ ANODE</t>
  </si>
  <si>
    <t>Campbellsville  Non-Growth Anode/Cathodic Protection Functional.  Anodes and other items related to cathodic protection of the system.</t>
  </si>
  <si>
    <t>050.23876</t>
  </si>
  <si>
    <t>KY.Shelbyville Integ CP/ ANODE</t>
  </si>
  <si>
    <t>Shelbyville KY  Non-Growth Anode/Cathodic Protection Functional.  Anodes and other items related to cathodic protection of the system.</t>
  </si>
  <si>
    <t>050.23877</t>
  </si>
  <si>
    <t>Madisonville Integ CP/ ANODE</t>
  </si>
  <si>
    <t>Madisonville Non-Growth Anode/Cathodic Protection Functional.  Anodes and other items related to cathodic protection of the system.</t>
  </si>
  <si>
    <t>050.23878</t>
  </si>
  <si>
    <t>Princeton Integ CP/ ANODE</t>
  </si>
  <si>
    <t>Princeton Non-Growth Anode/Cathodic Protection Functional.  Anodes and other items related to cathodic protection of the system.</t>
  </si>
  <si>
    <t>050.23879</t>
  </si>
  <si>
    <t>Owensboro Integ CP / ANODE</t>
  </si>
  <si>
    <t>Owensboro  Non-Growth Anode/Cathodic Protection Functional.  Anodes and other items related to cathodic protection of the system.</t>
  </si>
  <si>
    <t>050.23880</t>
  </si>
  <si>
    <t>Paducah Integ CP / ANODE</t>
  </si>
  <si>
    <t>Paducah  Non-Growth Anode/Cathodic Protection Functional.  Anodes and other items related to cathodic protection of the system.</t>
  </si>
  <si>
    <t>050.23881</t>
  </si>
  <si>
    <t>KY.Mayfield Integ CP / ANODE</t>
  </si>
  <si>
    <t>Mayfield Non-Growth Anode/Cathodic Protection Functional.  Anodes and other items related to cathodic protection of the system.</t>
  </si>
  <si>
    <t>050.23910</t>
  </si>
  <si>
    <t>BowlingGreenLeakMains</t>
  </si>
  <si>
    <t>Bowling Green Leak Functional Mains</t>
  </si>
  <si>
    <t>2010-09-15</t>
  </si>
  <si>
    <t>050.23911</t>
  </si>
  <si>
    <t>GlasgowLeakMains</t>
  </si>
  <si>
    <t>Glasgow Leak Functional Mains</t>
  </si>
  <si>
    <t>050.23912</t>
  </si>
  <si>
    <t>HopkinsvilleLeakMains</t>
  </si>
  <si>
    <t>Hopkinsville Leak Functional Mains</t>
  </si>
  <si>
    <t>050.23913</t>
  </si>
  <si>
    <t>DanvilleLeakMains</t>
  </si>
  <si>
    <t>Danville Leak Functional Mains</t>
  </si>
  <si>
    <t>050.23914</t>
  </si>
  <si>
    <t>CampbellsvilleLeakMains</t>
  </si>
  <si>
    <t>Campbellsville Leak Functional Mains</t>
  </si>
  <si>
    <t>050.23915</t>
  </si>
  <si>
    <t>KY.ShelbyvilleLeakMains</t>
  </si>
  <si>
    <t>Shelbyville KY Leak Functional Mains</t>
  </si>
  <si>
    <t>050.23916</t>
  </si>
  <si>
    <t>MadisonvilleLeakMains</t>
  </si>
  <si>
    <t>Madisonville Leak Functional Mains</t>
  </si>
  <si>
    <t>050.23917</t>
  </si>
  <si>
    <t>PrincetonLeakMains</t>
  </si>
  <si>
    <t>Princeton Leak Functional Mains</t>
  </si>
  <si>
    <t>050.23918</t>
  </si>
  <si>
    <t>OwensboroLeakMains</t>
  </si>
  <si>
    <t>Owensboro Leak Functional Mains</t>
  </si>
  <si>
    <t>050.23919</t>
  </si>
  <si>
    <t>PaducahLeakMains</t>
  </si>
  <si>
    <t>Paducah Leak Functional Mains</t>
  </si>
  <si>
    <t>050.23920</t>
  </si>
  <si>
    <t>MayfieldLeakMains</t>
  </si>
  <si>
    <t>Mayfield Leak Functional Mains</t>
  </si>
  <si>
    <t>050.23949</t>
  </si>
  <si>
    <t>BowlingGreenLeakServices</t>
  </si>
  <si>
    <t>Bowling Green Leak Functional Services</t>
  </si>
  <si>
    <t>050.23950</t>
  </si>
  <si>
    <t>GlasgowLeakServices</t>
  </si>
  <si>
    <t>Glasgow Leak Functional Services</t>
  </si>
  <si>
    <t>050.23951</t>
  </si>
  <si>
    <t>HopkinsvilleLeakServices</t>
  </si>
  <si>
    <t>Hopkinsville Leak Functional Services</t>
  </si>
  <si>
    <t>050.23952</t>
  </si>
  <si>
    <t>DanvilleLeakServices</t>
  </si>
  <si>
    <t>Danville Leak Functional Services</t>
  </si>
  <si>
    <t>050.23953</t>
  </si>
  <si>
    <t>CampbellsvilleLeakServices</t>
  </si>
  <si>
    <t>Campbellsville Leak Services Functional</t>
  </si>
  <si>
    <t>050.23954</t>
  </si>
  <si>
    <t>KY.ShelbyvilleLeakServices</t>
  </si>
  <si>
    <t>Shelbyville KY Leak Services Functional</t>
  </si>
  <si>
    <t>050.23955</t>
  </si>
  <si>
    <t>MadisonvilleLeakServices</t>
  </si>
  <si>
    <t>Madisonville Leak Services Functional</t>
  </si>
  <si>
    <t>050.23956</t>
  </si>
  <si>
    <t>PrincetonLeaksServices</t>
  </si>
  <si>
    <t>Princeton Leak Functional Services</t>
  </si>
  <si>
    <t>050.23957</t>
  </si>
  <si>
    <t>OwensboroLeakServices</t>
  </si>
  <si>
    <t>Owensboro Leak Services Functional</t>
  </si>
  <si>
    <t>2017-12-31</t>
  </si>
  <si>
    <t>050.23958</t>
  </si>
  <si>
    <t>PaducahLeakServices</t>
  </si>
  <si>
    <t>Paducah Leak Functional Services</t>
  </si>
  <si>
    <t>050.23959</t>
  </si>
  <si>
    <t>MayfieldLeakServices</t>
  </si>
  <si>
    <t>Mayfield Leak Functional Services</t>
  </si>
  <si>
    <t>050.23989</t>
  </si>
  <si>
    <t>Bowling Green Integ COMM MEAS</t>
  </si>
  <si>
    <t>Bowling Green  Non-Growth COMM MEAS Functional.  Meters, regulators, and meterset items typically used for commercial/light industrial applications.</t>
  </si>
  <si>
    <t>050.23990</t>
  </si>
  <si>
    <t>KY.Glasgow Integ COMM MEAS</t>
  </si>
  <si>
    <t>Glasgow Non-Growth COMM MEAS Functional.  Meters, regulators, and meterset items typically used for commercial/light industrial applications.</t>
  </si>
  <si>
    <t>050.23991</t>
  </si>
  <si>
    <t>KYHopkinsville Integ COMM MEAS</t>
  </si>
  <si>
    <t>Hopkinsville  Non-Growth COMM MEAS Functional.  Meters, regulators, and meterset items typically used for commercial/light industrial applications.</t>
  </si>
  <si>
    <t>050.23992</t>
  </si>
  <si>
    <t>KY.Danville Integ COMM MEAS</t>
  </si>
  <si>
    <t>Danville  Non-Growth COMM MEAS Functional.  Meters, regulators, and meterset items typically used for commercial/light industrial applications.</t>
  </si>
  <si>
    <t>050.23993</t>
  </si>
  <si>
    <t>Campbellsville Integ COMM MEAS</t>
  </si>
  <si>
    <t>Campbellsville  Non-Growth COMM MEAS Functional.  Meters, regulators, and meterset items typically used for commercial/light industrial applications.</t>
  </si>
  <si>
    <t>050.23994</t>
  </si>
  <si>
    <t>KY.Shelbyville Integ COMM MEAS</t>
  </si>
  <si>
    <t>Shelbyville KY  Non-Growth COMM MEAS Functional.  Meters, regulators, and meterset items typically used for commercial/light industrial applications.</t>
  </si>
  <si>
    <t>050.23995</t>
  </si>
  <si>
    <t>KYMadisonville Integ COMM MEAS</t>
  </si>
  <si>
    <t>Madisonville  Non-Growth COMM MEAS Functional.  Meters, regulators, and meterset items typically used for commercial/light industrial applications.</t>
  </si>
  <si>
    <t>050.23996</t>
  </si>
  <si>
    <t>KY.Princeton Integ COMM MEAS</t>
  </si>
  <si>
    <t>Princeton  Non-Growth COMM MEAS Functional.  Meters, regulators, and meterset items typically used for commercial/light industrial applications.</t>
  </si>
  <si>
    <t>050.23997</t>
  </si>
  <si>
    <t>KY.Owensboro Integ COMM MEAS</t>
  </si>
  <si>
    <t>Owensboro  Non-Growth COMM MEAS Functional.  Meters, regulators, and meterset items typically used for commercial/light industrial applications.</t>
  </si>
  <si>
    <t>050.23998</t>
  </si>
  <si>
    <t>KY.Paducah Integ COMM MEAS</t>
  </si>
  <si>
    <t>Paducah  Non-Growth COMM MEAS Functional.  Meters, regulators, and meterset items typically used for commercial/light industrial applications.</t>
  </si>
  <si>
    <t>050.23999</t>
  </si>
  <si>
    <t>KY.Mayfield Integ COMM MEAS</t>
  </si>
  <si>
    <t>Mayfield  Non-Growth COMM MEAS Functional.  Meters, regulators, and meterset items typically used for commercial/light industrial applications.</t>
  </si>
  <si>
    <t>050.24078</t>
  </si>
  <si>
    <t>KYStorageLeakMains</t>
  </si>
  <si>
    <t>Storage &amp; Transmission Leak Functional - Mains</t>
  </si>
  <si>
    <t>2010-09-16</t>
  </si>
  <si>
    <t>050.24079</t>
  </si>
  <si>
    <t>KY.StorageLeakServices</t>
  </si>
  <si>
    <t>Storage &amp; Transmission Leak Functional - Services</t>
  </si>
  <si>
    <t>050.24084</t>
  </si>
  <si>
    <t>BowlingGreenPRPServices</t>
  </si>
  <si>
    <t>Bowling Green KY PRP Functional - Services</t>
  </si>
  <si>
    <t>050.24085</t>
  </si>
  <si>
    <t>DanvillePRPServices</t>
  </si>
  <si>
    <t>Danville KY PRP Functional - Services</t>
  </si>
  <si>
    <t>2020-09-30</t>
  </si>
  <si>
    <t>050.24086</t>
  </si>
  <si>
    <t>OwensboroPRPServices</t>
  </si>
  <si>
    <t>Owensboro KY PRP Functional - Services</t>
  </si>
  <si>
    <t>050.24087</t>
  </si>
  <si>
    <t>PaducahPRPServices</t>
  </si>
  <si>
    <t>Paducah KY PRP Functional - Services</t>
  </si>
  <si>
    <t>050.24110</t>
  </si>
  <si>
    <t>KY.Storage Integ COMM MEAS</t>
  </si>
  <si>
    <t>KY Storage and Transmission Non-Growth COMM MEAS Functional.  Meters, regulators, and meterset items typically used for commercial/light industrial applications.</t>
  </si>
  <si>
    <t>2010-09-20</t>
  </si>
  <si>
    <t>050.24111</t>
  </si>
  <si>
    <t>KY.Storage Integ CP/ ANODE</t>
  </si>
  <si>
    <t>KY Storage and Transmission Non-Growth Anode/Cathodic Protection Functional.  Anodes and other items related to cathodic protection of the system.</t>
  </si>
  <si>
    <t>050.24183</t>
  </si>
  <si>
    <t>050.2734.Overholt Commercial</t>
  </si>
  <si>
    <t>900 ft. of 2" PE Ext. - Overholt Commercial</t>
  </si>
  <si>
    <t>2010-09-30</t>
  </si>
  <si>
    <t>2011-09-28</t>
  </si>
  <si>
    <t>050.24212</t>
  </si>
  <si>
    <t>050.2636.Lucas Ln.</t>
  </si>
  <si>
    <t>Install 240 Ft 2 Inch PE</t>
  </si>
  <si>
    <t>2010-10-11</t>
  </si>
  <si>
    <t>10</t>
  </si>
  <si>
    <t>2010-10-24</t>
  </si>
  <si>
    <t>050.24215</t>
  </si>
  <si>
    <t>050.2636.Pantle Point</t>
  </si>
  <si>
    <t>Install 980 Ft 2 Inch PE</t>
  </si>
  <si>
    <t>2010-10-13</t>
  </si>
  <si>
    <t>050.24799</t>
  </si>
  <si>
    <t>050.2637.Commerce Dr Ext</t>
  </si>
  <si>
    <t>Install 1,350 feet of 4 inch PE pipe</t>
  </si>
  <si>
    <t>2010-12-02</t>
  </si>
  <si>
    <t>2011-01-21</t>
  </si>
  <si>
    <t>050.24946</t>
  </si>
  <si>
    <t>050.2636.Pleasant Valley Rd.</t>
  </si>
  <si>
    <t>Install 1244 ft 2 Inch PE</t>
  </si>
  <si>
    <t>2011-02-10</t>
  </si>
  <si>
    <t>050.24947</t>
  </si>
  <si>
    <t>050.2636.Hwy 54 Whitesville</t>
  </si>
  <si>
    <t>Install 1000 feet 2 Inch PE</t>
  </si>
  <si>
    <t>050.25119</t>
  </si>
  <si>
    <t>050.2634.Grapevine</t>
  </si>
  <si>
    <t>Install 2,000 Ft 2" PE</t>
  </si>
  <si>
    <t>2011-07-01</t>
  </si>
  <si>
    <t>07</t>
  </si>
  <si>
    <t>050.26288</t>
  </si>
  <si>
    <t>MadisonvillePRPServices</t>
  </si>
  <si>
    <t>Madisonville KY PRP Functional - Services</t>
  </si>
  <si>
    <t>050.26295</t>
  </si>
  <si>
    <t>PrincetonPRPServices</t>
  </si>
  <si>
    <t>Princeton KY PRP Functional - Services</t>
  </si>
  <si>
    <t>050.26303</t>
  </si>
  <si>
    <t>GlasgowPRPServices</t>
  </si>
  <si>
    <t>Glasgow KY PRP Functional - Services</t>
  </si>
  <si>
    <t>050.26306</t>
  </si>
  <si>
    <t>HopkinsvillePRPServices</t>
  </si>
  <si>
    <t>Hopkinsville KY PRP Functional - Services</t>
  </si>
  <si>
    <t>050.26309</t>
  </si>
  <si>
    <t>CampbellsvillePRPServices</t>
  </si>
  <si>
    <t>Campbellsville KY PRP Functional - Services</t>
  </si>
  <si>
    <t>050.41868</t>
  </si>
  <si>
    <t>050.2739.Shelbyville8Lateral</t>
  </si>
  <si>
    <t>4.4 miles of 8 inch HPD steel - Shelbyville Lateral</t>
  </si>
  <si>
    <t>2015-10-27</t>
  </si>
  <si>
    <t>2016-12-31</t>
  </si>
  <si>
    <t>050.47220</t>
  </si>
  <si>
    <t>050.2637.Hunters Ridge Ext</t>
  </si>
  <si>
    <t>Install 1,655 feet of 2 inch poly gas main to serve 34 lots in this new residential subdivision. Full deposit required from developer Brad Walker</t>
  </si>
  <si>
    <t>2018-01-01</t>
  </si>
  <si>
    <t>2019-09-28</t>
  </si>
  <si>
    <t>050.49008</t>
  </si>
  <si>
    <t>2609.ANR Bon Harbor</t>
  </si>
  <si>
    <t xml:space="preserve">This project will include the installation of approximately 4 miles of 8 inch 0.322¿ wall, X-52 pipe from ANR/TransCanada Purchase in Stanley, KY to Bon Harbor Storage field to add capacity to the system.  Currently Bon Harbor storage field is being fed </t>
  </si>
  <si>
    <t>2018-07-01</t>
  </si>
  <si>
    <t>2019-09-30</t>
  </si>
  <si>
    <t>050.49552</t>
  </si>
  <si>
    <t>050.2736.Central Avenue</t>
  </si>
  <si>
    <t>See Long Description</t>
  </si>
  <si>
    <t>2018-10-01</t>
  </si>
  <si>
    <t>050.50660</t>
  </si>
  <si>
    <t>2734.RiversLandingEdgeExt</t>
  </si>
  <si>
    <t>2960 ft. of 4 inch HDPE and 3940  ft. of 2 inch HDPE will serve 134 lots in new residentail development for Rivers Landing Edge located off Mcfaddin Station St. Developer will open and close ditch ans install casings for main -svc lines</t>
  </si>
  <si>
    <t>2019-02-19</t>
  </si>
  <si>
    <t>050.51741</t>
  </si>
  <si>
    <t>Replace individual farm taps</t>
  </si>
  <si>
    <t>We have 64 individual farm tap regulators 9on transmission line) that we plan to rebuild in fiscal '20 in order to meet federal mandate.</t>
  </si>
  <si>
    <t>2019-10-01</t>
  </si>
  <si>
    <t>2020-08-30</t>
  </si>
  <si>
    <t>050.51778</t>
  </si>
  <si>
    <t>2609.Mueller Equipment.FY2020</t>
  </si>
  <si>
    <t>Purchase 4",6", and 8" shell cutters and 4", 6", and 8" piolit bits.</t>
  </si>
  <si>
    <t>2020-02-28</t>
  </si>
  <si>
    <t>050.51843</t>
  </si>
  <si>
    <t>PRP.2737.Hwy 150</t>
  </si>
  <si>
    <t>See Long Descirption / notes</t>
  </si>
  <si>
    <t>2020-07-30</t>
  </si>
  <si>
    <t>050.51844</t>
  </si>
  <si>
    <t>PRP.2734.E 9th Russellville</t>
  </si>
  <si>
    <t>See Project Long Description / notes</t>
  </si>
  <si>
    <t>050.51857</t>
  </si>
  <si>
    <t>PRP.2738.McCord St</t>
  </si>
  <si>
    <t>See Project Long Decsription  / notes</t>
  </si>
  <si>
    <t>050.51867</t>
  </si>
  <si>
    <t>PRP.2734.Jackson - Pearl St</t>
  </si>
  <si>
    <t>050.51868</t>
  </si>
  <si>
    <t>PRP.2738.W. Walnut St Lebanon</t>
  </si>
  <si>
    <t>See project Long Descrption / notes</t>
  </si>
  <si>
    <t>050.51876</t>
  </si>
  <si>
    <t>PRP.2738.W High St Lebanon</t>
  </si>
  <si>
    <t>050.51913</t>
  </si>
  <si>
    <t>PRP.2636.Allen Street</t>
  </si>
  <si>
    <t>See project Long Description / notes</t>
  </si>
  <si>
    <t>050.51957</t>
  </si>
  <si>
    <t>PRP.2735.Lexington Ave</t>
  </si>
  <si>
    <t>See Long Description / notes</t>
  </si>
  <si>
    <t>050.52351</t>
  </si>
  <si>
    <t>PRP.2637.S 28th St</t>
  </si>
  <si>
    <t>See Project long Description/Notes</t>
  </si>
  <si>
    <t>2019-12-25</t>
  </si>
  <si>
    <t>050.52386</t>
  </si>
  <si>
    <t>2612.Gas Supp RTU Install FY20</t>
  </si>
  <si>
    <t>Install 4 Identified RTUs for Gas Supply visibility. 22.5K each Total 90K. These will all be wireless upgrades.</t>
  </si>
  <si>
    <t>2020-01-01</t>
  </si>
  <si>
    <t>050.52390</t>
  </si>
  <si>
    <t>2612.KY.RTU Upgrades.FY20</t>
  </si>
  <si>
    <t>Replacement of Obsolete and Defective RTUs in Kentucky. 6 identified sites. Total $120,000.00 Wireless/Wired upgrades where applicable.</t>
  </si>
  <si>
    <t>050.52426</t>
  </si>
  <si>
    <t>2734.S.Oak.Sub. Hwy 242</t>
  </si>
  <si>
    <t>2055 of 6" approah, 3763 ft. of 4" and 1407ft. of 2 " HDPE will serve 110 single family lots in S. Oak Sub. located off Hwy 242 in Richpond. Main will be fed off 2 " reg. sta. on Hwy 242 off 6 inch HPD stl. main. Developer to open and close ditch</t>
  </si>
  <si>
    <t>2019-08-21</t>
  </si>
  <si>
    <t>050.52522</t>
  </si>
  <si>
    <t>PRP.2737. Ky 52 - Danville St</t>
  </si>
  <si>
    <t>See Project Long Description/Notes</t>
  </si>
  <si>
    <t>2020-04-28</t>
  </si>
  <si>
    <t>04</t>
  </si>
  <si>
    <t>050.52532</t>
  </si>
  <si>
    <t>2636.CedarHurstRelocation</t>
  </si>
  <si>
    <t>Relocate approximently 1500' of 8" Stl.</t>
  </si>
  <si>
    <t>2019-11-05</t>
  </si>
  <si>
    <t>2020-01-20</t>
  </si>
  <si>
    <t>050.52554</t>
  </si>
  <si>
    <t>IND.2735.Cave City Ind Park</t>
  </si>
  <si>
    <t>320 Ft of 4 In HDPE to servce industrial park in Cave City</t>
  </si>
  <si>
    <t>2019-11-04</t>
  </si>
  <si>
    <t>2020-08-31</t>
  </si>
  <si>
    <t>050.52883</t>
  </si>
  <si>
    <t>RES.2735.Charlie Dowling Road</t>
  </si>
  <si>
    <t>600 Ft of 2 In HDPE to serve one house on Charlie Dowling Road in Woodsonville</t>
  </si>
  <si>
    <t>2020-01-06</t>
  </si>
  <si>
    <t>2020-02-07</t>
  </si>
  <si>
    <t>050.52895</t>
  </si>
  <si>
    <t>PRP.2636.Crabtree Ave</t>
  </si>
  <si>
    <t>2020-02-20</t>
  </si>
  <si>
    <t>050.52988</t>
  </si>
  <si>
    <t>2734LP.Newton.Replc</t>
  </si>
  <si>
    <t>3685 ft. of 2 inch HDPE will replace existing LP Main on Newton, Herrington, Clyton, Oliver and Scottsville Rd.  Contract Labor by Team Construction</t>
  </si>
  <si>
    <t>2019-11-01</t>
  </si>
  <si>
    <t>2020-07-31</t>
  </si>
  <si>
    <t>050.53086</t>
  </si>
  <si>
    <t>PRP.2634.Grapevine Rd.</t>
  </si>
  <si>
    <t>See project Long Decription/ Notes</t>
  </si>
  <si>
    <t>2020-01-24</t>
  </si>
  <si>
    <t>050.53187</t>
  </si>
  <si>
    <t>050.2735.Glasgow LP</t>
  </si>
  <si>
    <t>Replace final 2 LP systems with IP systems in Glasgow KY</t>
  </si>
  <si>
    <t>2020-02-03</t>
  </si>
  <si>
    <t>050.53192</t>
  </si>
  <si>
    <t>2734.Breckenridge,Sub. Ext</t>
  </si>
  <si>
    <t>5375 ft. of  6inch. 1315 of 4 ich, and 585 ft. of 2 inch HDPE will serve 44 new residential lots in Breckenridge Subdivision located off Old Scottsviil Rd . Developer to open and close ditch.Atmos will provide bore across Scottsville Rd.</t>
  </si>
  <si>
    <t>2020-05-29</t>
  </si>
  <si>
    <t>05</t>
  </si>
  <si>
    <t>050.53251</t>
  </si>
  <si>
    <t>PRP.2734.Hwy 383 Franklin</t>
  </si>
  <si>
    <t>Replace 2,891' of 6" Bare Steel with 2,979 ft of 6 Inch and 64 ft of 2 Inch IP HDPE.  29 Services</t>
  </si>
  <si>
    <t>2020-03-07</t>
  </si>
  <si>
    <t>03</t>
  </si>
  <si>
    <t>050.53428</t>
  </si>
  <si>
    <t>2636.GoshenRd.</t>
  </si>
  <si>
    <t>Install 615' of 2" PE. for new customers</t>
  </si>
  <si>
    <t>2020-05-01</t>
  </si>
  <si>
    <t>050.53483</t>
  </si>
  <si>
    <t>RES.2636.BobWhiteAve.</t>
  </si>
  <si>
    <t>Install 325' of 2" PE. for new customers</t>
  </si>
  <si>
    <t>2020-05-04</t>
  </si>
  <si>
    <t>2020-08-01</t>
  </si>
  <si>
    <t>050.53674</t>
  </si>
  <si>
    <t>IND.2734.Proj.Banjo.6.inch.HP</t>
  </si>
  <si>
    <t>1450 ft.of 6 inch HP Steel Main Ext. locaetd in the BG Transpark. for Banjo, a new industrial customer. Developer to open and close ditch. Chamber  will provide AIC of 100%</t>
  </si>
  <si>
    <t>2020-04-13</t>
  </si>
  <si>
    <t>050.53707</t>
  </si>
  <si>
    <t>PRP.2637.Old Mayfield Rd</t>
  </si>
  <si>
    <t>See project long Description Notes</t>
  </si>
  <si>
    <t>2020-05-10</t>
  </si>
  <si>
    <t>050.53755</t>
  </si>
  <si>
    <t>RES.2637.Lightfoot Rd Rev Ext</t>
  </si>
  <si>
    <t>Install 150 feet of 2 inch poly main west along Lightfoot Rd from Harting Ridge for one existing residential customer (Bryce Lawrence)  requesting gas service at 7050 Lightfoot Rd</t>
  </si>
  <si>
    <t>2020-06-01</t>
  </si>
  <si>
    <t>050.53763</t>
  </si>
  <si>
    <t>PRP.2636.5th-Sycamore</t>
  </si>
  <si>
    <t>Install new 8" and 6" IP PE crossing that is conflicting with upcoming city paving project. New crossing will be put in service on 2021 PRP project. no services involved</t>
  </si>
  <si>
    <t>2021-09-30</t>
  </si>
  <si>
    <t>050.53764</t>
  </si>
  <si>
    <t>RES.2636.MiddleGround</t>
  </si>
  <si>
    <t>Install 450' of 2" PE. for 4 customers, thiswill also tie two (2) systems together</t>
  </si>
  <si>
    <t>2020-06-10</t>
  </si>
  <si>
    <t>050.53901</t>
  </si>
  <si>
    <t>2636.CountFleetLoop</t>
  </si>
  <si>
    <t>Install 360 of 2" PE. for new customers</t>
  </si>
  <si>
    <t>2020-09-01</t>
  </si>
  <si>
    <t>2020-09-11</t>
  </si>
  <si>
    <t>050.53912</t>
  </si>
  <si>
    <t>2734.Carter.Crossing.Ext</t>
  </si>
  <si>
    <t>1867 ft. of 6 inch and 5617  ft, of 2 inch HDPE will serve New Subdivision for Carter Crossigs lcated off Cumberland Trade in Bowling Geen. Extension will serve 31 Mulit-Family and 121 Siingle Family residentiial lots. Developer provided ditch.</t>
  </si>
  <si>
    <t>2020-05-18</t>
  </si>
  <si>
    <t>050.54033</t>
  </si>
  <si>
    <t>RES.2737.Shawnee Run</t>
  </si>
  <si>
    <t>1050 Ft of 2 In HDPE to serve 5 customers in Harrodsburg KY</t>
  </si>
  <si>
    <t>2020-08-14</t>
  </si>
  <si>
    <t>050.54093</t>
  </si>
  <si>
    <t>RES.2738.Wilson Subdivision</t>
  </si>
  <si>
    <t>1850 Ft of 2 In HDPE to serve a subdivision in Campbellsville KY</t>
  </si>
  <si>
    <t>050.54129</t>
  </si>
  <si>
    <t>MC Miller Current Interrupter</t>
  </si>
  <si>
    <t>Purchase MC Miller Current Interrupter</t>
  </si>
  <si>
    <t>2020-06-04</t>
  </si>
  <si>
    <t>2020-06-30</t>
  </si>
  <si>
    <t>050.54130</t>
  </si>
  <si>
    <t>PRP.2636.Poplar St Alley</t>
  </si>
  <si>
    <t>See Project Long Description/notes</t>
  </si>
  <si>
    <t>2020-06-20</t>
  </si>
  <si>
    <t>050.54164</t>
  </si>
  <si>
    <t>2836.Chaudoin Dr. Ext.</t>
  </si>
  <si>
    <t>585 ft. of 2 inch HDPE will serve new commercial development on Chaundoin Dr. in Hopkinsville. Main will tie in to existin 4 " PE main on Ft. Campbell Blvd.</t>
  </si>
  <si>
    <t>2020-06-08</t>
  </si>
  <si>
    <t>2020-08-28</t>
  </si>
  <si>
    <t>050.54166</t>
  </si>
  <si>
    <t>2734.Magnolis Hills II-A</t>
  </si>
  <si>
    <t>Unknown ft. of 2 inch and 1000 ft. 0f 4 inch HDPE will serve Unknown single family lots in Magnoia Hill Phase II-A. Developer will open and Close ditch.</t>
  </si>
  <si>
    <t>050.54174</t>
  </si>
  <si>
    <t>2734.Autums.View.Ext.B.G.</t>
  </si>
  <si>
    <t>2365  ft. of 2 inch HDPE will serve 48 new residential lots in Autumn Ridge Sub. located off Park Hille St at Iris Hill. Developer will open and close ditch</t>
  </si>
  <si>
    <t>2020-06-09</t>
  </si>
  <si>
    <t>050.54175</t>
  </si>
  <si>
    <t>RES.2734.McCoy Place V</t>
  </si>
  <si>
    <t>1450 ft. of 2 inch HDPE wil serve 25 new lots in McCoy Place Phase V - Developer will open and close ditch</t>
  </si>
  <si>
    <t>050.54248</t>
  </si>
  <si>
    <t>PRP.2637.Bridge St Phase 1</t>
  </si>
  <si>
    <t>2020-07-28</t>
  </si>
  <si>
    <t>050.54278</t>
  </si>
  <si>
    <t>COM.2734.Old Scottsville.6,Ext</t>
  </si>
  <si>
    <t>700 ft. of 6 " ahpe will serve a new Convience-Gas Station. Main will tie in to existing newely installed main for Breckinridge Sub. AIC = $20,000.00  - FB Fuels Inc.</t>
  </si>
  <si>
    <t>2020-06-23</t>
  </si>
  <si>
    <t>050.54279</t>
  </si>
  <si>
    <t>RES.2734.Springwater.Cove</t>
  </si>
  <si>
    <t>3440ft. of 4" and 2273 ft. of 2" HDPE wi serve 122  new residential subdvision for Springwater Cove located off John D. Jones Rd..Main will tie in to existing 4 inch HDPE in Springwater Sub. Developer will open and close ditch</t>
  </si>
  <si>
    <t>2020-06-22</t>
  </si>
  <si>
    <t>050.54307</t>
  </si>
  <si>
    <t>RES.2636.BluegrassCommons</t>
  </si>
  <si>
    <t>Install 860' of 4" PE. for Subdivision Growth</t>
  </si>
  <si>
    <t>2020-06-26</t>
  </si>
  <si>
    <t>2020-07-20</t>
  </si>
  <si>
    <t>050.54332</t>
  </si>
  <si>
    <t>RES.2738.Roberts Road</t>
  </si>
  <si>
    <t>250 Feet of 2 Inch Main to serve 2 customers on Roberts Road</t>
  </si>
  <si>
    <t>2020-07-06</t>
  </si>
  <si>
    <t>050.54352</t>
  </si>
  <si>
    <t>2734.Covington.Farms.Ct.</t>
  </si>
  <si>
    <t>1000 ft. of 2 inch HDPE will serve 30 new eresidential lots on Covington Farms Ct. off Elrod Rd. Main will tie in to existing 4 inch Steel main on Elrod Rd. Developer will open and cose ditch</t>
  </si>
  <si>
    <t>2020-06-25</t>
  </si>
  <si>
    <t>050.54402</t>
  </si>
  <si>
    <t>2734.Oak St. Replc.</t>
  </si>
  <si>
    <t>Replace 615 ft. of 1.5" Epoxy in conjunction with leak repair on Oak St. attPlumb Springs Rd. Construction by Atmos Crew.</t>
  </si>
  <si>
    <t>2020-07-10</t>
  </si>
  <si>
    <t>050.54428</t>
  </si>
  <si>
    <t>2734.Lovers.Ln.2".Ext.</t>
  </si>
  <si>
    <t>Convert 850' of 2 inch HDPE service to main. 1200 Lovers Ln.</t>
  </si>
  <si>
    <t>2020-07-14</t>
  </si>
  <si>
    <t>2020-08-15</t>
  </si>
  <si>
    <t>050.54440</t>
  </si>
  <si>
    <t>COM.2634.CadizCampGround</t>
  </si>
  <si>
    <t>Install 550' of 4" PE, Install 500' of 2" PE for Camp Ground</t>
  </si>
  <si>
    <t>2020-08-17</t>
  </si>
  <si>
    <t>2020-09-25</t>
  </si>
  <si>
    <t>050.54456</t>
  </si>
  <si>
    <t>2635.FranklinSt.DawsonSprings</t>
  </si>
  <si>
    <t>Replace 200' of 4" stl., with 200' of 4" PE</t>
  </si>
  <si>
    <t>2020-08-03</t>
  </si>
  <si>
    <t>050.54507</t>
  </si>
  <si>
    <t>RES.2637.Highland Ch Rd 2</t>
  </si>
  <si>
    <t>Install 35 feet of 2 inch poly main for one new customer (Steve Keiler) requesting natural gas.</t>
  </si>
  <si>
    <t>050.54511</t>
  </si>
  <si>
    <t>RES.2734.McClellan Crossings</t>
  </si>
  <si>
    <t>1966  ft. of 2 inch HDPE will seve 41 new residential lots in McLellan Crossings Subdivision. Develper will open and close ditch and installing casings for main and services.</t>
  </si>
  <si>
    <t>2020-09-12</t>
  </si>
  <si>
    <t>050.54514</t>
  </si>
  <si>
    <t>PRP.2635.Nichols St Princeton</t>
  </si>
  <si>
    <t>050.54515</t>
  </si>
  <si>
    <t>Vivax Metrotech vLoc3 Locator</t>
  </si>
  <si>
    <t>Purchase Vivax Metrotech vLoc3 Locator</t>
  </si>
  <si>
    <t>2020-07-22</t>
  </si>
  <si>
    <t>050.54525</t>
  </si>
  <si>
    <t>RES.2636.MeadowGoveCT.</t>
  </si>
  <si>
    <t>Install 680' of 2" PE. for subdivision</t>
  </si>
  <si>
    <t>2020-07-23</t>
  </si>
  <si>
    <t>050.54530</t>
  </si>
  <si>
    <t>FAM.2737.Davco Drive</t>
  </si>
  <si>
    <t>3000 Ft of 2 In HDPE to serve Walker Trail Senior Living Center</t>
  </si>
  <si>
    <t>2020-07-27</t>
  </si>
  <si>
    <t>050.54553</t>
  </si>
  <si>
    <t>RES.2734.Hardcastle.Ext</t>
  </si>
  <si>
    <t>1570  ft. of 2 inch HDPE will serve 13 new residential lots in Hardcastle Sub. located off Hunts. L.. Dwvwloper to open and close ditch nd install casings for main and servile lines.</t>
  </si>
  <si>
    <t>2020-07-29</t>
  </si>
  <si>
    <t>050.54559</t>
  </si>
  <si>
    <t>050.2636.NewBoltAnodeBed</t>
  </si>
  <si>
    <t>Install new Ground Bed on New Bolt Rd.</t>
  </si>
  <si>
    <t>2020-09-15</t>
  </si>
  <si>
    <t>050.54564</t>
  </si>
  <si>
    <t>RES.2636.PrudenLn</t>
  </si>
  <si>
    <t>Install 560' of 2" PE.</t>
  </si>
  <si>
    <t>050.54596</t>
  </si>
  <si>
    <t>050.2634.S.MadisonL/P.FY21</t>
  </si>
  <si>
    <t>Replace approximately 181' of 1.25" Stl, 1084' of 2" Stl, 5524' of 3" Stl, 9868' of 4" Stl and 490' of 6" Stl, with10570' of 2" HDPE and 2565' of 4" HDPE Retire 3 Reg. Stations</t>
  </si>
  <si>
    <t>2020-10-01</t>
  </si>
  <si>
    <t>2021-04-30</t>
  </si>
  <si>
    <t>050.54598</t>
  </si>
  <si>
    <t>Virgie St Reg Sta Replace.FY21</t>
  </si>
  <si>
    <t>This is an approved FY21 budgeted project. We are setting this up now due to 8 week lead time for securing new regulators. The existing Virgie Street regulator station has obsolete Fisher 630 regulators. Station also has a grade 3 (10/20/2015) leak on th</t>
  </si>
  <si>
    <t>2020-11-30</t>
  </si>
  <si>
    <t>050.54625</t>
  </si>
  <si>
    <t>PRP.2737.Danville Ave</t>
  </si>
  <si>
    <t>Project was in the 7/27/20 KY PRP filing See project Long Description / notes</t>
  </si>
  <si>
    <t>050.54626</t>
  </si>
  <si>
    <t>PRP.2737.Hill Ct Lancaster</t>
  </si>
  <si>
    <t>Project was in the 7/27/20 KY PRP Filing See project long Descriptiion/notes</t>
  </si>
  <si>
    <t>2021-01-01</t>
  </si>
  <si>
    <t>050.54631</t>
  </si>
  <si>
    <t>2609.Misc.Equipment.FY2021</t>
  </si>
  <si>
    <t>Purchase 1 Mueller Air Power Operator ($7,500), 1 Mueller Stopping Machine Unit ($15,500), 1 Metrotech Pipeline Locator VM 810 ($6,400) and 1 Sensit Smart Calibration  360 Station for St. Charles  ($5,700)</t>
  </si>
  <si>
    <t>2020-12-31</t>
  </si>
  <si>
    <t>050.54632</t>
  </si>
  <si>
    <t>2634.Misc.Equipment.FY2021</t>
  </si>
  <si>
    <t>Purchase 1 Battery Grease Gun BW-20V-4A ($1,260), 2  Timberline Squeeze off 36" ($2,170), and 1 Metrotech 810 Locater ($3,400).</t>
  </si>
  <si>
    <t>050.54633</t>
  </si>
  <si>
    <t>2635.Misc.Equipment.FY2021</t>
  </si>
  <si>
    <t>Purchase 2 Timberline Squeeze Offs 36" ($2,170), 1 Metrotech 810 Locator ($3,400), and 1 Electrofusion Boss III ($3,800)</t>
  </si>
  <si>
    <t>050.54634</t>
  </si>
  <si>
    <t>2636.Misc.Equipment.FY2021</t>
  </si>
  <si>
    <t>Purchase 5 Vivax Vloc-3 Pro ($24,287), Gas Tracker ($23,000), Tapping Trailer ($4,975), 3 Stop Changer 3/4-1 1/4 ($10,800), 2 Archer w/ Command Link ($5,200), 5 Sensit Golds ($7,000), Trailer for Welding Skid ($5,000), and Boring machine Rack and Rods JT</t>
  </si>
  <si>
    <t>050.54635</t>
  </si>
  <si>
    <t>2736.Misc.Equipment.FY2021</t>
  </si>
  <si>
    <t>Purchase  2 Sensit Gold CGI ($3,200), 1 Vivax Metrotech Locator ($4,900)</t>
  </si>
  <si>
    <t>2020-10-31</t>
  </si>
  <si>
    <t>050.54638</t>
  </si>
  <si>
    <t>2651.Misc.Equipment.FY2021</t>
  </si>
  <si>
    <t>Purchase Pipeline Current Mapper ($12,000), Rectifier ($12,000), Heath RMLD ($16,000), Metrotech VM-810 ($3,400), and 2 Sensit Golds ($2,800)</t>
  </si>
  <si>
    <t>2021-01-31</t>
  </si>
  <si>
    <t>050.54641</t>
  </si>
  <si>
    <t>2638.Misc.Equipment.FY2021</t>
  </si>
  <si>
    <t>Purchase 2 Archer units for WMR ($4,706),  Replace 3 Sensit Gold G2 units ($4,500).</t>
  </si>
  <si>
    <t>050.54642</t>
  </si>
  <si>
    <t>2637.Misc.Equipment.FY2021</t>
  </si>
  <si>
    <t>Purchase 6 Archer units for WMR ($14,118),  Replace 5 Sensit Gold G-2 units ($7,500),  Purchase 20" Husqvarna walk behind concrete saw ($2,000).</t>
  </si>
  <si>
    <t>050.54652</t>
  </si>
  <si>
    <t>Line Tamer Sweetwater.FY21</t>
  </si>
  <si>
    <t>Purchase 1 Line Tamer Sweetwater 4" - 6" coil Pipe ($34,500);  Serial #:  1RCWFJY27L1002174</t>
  </si>
  <si>
    <t>050.54653</t>
  </si>
  <si>
    <t>2734.RMLD Laser.FY2021</t>
  </si>
  <si>
    <t>Purchase 2 RMLD Laser Gas Detection Hand Held ($30,700)</t>
  </si>
  <si>
    <t>050.54654</t>
  </si>
  <si>
    <t>2735.Misc.Equipment.FY2021</t>
  </si>
  <si>
    <t>Purchase Heath RMLD (CS) ($15,000), Squeeze tool C165 ($5,578), and Crystal Gauge Digital ($1,500)</t>
  </si>
  <si>
    <t>050.54655</t>
  </si>
  <si>
    <t>2737.Misc.Equipment.FY2021</t>
  </si>
  <si>
    <t>Purchase 2 Metrotech 810 locators ($6,400), 2 No Blow Valve changer machines ($7,000), 1 McElroy 4"X6" Pitbull 26 Machine ($10,055), 2 Sensit Gold CGI (G-3) ($5,000), 1 Smartcal Sensit 360 calibrator ($5,700)</t>
  </si>
  <si>
    <t>050.54656</t>
  </si>
  <si>
    <t>2739.Misc.Equipment.FY2021</t>
  </si>
  <si>
    <t>Purchase 1 No-Blo Valve Changer for .75, 1 and 1.25 IPS ($3,516), 1 Sensit Gold G2 ($1,692)</t>
  </si>
  <si>
    <t>050.54657</t>
  </si>
  <si>
    <t>2738.Misc.Equipment.FY2021</t>
  </si>
  <si>
    <t>Purchase 4" TD Williamson valve ($12,000), 2 Pelican Remote Area Lights ($1,978)</t>
  </si>
  <si>
    <t>050.54661</t>
  </si>
  <si>
    <t>2734.Misc.Equipment.FY2021</t>
  </si>
  <si>
    <t>Purchase 1 Mueller EH-5 Drilling Machine ($4,200), 5 Sensits G2 Gas Detectors ($8,500), 1 Chart Recorder for Testing Mains ($4,000), 2 All Pro Locators ($7,600), 1 Ingersoll Rand Air Compressor Shop ($2,200), 1 Enhanced Meter Valve Changer Kit  ¾” – 1 1/</t>
  </si>
  <si>
    <t>050.54663</t>
  </si>
  <si>
    <t>2738.Trailer.FY2021</t>
  </si>
  <si>
    <t>Purchase Interstate Model 14TST trailer. (VIN# 1JKTST141MM018180)</t>
  </si>
  <si>
    <t>050.54667</t>
  </si>
  <si>
    <t>2636.MTD Poly Stop.FY2021</t>
  </si>
  <si>
    <t>Purchase PE25 Tapping Machine 4", 6", &amp; 8".</t>
  </si>
  <si>
    <t>050.54669</t>
  </si>
  <si>
    <t>Replace Mayfield Rd PRS.FY21</t>
  </si>
  <si>
    <t xml:space="preserve">This project is to capture the costs of replacing the Mayfield Road pressure reduction station at the corner of Mayfield Rd &amp; Forsythia Drive. The regulators on this station are obsolete. We also have a grade 3 leak on the station. This original station </t>
  </si>
  <si>
    <t>2020-11-01</t>
  </si>
  <si>
    <t>050.54670</t>
  </si>
  <si>
    <t>2635.PineSt.Relocate</t>
  </si>
  <si>
    <t>relocate approximatwly 300' of 2"PE for new culvert installation</t>
  </si>
  <si>
    <t>050.54687</t>
  </si>
  <si>
    <t>PRP.2636.KY 1473 Greenville</t>
  </si>
  <si>
    <t>Unbudgeted PRP See project Long descirption/notes</t>
  </si>
  <si>
    <t>2020-08-18</t>
  </si>
  <si>
    <t>050.54689</t>
  </si>
  <si>
    <t>PRP.2735.Hiseville</t>
  </si>
  <si>
    <t>Project was in the 7/27/20 PRP Filing See project long description / notes</t>
  </si>
  <si>
    <t>050.54690</t>
  </si>
  <si>
    <t>PRP.2735.Rowletts</t>
  </si>
  <si>
    <t>Project was in the 7/27/20 KY PRP Filing See project Long Description/Notes</t>
  </si>
  <si>
    <t>2021-05-30</t>
  </si>
  <si>
    <t>050.54693</t>
  </si>
  <si>
    <t>050.2739.Enterprise Ct</t>
  </si>
  <si>
    <t>600 Ft of 2" HDPE to serve multiple customers</t>
  </si>
  <si>
    <t>2020-09-14</t>
  </si>
  <si>
    <t>050.54694</t>
  </si>
  <si>
    <t>PRP.2735.Grandview Dr</t>
  </si>
  <si>
    <t>Project was in the 7/27/20 KY PRP filing See project long description/ notes</t>
  </si>
  <si>
    <t>050.54696</t>
  </si>
  <si>
    <t>2734.Williamsburg III-Frankli</t>
  </si>
  <si>
    <t>200 ft. f 2 inch HDPE will serve Williamsburg Subdivision Phase III</t>
  </si>
  <si>
    <t>2020-09-18</t>
  </si>
  <si>
    <t>050.54723</t>
  </si>
  <si>
    <t>PRP.2737.W Broadway</t>
  </si>
  <si>
    <t>Project was in the 7/27/20 KY PRP filing See project Long description / notes</t>
  </si>
  <si>
    <t>2021-02-01</t>
  </si>
  <si>
    <t>050.54740</t>
  </si>
  <si>
    <t>2734.Morgantown Rd. Replc</t>
  </si>
  <si>
    <t>Replace 540 ft. of 2 inch Painted steel in conjunction with leak repair - Morgantown Rd. at Media Dr.</t>
  </si>
  <si>
    <t>050.54742</t>
  </si>
  <si>
    <t>PRP.2738.Perryville Rd</t>
  </si>
  <si>
    <t>050.54743</t>
  </si>
  <si>
    <t>PRP.2635.Princeton North</t>
  </si>
  <si>
    <t>Project was in the 7/27/20 KY PRP filing See project long description/notes</t>
  </si>
  <si>
    <t>2021-09-25</t>
  </si>
  <si>
    <t>050.54744</t>
  </si>
  <si>
    <t>PRP.2636.25th - Clay</t>
  </si>
  <si>
    <t>050.54746</t>
  </si>
  <si>
    <t>2636.East4Th.St.LowPressure</t>
  </si>
  <si>
    <t>Replace Low Pressure, Install 1025' of 8" PE., 9250' of 4" PE, 2850' of 2" PE.</t>
  </si>
  <si>
    <t>050.54755</t>
  </si>
  <si>
    <t>050.2634.Low Pressure Services</t>
  </si>
  <si>
    <t>Service replacement for Low pressure project in Madisonville Phase I</t>
  </si>
  <si>
    <t>2021-07-30</t>
  </si>
  <si>
    <t>050.54757</t>
  </si>
  <si>
    <t>050.2739.KY 53 Widening</t>
  </si>
  <si>
    <t>Relocate approximately 250 Ft of 4 In HP Steel and 1000 Ft of 2 In IP HDPE to eliminate conflicts with the KY 53 widening in Shelbyville KY</t>
  </si>
  <si>
    <t>2021-02-28</t>
  </si>
  <si>
    <t>050.54758</t>
  </si>
  <si>
    <t>PRP.2734.Brick St Franklin</t>
  </si>
  <si>
    <t>Project was in the 7/27/20 KY PRP Filing See project long description /notes</t>
  </si>
  <si>
    <t>050.54759</t>
  </si>
  <si>
    <t>PRP.2734.LP W Ky. Ave</t>
  </si>
  <si>
    <t>Project was in the 7/27/20 KY PRP filing See Project Long Description/notes</t>
  </si>
  <si>
    <t>050.54761</t>
  </si>
  <si>
    <t>PRP.2637.Bridge St Phase 2</t>
  </si>
  <si>
    <t>Project was in the 7/27/20 KY PRP filing See project long description /notes</t>
  </si>
  <si>
    <t>2021-04-07</t>
  </si>
  <si>
    <t>050.54762</t>
  </si>
  <si>
    <t>PRP.2734.4th St</t>
  </si>
  <si>
    <t>Project was in the 7/27/20 KY PRP filing See project long description / notes</t>
  </si>
  <si>
    <t>2021-08-30</t>
  </si>
  <si>
    <t>050.54764</t>
  </si>
  <si>
    <t>PRP.2635.Maple Ave</t>
  </si>
  <si>
    <t>Project was in the KY 7/27/20 PRP Filing See project Long Description /notes</t>
  </si>
  <si>
    <t>2021-10-01</t>
  </si>
  <si>
    <t>2023-04-30</t>
  </si>
  <si>
    <t>050.54778</t>
  </si>
  <si>
    <t>RES.2636.DossDr.Calhoun</t>
  </si>
  <si>
    <t>Install 875' of 2" PE. for new customers</t>
  </si>
  <si>
    <t>2020-09-16</t>
  </si>
  <si>
    <t>050.54787</t>
  </si>
  <si>
    <t>050.2638.E South St Retire</t>
  </si>
  <si>
    <t>Retire 99 feet of 2 inch steel HPD gas main</t>
  </si>
  <si>
    <t>050.54796</t>
  </si>
  <si>
    <t>050.2636.4th.St.Services LP</t>
  </si>
  <si>
    <t>Replace 125 services associated with the low pressure replacement on 4th. St.</t>
  </si>
  <si>
    <t>2020-12-01</t>
  </si>
  <si>
    <t>050.54806</t>
  </si>
  <si>
    <t>FAM.2739.Bluebird Ct</t>
  </si>
  <si>
    <t>150 Ft of 2 In HDPE to feed 3 duplexes in Lawrenceburg KY</t>
  </si>
  <si>
    <t>050.54809</t>
  </si>
  <si>
    <t>PRP.2734.E 3rd St Russellvill</t>
  </si>
  <si>
    <t>Project was in the 7/27/20 KY PRP filing  See project long description / notes</t>
  </si>
  <si>
    <t>050.54811</t>
  </si>
  <si>
    <t>PRP.2734.Pearl-Boat Lndg</t>
  </si>
  <si>
    <t>Project was in the 7/27/20 KY PRP filing See project decription / notes</t>
  </si>
  <si>
    <t>050.54812</t>
  </si>
  <si>
    <t>2736.LP East 19th Services</t>
  </si>
  <si>
    <t>Replacement of 154 services associated with Low Pressure replacement on East 19th St.   This is a FY21 Caoital Project</t>
  </si>
  <si>
    <t>050.54816</t>
  </si>
  <si>
    <t>PRP.2635. S Mcnary St</t>
  </si>
  <si>
    <t>Unbudgeted 2020 PRP See project long description / notes</t>
  </si>
  <si>
    <t>2020-09-05</t>
  </si>
  <si>
    <t>050.54818</t>
  </si>
  <si>
    <t>050.2737.Perryville Outage</t>
  </si>
  <si>
    <t>Project created to capture charges associated with outage in Perryville, KY on September 3, 2020 due to hit main.</t>
  </si>
  <si>
    <t>2020-09-03</t>
  </si>
  <si>
    <t>050.54822</t>
  </si>
  <si>
    <t>2736. So. Main LP Repls.Hopk.</t>
  </si>
  <si>
    <t>Replace approx 69 feet of 1 1/4", 1,712 feet of 2", 430 feet of 3", 6,085 feet of 4" and 3,445 feet of 6".  Install 3,218 feet of 4" HDPE and 3,219 feet of 2" HDPE. Retire RS9935 &amp; RS1610. Please see ACE summary Description for more details</t>
  </si>
  <si>
    <t>2021-05-31</t>
  </si>
  <si>
    <t>050.54823</t>
  </si>
  <si>
    <t>Apricot Improvements</t>
  </si>
  <si>
    <t>This is an 8 building (20 meters) Benton Housing Authority property located at the corner of Apricot Ave and Cedar Street in Calvert City, KY. At one time there was a "master meter" situation. At some unknown date Atmos "took over" this property, we remo</t>
  </si>
  <si>
    <t>050.54825</t>
  </si>
  <si>
    <t>2736.LP S. Main Sevices</t>
  </si>
  <si>
    <t>Replace 57 services associated low pressure replacement on S. Main St. in Hopkinsville, KY.</t>
  </si>
  <si>
    <t>2021-06-30</t>
  </si>
  <si>
    <t>050.54826</t>
  </si>
  <si>
    <t>Apricot - Services</t>
  </si>
  <si>
    <t>This project is to capture the costs of installing 22 services associated with the Apricot Improvements project 050.54823, this project is described below in the notes.</t>
  </si>
  <si>
    <t>050.54830</t>
  </si>
  <si>
    <t>2734.LP Cherry St Services</t>
  </si>
  <si>
    <t>12 service replacements in conjunction with LP Cherry St. - Franklin. 
This is FY21 Capital Project</t>
  </si>
  <si>
    <t>2021-03-31</t>
  </si>
  <si>
    <t>050.54847</t>
  </si>
  <si>
    <t>050.2736.E 19th Street</t>
  </si>
  <si>
    <t>Replace 1,551 feet of of 4" Bare Stl., 966 feet of 6" Bare Stl., 1,633 feet of 2" Epoxy, 952 feet of 2" Bare Stl., 165 feet of 6" Epoxy, 182 feet of 2" Plastic, 4,769 feet of 4" Epoxy, 177 feet of 4" PE.,</t>
  </si>
  <si>
    <t>2021-03-22</t>
  </si>
  <si>
    <t>050.54856</t>
  </si>
  <si>
    <t>2734.LP.Cherry.St. - Franklin</t>
  </si>
  <si>
    <t>Replacing approximately 1,000 feet 4" LP steel with 2" HDPE, tie in to make a 2 way feed in Franklin, KY.</t>
  </si>
  <si>
    <t>2020-11-03</t>
  </si>
  <si>
    <t>050.54858</t>
  </si>
  <si>
    <t>2638.WMR Endpoints.FY2021</t>
  </si>
  <si>
    <t>Purchase approximately 1,573 WMR endpoints for Mayfield, KY.  The Mayfield work center will be 100% WMR at the conclusion of this project as well as the entire Paducah, KY subregion (Work centers of Paducah, Mayfield, and Union City).</t>
  </si>
  <si>
    <t>050.55120</t>
  </si>
  <si>
    <t>2736.Office Bathroom Remodel</t>
  </si>
  <si>
    <t>Remodel office bathrooms at Hopkinsville service center (1833 East 9th Street).  Contractor is AKS Flooring &amp; Design Center.</t>
  </si>
  <si>
    <t>2020-12-30</t>
  </si>
  <si>
    <t>050.55121</t>
  </si>
  <si>
    <t>2736.Warehouse Concrete.FY21</t>
  </si>
  <si>
    <t>Concrete area around new Hopkinsville warehouse ($64,300) located at 1833 East 9th Street.</t>
  </si>
  <si>
    <t>050.55122</t>
  </si>
  <si>
    <t>2736.Elkton YZ Odorizer FY21</t>
  </si>
  <si>
    <t>Install pole mounted YZ Odorizer  for Elkton Purchase Station ($25,000).</t>
  </si>
  <si>
    <t>050.55123</t>
  </si>
  <si>
    <t>BG.Front Office Security</t>
  </si>
  <si>
    <t>Purchase security system for Bowling Green service center front main door and customer entry/exit, includes buzzer and intercom with door camera and monitor.</t>
  </si>
  <si>
    <t>050.55124</t>
  </si>
  <si>
    <t>BG Warehouse Security</t>
  </si>
  <si>
    <t>Purchase security system for main gate Bowling Green warehouse, includes keypad, intercom, and monitor.  ($6,000)</t>
  </si>
  <si>
    <t>050.55125</t>
  </si>
  <si>
    <t>BG Office Security Fence</t>
  </si>
  <si>
    <t>Install chain link perimeter fence at Bowling Green service center. ($12,000)</t>
  </si>
  <si>
    <t>050.55127</t>
  </si>
  <si>
    <t>2737.Office Security Gate</t>
  </si>
  <si>
    <t>Installation of security gate at Danville Office ($7,800) located at 449 Whirlaway Drive.</t>
  </si>
  <si>
    <t>050.55155</t>
  </si>
  <si>
    <t>RES.2737.White Oak Road</t>
  </si>
  <si>
    <t>250 Ft of 2 In HDPE to serve two customers in Junction City</t>
  </si>
  <si>
    <t>2020-10-12</t>
  </si>
  <si>
    <t>2020-11-27</t>
  </si>
  <si>
    <t>050.55156</t>
  </si>
  <si>
    <t>050.2739.Emma Lee Relocate</t>
  </si>
  <si>
    <t>Relocate 370 Ft of 2 In Main off Emma Lee Drive in Lawrenceburg</t>
  </si>
  <si>
    <t>050.55158</t>
  </si>
  <si>
    <t>COM.2737.Legion Drive</t>
  </si>
  <si>
    <t>600 Ft of 2 In Main Along Legion Drive to Feed Campbellsville University in Harrodsburg</t>
  </si>
  <si>
    <t>050.55161</t>
  </si>
  <si>
    <t>RES.2636.LittleBlueStem</t>
  </si>
  <si>
    <t>install 1500' of 2" HDPE. for subdivision expansion</t>
  </si>
  <si>
    <t>2020-11-10</t>
  </si>
  <si>
    <t>050.55162</t>
  </si>
  <si>
    <t>RES.2636.WatsonCircle</t>
  </si>
  <si>
    <t>Install 1470' of 2" PE. for subdivision expansion</t>
  </si>
  <si>
    <t>2020-10-20</t>
  </si>
  <si>
    <t>050.55163</t>
  </si>
  <si>
    <t>RES.2636.KraussCt.</t>
  </si>
  <si>
    <t>Install 550' of 2" PE. for subdivision expansion</t>
  </si>
  <si>
    <t>2020-10-08</t>
  </si>
  <si>
    <t>2020-10-30</t>
  </si>
  <si>
    <t>050.55165</t>
  </si>
  <si>
    <t>2612. KY Emergency Reg.FY21</t>
  </si>
  <si>
    <t>Emergency Regulator Inventory for KY.</t>
  </si>
  <si>
    <t>050.55166</t>
  </si>
  <si>
    <t>2612.KY Corrector Repl.FY21</t>
  </si>
  <si>
    <t>Replacement of Obsolete or Defective Electronic Correctors in Kentucky.</t>
  </si>
  <si>
    <t>050.55167</t>
  </si>
  <si>
    <t>2612.KY RTU Upgrades.FY21</t>
  </si>
  <si>
    <t>Replacement of Obsolete and Defective RTUs in Kentucky. Total $90k Wireless/Wired upgrades where applicable.</t>
  </si>
  <si>
    <t>050.55176</t>
  </si>
  <si>
    <t>RES.2637.Triangle Ave Rev Ext</t>
  </si>
  <si>
    <t>Install 135 feet of 2 inch poly pipe for two existing residential customers requesting natural gas</t>
  </si>
  <si>
    <t>050.55180</t>
  </si>
  <si>
    <t>RES.2736.Butler Rd. 2 inch HD</t>
  </si>
  <si>
    <t>Install 500 ft. of 2 inch HDPE on Buter Rd. in Hopkinsville. No Agreement per easement conditions. Directional Bore by Atmos Crew</t>
  </si>
  <si>
    <t>2020-10-14</t>
  </si>
  <si>
    <t>050.55183</t>
  </si>
  <si>
    <t>RES.2637.Calvert Drive Ext</t>
  </si>
  <si>
    <t>Install 250 feet of 2 inch poly main for one existing conversion customer requesting natural gas.  House next door is a long svc, Tie it to this main and make short svc out of it.</t>
  </si>
  <si>
    <t>2020-10-15</t>
  </si>
  <si>
    <t>050.55188</t>
  </si>
  <si>
    <t>3302.KY Routers.FY21</t>
  </si>
  <si>
    <t>Replace routers in local offices that are at end of life or are no longer supported for Kentucky</t>
  </si>
  <si>
    <t>050.55189</t>
  </si>
  <si>
    <t>3302.KY Laptops.FY21</t>
  </si>
  <si>
    <t>Purchase replacement laptops and monitors for Kentucky. -</t>
  </si>
  <si>
    <t>050.55190</t>
  </si>
  <si>
    <t>3302.KY Desktops.FY21</t>
  </si>
  <si>
    <t>Purchase replacement desktop and monitors for Kentucky. -</t>
  </si>
  <si>
    <t>050.55191</t>
  </si>
  <si>
    <t>3302.KY MDT.FY21</t>
  </si>
  <si>
    <t>Purchase 5 replacement MDTs for Kentucky.</t>
  </si>
  <si>
    <t>050.55205</t>
  </si>
  <si>
    <t>COM.2636.BENTREEDR.MN.EXT</t>
  </si>
  <si>
    <t>Install 375'of 4"HDPE for storage buildings</t>
  </si>
  <si>
    <t>2020-11-02</t>
  </si>
  <si>
    <t>2020-12-06</t>
  </si>
  <si>
    <t>050.55206</t>
  </si>
  <si>
    <t>COM.2734.The.Point.Peachtree.</t>
  </si>
  <si>
    <t>700 ft. of 2 inch HDPE will serve new commercial development for The Point at Peachtree located off Scottsville Rd. Developer will open and close ditch.</t>
  </si>
  <si>
    <t>2020-10-16</t>
  </si>
  <si>
    <t>050.55304</t>
  </si>
  <si>
    <t>RES.2638.Twin Hill Rd Rev Ext</t>
  </si>
  <si>
    <t>Install 500 feet of 2 inch poly main for one new residential customer (Josh Bowlin) requesting natural gas service.</t>
  </si>
  <si>
    <t>050.55326</t>
  </si>
  <si>
    <t>RES.2638.Race Track Rd Ext</t>
  </si>
  <si>
    <t>Install 730 feet of 2 inch poly main foe one new residential customer (David Archer) requesting gas service.</t>
  </si>
  <si>
    <t>2021-01-30</t>
  </si>
  <si>
    <t>050.55331</t>
  </si>
  <si>
    <t>PRP.2636.Guenther Alley</t>
  </si>
  <si>
    <t>**Unbudgeted PRP** Replace 245' of 1.25 Inch Hot Tar and 106' of 1.25 Inch unknown coating with 498' of  2" HDPE.   4 services involved</t>
  </si>
  <si>
    <t>2020-10-23</t>
  </si>
  <si>
    <t>2020-11-14</t>
  </si>
  <si>
    <t>050.55340</t>
  </si>
  <si>
    <t xml:space="preserve">Sorgho KY 4" Steel 3rd Party </t>
  </si>
  <si>
    <t>3rd Party Damage - 4" cut steel line in Sorgho, KY.  This is off Hwy 56 around the Whispering Meadows subdivision area.</t>
  </si>
  <si>
    <t>2020-10-28</t>
  </si>
  <si>
    <t>050.55353</t>
  </si>
  <si>
    <t>050.2739.Four Roses Retire</t>
  </si>
  <si>
    <t>Retire approx 700 Ft of 4 In HPD Steel to eliminate conflict with Four Roses Visitor Center</t>
  </si>
  <si>
    <t>2020-12-25</t>
  </si>
  <si>
    <t>050.55359</t>
  </si>
  <si>
    <t>COM.2738.Federal Place Ext</t>
  </si>
  <si>
    <t>200 Ft of 2 In HDPE to serve 2 customers off of Federal Place in Campbellsville</t>
  </si>
  <si>
    <t>050.55371</t>
  </si>
  <si>
    <t>RES.2637.Camilla Ln Main Ext</t>
  </si>
  <si>
    <t>Install 50 feet of 2 inch poly main for one new residential customer (David Simmons) requesting natural gas service at 1530 Camilla Lane.</t>
  </si>
  <si>
    <t>2020-11-05</t>
  </si>
  <si>
    <t>050.55390</t>
  </si>
  <si>
    <t>RES.2636.ADAMSST.HAWESVILLE</t>
  </si>
  <si>
    <t>Install 260' of 2" PE. for 3 new customers</t>
  </si>
  <si>
    <t>2020-11-06</t>
  </si>
  <si>
    <t>2020-11-12</t>
  </si>
  <si>
    <t>050.55413</t>
  </si>
  <si>
    <t>PRP.2635.W Main St</t>
  </si>
  <si>
    <t>See project Long Description/Notes</t>
  </si>
  <si>
    <t>2020-11-20</t>
  </si>
  <si>
    <t>050.55436</t>
  </si>
  <si>
    <t>IND.2734.Prosperity Phase 2</t>
  </si>
  <si>
    <t>Install 2,031 feet of 6 inch steel in Phase 2</t>
  </si>
  <si>
    <t>2020-11-16</t>
  </si>
  <si>
    <t>050.55440</t>
  </si>
  <si>
    <t>RES.2636.PECANAVE.S.MN.EXT</t>
  </si>
  <si>
    <t>Install 600'of 2" PE. for new customers</t>
  </si>
  <si>
    <t>2020-11-18</t>
  </si>
  <si>
    <t>050.55455</t>
  </si>
  <si>
    <t>RES.2739.Twin Lakes Ph 2</t>
  </si>
  <si>
    <t>2300 Ft of 2 In HDPE to serve multiple customers in second phase of Twin Lakes Subdivision</t>
  </si>
  <si>
    <t>2020-11-23</t>
  </si>
  <si>
    <t>2021-01-29</t>
  </si>
  <si>
    <t>050.55456</t>
  </si>
  <si>
    <t>RES.2634.OATSST.MNEXT.</t>
  </si>
  <si>
    <t>Iinstall 300' of 2" PE. for Duplex</t>
  </si>
  <si>
    <t>2020-12-02</t>
  </si>
  <si>
    <t>2020-12-10</t>
  </si>
  <si>
    <t>050.55510</t>
  </si>
  <si>
    <t>COM.2736.Davenport Ln. Ext.</t>
  </si>
  <si>
    <t>1000 ft.. of 2 inch HDPE will serve commercial development on Davenport Ln. in Hopkinsville. There will be AIC in the amount of  $6174.00</t>
  </si>
  <si>
    <t>050.55511</t>
  </si>
  <si>
    <t>RES.2735.Short.Cut.HorseCave</t>
  </si>
  <si>
    <t>390 ft. of 2 inch HDPE will serve 2 new residential lots on Short Cus Rd. in Horse Cave. There will be $2722.86 in AIC on this project</t>
  </si>
  <si>
    <t>2020-11-24</t>
  </si>
  <si>
    <t>2021-01-15</t>
  </si>
  <si>
    <t>050.55525</t>
  </si>
  <si>
    <t>RES.2738.Highway 61</t>
  </si>
  <si>
    <t>700 Ft of 2 In HDPE to serve one customer in Summersville</t>
  </si>
  <si>
    <t>050.55528</t>
  </si>
  <si>
    <t>COM.2637.Holt Rd Rev Ext_</t>
  </si>
  <si>
    <t>Install 400 feet of 2 inch poly for a new commercial development. No deposit is required, gas is available in front of property. We are running this for convenience and for future development along Holt Rd</t>
  </si>
  <si>
    <t>2021-03-28</t>
  </si>
  <si>
    <t>050.55530</t>
  </si>
  <si>
    <t>RES.2637.Ridge Run 2</t>
  </si>
  <si>
    <t>Install525 feet of 2 inch poly main for 13 new residential lots in this second phase of Ridge Run Subdivision. Developer is Phil Higdon Senior</t>
  </si>
  <si>
    <t>050.55531</t>
  </si>
  <si>
    <t>RES.2737.Harvest Lane</t>
  </si>
  <si>
    <t>310 Ft of 2 In HDPE to serve two new customers in Harrodsburg</t>
  </si>
  <si>
    <t>050.55536</t>
  </si>
  <si>
    <t>RES.2737.Ash Drive</t>
  </si>
  <si>
    <t>1000 Ft of 2 In HDPE to serve 3 customers on Ash Dr in Hustonville</t>
  </si>
  <si>
    <t>050.55561</t>
  </si>
  <si>
    <t>PRP.2637.Broad St</t>
  </si>
  <si>
    <t>2020-12-18</t>
  </si>
  <si>
    <t>2021-09-20</t>
  </si>
  <si>
    <t>050.55578</t>
  </si>
  <si>
    <t>RES.2636.BIGOAKCIRCLE.MN.EXT</t>
  </si>
  <si>
    <t>Install 200' of 2" PE. for Residential Growth</t>
  </si>
  <si>
    <t>2020-12-17</t>
  </si>
  <si>
    <t>2020-12-22</t>
  </si>
  <si>
    <t>050.55587</t>
  </si>
  <si>
    <t>050.2637.Woodville Rd Retire</t>
  </si>
  <si>
    <t>Abandon 482 feet of 1 1/4 inch poly that used to serve a mobile home park. Mobile homes are now gone.</t>
  </si>
  <si>
    <t>050.55639</t>
  </si>
  <si>
    <t>050.2637.Buckner Ln Relocate</t>
  </si>
  <si>
    <t>City of Paducah is replacing the existing old bridge on Buckner Lane that crosses Crooked Creek. We have 505 feet of 2 inch steel and plastic main that is affected by construction of the new bridge. We propose to install 535 feet of 2 inch poly main.</t>
  </si>
  <si>
    <t>050.55662</t>
  </si>
  <si>
    <t>RES.2637.Spann Ln Rev Ext</t>
  </si>
  <si>
    <t>Install 165 feet of 2 inch poly main for one new residential customer (Travis Watson) requesting natural gas.</t>
  </si>
  <si>
    <t>2021-03-30</t>
  </si>
  <si>
    <t>050.55667</t>
  </si>
  <si>
    <t>PRP.2737.Ledford Lane</t>
  </si>
  <si>
    <t>Project was in the 7/27/20 KY PRP filing. See project Long description / notes</t>
  </si>
  <si>
    <t>2021-01-25</t>
  </si>
  <si>
    <t>050.55685</t>
  </si>
  <si>
    <t>050.2638.N 16th St Retirement</t>
  </si>
  <si>
    <t>Abandon 61 feet of 2 inch MW steel main, 41 feet of 1 inch MW steel main</t>
  </si>
  <si>
    <t>2021-01-06</t>
  </si>
  <si>
    <t>050.55692</t>
  </si>
  <si>
    <t>PRP.2734.High St Alley BG</t>
  </si>
  <si>
    <t>2021-01-22</t>
  </si>
  <si>
    <t>050.55693</t>
  </si>
  <si>
    <t>PRP.2734.US 31W - Emmett Ave</t>
  </si>
  <si>
    <t>Replace 411 ft of 4 Inch Bare still main with 417 ft of 4 Inch HDPE . 2 services involved'</t>
  </si>
  <si>
    <t>2021-01-05</t>
  </si>
  <si>
    <t>050.55698</t>
  </si>
  <si>
    <t>2734.Ordorator 2 Purchase</t>
  </si>
  <si>
    <t>Purchase 2 Odorator 2 for Bowling Green operations.</t>
  </si>
  <si>
    <t>2021-01-11</t>
  </si>
  <si>
    <t>050.55705</t>
  </si>
  <si>
    <t>RES.2636.BRIDGEWOODDR.MN.EXT</t>
  </si>
  <si>
    <t>Install approximately 1550' of 2" PE. for subdivision growth</t>
  </si>
  <si>
    <t>2021-01-14</t>
  </si>
  <si>
    <t>050.55713</t>
  </si>
  <si>
    <t>RES.2734.Price Farms IA</t>
  </si>
  <si>
    <t>1670 ft. of 4 inch and 780 ft. of 2 inch HDPE will serve 52 new residentill lots in Price Farms Phase IA. Develope wil open and close ditch and install casings for main and service lines.</t>
  </si>
  <si>
    <t>2021-04-16</t>
  </si>
  <si>
    <t>050.55714</t>
  </si>
  <si>
    <t>RES.2734.Satgner Farms Phase</t>
  </si>
  <si>
    <t>2811 ft. of 4 inch and 3200 ft. of 2 inch HDPE wil serve New Growth Subdivision - Stagner Farms Pahse I located off Elrod.. Rd. Developer will proved open and close ditch and install casings for main and services. Main will tie in to 4" PE - Elrod</t>
  </si>
  <si>
    <t>050.55716</t>
  </si>
  <si>
    <t>RES.2734.Carter Crossing IA</t>
  </si>
  <si>
    <t>700  ft. of 6 inch and ----- ft. of 2 inch HDPE will serve 76 Residential lot and 20 multi-family lots in Phase IA of Crater Crossings located off Cumberland Trace. Developer will open and close ditch and install casings for main and service lines.</t>
  </si>
  <si>
    <t>2021-06-01</t>
  </si>
  <si>
    <t>050.55738</t>
  </si>
  <si>
    <t>PRP.2636.25th St Ann</t>
  </si>
  <si>
    <t>Unbudgeted PRP See project Long Descriiption notes</t>
  </si>
  <si>
    <t>2021-01-19</t>
  </si>
  <si>
    <t>050.55740</t>
  </si>
  <si>
    <t>RES.2636.NORTHWOODDR.MN.EXT</t>
  </si>
  <si>
    <t>Install 1240' of 2" PE. for subdivision growth</t>
  </si>
  <si>
    <t>2021-02-16</t>
  </si>
  <si>
    <t>2021-02-25</t>
  </si>
  <si>
    <t>050.55750</t>
  </si>
  <si>
    <t>RES.2636.CHELSADR.UTICAMN.EXT</t>
  </si>
  <si>
    <t>Install 450' of 2" PE. for new customer</t>
  </si>
  <si>
    <t>2021-02-08</t>
  </si>
  <si>
    <t>2021-02-15</t>
  </si>
  <si>
    <t>050.55751</t>
  </si>
  <si>
    <t>RES.2636.MILTONRD.MN.EXT</t>
  </si>
  <si>
    <t>Install 1360' of 2" PE. for new customer</t>
  </si>
  <si>
    <t>2021-02-02</t>
  </si>
  <si>
    <t>050.55786</t>
  </si>
  <si>
    <t>RES.2737.KY 2141</t>
  </si>
  <si>
    <t>200 Ft of 2 In HDPE to serve one new customer on KY 2141 in Stanford KY</t>
  </si>
  <si>
    <t>2021-02-26</t>
  </si>
  <si>
    <t>050.55787</t>
  </si>
  <si>
    <t>INT.2737.Hubble Road Stations</t>
  </si>
  <si>
    <t>Retire RS 1492 and Hubble Road Farm Tap Station in Stanford</t>
  </si>
  <si>
    <t>050.55810</t>
  </si>
  <si>
    <t>PRP.2734.BG Centerline 3</t>
  </si>
  <si>
    <t>Replace 30,800 ft of 8" HPD Bare Steel Main with 30,800 ft of 8" Fusion Bond Epoxy HPD Steel main and 3,382 ft of 2" and 4,150 ft of 4" HDPE, also replace 2 Town Border Stations;   8 services</t>
  </si>
  <si>
    <t>2021-01-28</t>
  </si>
  <si>
    <t>2022-09-30</t>
  </si>
  <si>
    <t>050.55814</t>
  </si>
  <si>
    <t>PRP.2637.Hill St</t>
  </si>
  <si>
    <t>050.55844</t>
  </si>
  <si>
    <t>COM.2637.Barkley Field Ext</t>
  </si>
  <si>
    <t>Install 7,700 feet of 4 inch poly and 900 of 2 inch poly for Paducah Barkley Field Airport.</t>
  </si>
  <si>
    <t>2021-07-01</t>
  </si>
  <si>
    <t>050.55847</t>
  </si>
  <si>
    <t>RES.2736.Buttermilk Rd. Ext</t>
  </si>
  <si>
    <t>160 ft. of 2 inch HDPE will serve new residential customers on Buttermilk Rd. in Hopkinsville.</t>
  </si>
  <si>
    <t>2021-02-05</t>
  </si>
  <si>
    <t>050.55848</t>
  </si>
  <si>
    <t>RES.2636.BOSTONLAFOONRD.MN.EX</t>
  </si>
  <si>
    <t>Install 200' of 2"PE. for (2) Two new customers</t>
  </si>
  <si>
    <t>2021-03-03</t>
  </si>
  <si>
    <t>050.55889</t>
  </si>
  <si>
    <t>050.2734. Turner Station</t>
  </si>
  <si>
    <t>Replace valves and add outlet valve - Turner Regulator Station that feeds Hills Pet Foods. This is an appoved FY2021 project</t>
  </si>
  <si>
    <t>2021-04-15</t>
  </si>
  <si>
    <t>050.55902</t>
  </si>
  <si>
    <t>2636.WinklerRd.Replacement</t>
  </si>
  <si>
    <t>Replace 650' of 2"HDPE</t>
  </si>
  <si>
    <t>2021-03-01</t>
  </si>
  <si>
    <t>050.55906</t>
  </si>
  <si>
    <t>RES.2638.Twin Hills Rd Ext 2</t>
  </si>
  <si>
    <t>Install 335 feet of 2 inch poly for two customers, one residential and one commercial.</t>
  </si>
  <si>
    <t>050.55908</t>
  </si>
  <si>
    <t>Rotary Meters Replacement</t>
  </si>
  <si>
    <t>This project is to capture the costs of replacing outdated rotary meters in the Mayfield area. This includes the meters, meter loops, regulators, relief valves, etc.</t>
  </si>
  <si>
    <t>050.55914</t>
  </si>
  <si>
    <t>LP.2734.McGoodwin Svc</t>
  </si>
  <si>
    <t>Replace 50 sevices in conjunction with McGoodwin LP Main Replacement in Franklin</t>
  </si>
  <si>
    <t>2021-02-18</t>
  </si>
  <si>
    <t>050.55917</t>
  </si>
  <si>
    <t>LP.2734.McGoodwin.Replc</t>
  </si>
  <si>
    <t>Replace approx,. 3000 feet of LP, 30 feet 6" bare, 307 feet 4" bare, 350 feet 3" epoxy, 194 feet 2" epoxy, 215 feet 1.25" bare, 174 feet of 6" epoxy, 1,292 feet 4" epoxy, 407 feet 3" bare, 31 feet 1.5" bare with2165 ft. of 2" PE in Franklin, KY.</t>
  </si>
  <si>
    <t>050.55924</t>
  </si>
  <si>
    <t>Ground Bed - N 18th St</t>
  </si>
  <si>
    <t>This project is to capture the costs associated with the installation of a new ground bed at N. 18th Street in Mayfield. The existing ground bed is depleted.</t>
  </si>
  <si>
    <t>050.55941</t>
  </si>
  <si>
    <t>RES.2637.Bryant Ford Rd Ext</t>
  </si>
  <si>
    <t>Install 150 ft of 2 inch poly for one conversion customer.</t>
  </si>
  <si>
    <t>050.55942</t>
  </si>
  <si>
    <t>RES.2637.S 29th St Rev Ext</t>
  </si>
  <si>
    <t>Install 130 feet of 2 inch poly for one residential customer (Carl Mclvain) requesting service. HIS ELECTRIC HEAT PUMP HAS GONE OUT.</t>
  </si>
  <si>
    <t>050.55945</t>
  </si>
  <si>
    <t>RES.2636.BURLEWBLVDAPARTMENTS</t>
  </si>
  <si>
    <t>Install 500' of 2"HDPE for apartments</t>
  </si>
  <si>
    <t>2021-03-16</t>
  </si>
  <si>
    <t>050.55951</t>
  </si>
  <si>
    <t>IND.2738.American Wood Fiber</t>
  </si>
  <si>
    <t>Install 2 Inch Regulator Station to feed new load at American Wood Fiber</t>
  </si>
  <si>
    <t>2021-06-18</t>
  </si>
  <si>
    <t>050.55997</t>
  </si>
  <si>
    <t>2636.LP.FREDERICAST.</t>
  </si>
  <si>
    <t>Install 7,000' of 6" HDPE, 3550 of 2" HDPE,I.P. - retire 12672' of LP. steel</t>
  </si>
  <si>
    <t>050.56027</t>
  </si>
  <si>
    <t>RES.2734.Par3 - Olde Stone</t>
  </si>
  <si>
    <t>ft. of 2 inch HDPE will serve new residential development at Par3 - Ode Stone. Developer will open and close ditch.</t>
  </si>
  <si>
    <t>2021-03-10</t>
  </si>
  <si>
    <t>050.56030</t>
  </si>
  <si>
    <t>RES.2734.MagnoliaHillsIII</t>
  </si>
  <si>
    <t>3940 ft.of 2 inch HDPE will serve 95 new residential lots in Magnolis Hill Phase III. Developer wil open and close ditch</t>
  </si>
  <si>
    <t>050.56041</t>
  </si>
  <si>
    <t>RES.2638.Meadows Subd Phase 8</t>
  </si>
  <si>
    <t>Install 1,630 feet of 2 inch poly pipe for 17 new residential lots in the Meadows subdivision.. This will be phase 8 and the last phase in subdivision. Develloper is John Smith.</t>
  </si>
  <si>
    <t>2021-04-01</t>
  </si>
  <si>
    <t>050.56042</t>
  </si>
  <si>
    <t>050.2638.Autumn Ln Retirement</t>
  </si>
  <si>
    <t>Retire/ Abandon 250' - 2" poly pipe plus 195' - 2" Aldyl A pipe for a total retirement of 445 feet. There are no mre customers on this street. Homes have been razed for a couple of years</t>
  </si>
  <si>
    <t>2021-03-15</t>
  </si>
  <si>
    <t>050.56048</t>
  </si>
  <si>
    <t>2735.Oakland Station Rebuild</t>
  </si>
  <si>
    <t>Rebuild station at Oakland due to valve replacement. Materials are currently in stock.Will be a DIrect Company Labor project</t>
  </si>
  <si>
    <t>050.56052</t>
  </si>
  <si>
    <t>PRP.2636.14th St</t>
  </si>
  <si>
    <t>2021-03-20</t>
  </si>
  <si>
    <t>050.56088</t>
  </si>
  <si>
    <t>RES.2636.KEENELANDSEBISCUITLP</t>
  </si>
  <si>
    <t>Install 850' of 2" PE for Subdivision growth</t>
  </si>
  <si>
    <t>2021-04-05</t>
  </si>
  <si>
    <t>2021-04-09</t>
  </si>
  <si>
    <t>050.56097</t>
  </si>
  <si>
    <t>PRP.2735.Oakland</t>
  </si>
  <si>
    <t>2021-03-23</t>
  </si>
  <si>
    <t>050.56111</t>
  </si>
  <si>
    <t>IND.2734.Proj.Sapphire (AIC)</t>
  </si>
  <si>
    <t>100% AIC Main Extension of 6-inch steel to continue gas service across new lots in the Bowling Green Transpark as part of a new phase.  Main to be installed along Production Avenue. AIC will be paid by the ITA of Bowling Green. Gas In-Servi</t>
  </si>
  <si>
    <t>2021-03-19</t>
  </si>
  <si>
    <t>2021-08-31</t>
  </si>
  <si>
    <t>050.56112</t>
  </si>
  <si>
    <t>IND.2734.Proj.Sapphire (MEC)</t>
  </si>
  <si>
    <t>Refundable Main Extension of 6-inch steel to provide gas service to a new Industrial Customer currently under construction in a new phase of the Transpark in Bowling Green along Production Avenue.  Refund will be paid by the ITA of Bowling G</t>
  </si>
  <si>
    <t>050.56113</t>
  </si>
  <si>
    <t>2735.Mis.Rotary Meters.</t>
  </si>
  <si>
    <t>Misc. rotary meter replacements - Glasow Area</t>
  </si>
  <si>
    <t>050.56117</t>
  </si>
  <si>
    <t>RES.2636.OttawaDr. Main Ext.</t>
  </si>
  <si>
    <t>Install 640' of 4" HDPE on Ottawa and 375' of 2" HDPE on Skaggs</t>
  </si>
  <si>
    <t>2021-04-21</t>
  </si>
  <si>
    <t>050.56126</t>
  </si>
  <si>
    <t>RES.2736.Sain.Ext.Hopk.</t>
  </si>
  <si>
    <t>420 ft. of 4 inch HDPE wil serve residential properties on Spain Ln. in Hopkinsville. Company Labor will be utilized - directional bored. AIC = 2500.00</t>
  </si>
  <si>
    <t>050.56133</t>
  </si>
  <si>
    <t>050.2636.Frederica St Services</t>
  </si>
  <si>
    <t>Replace 80 LP.Stl. services with 80 intermitate PE. services</t>
  </si>
  <si>
    <t>050.56147</t>
  </si>
  <si>
    <t>RES.2739.Cherokee Drive</t>
  </si>
  <si>
    <t>2000 Ft of 2 In HDPE to serve Cherokee Drive in Shelbyville KY</t>
  </si>
  <si>
    <t>2021-03-29</t>
  </si>
  <si>
    <t>050.56151</t>
  </si>
  <si>
    <t>LP.2736.17th.St.Replacement</t>
  </si>
  <si>
    <t>Replace 101 feet of 1 1/1", 1,750 feet of 2", 4,316 feet of 4" and 3,623 feet of 6" with 3,470 feet of 4" HDPE and 4,038 feet of 2" HDPE.   Retire RS9422 . This is a FY21 Capital LP Project. Construction by Martin Contracting.</t>
  </si>
  <si>
    <t>050.56155</t>
  </si>
  <si>
    <t>INT.2737.Hill n Dale Station</t>
  </si>
  <si>
    <t>Install 450 Ft of 2 In HDPE to retire Hill n Dale Reg Sta</t>
  </si>
  <si>
    <t>050.56164</t>
  </si>
  <si>
    <t>050.2638.Hwy 121 SYS IMP</t>
  </si>
  <si>
    <t>We are connecting a 36 psi system to a 59 psi system. The goal is to bolster the 59 psi system  which has a one way feed  that serves the local hospital, high school, and elementary school. This system inprovement will require app. 800 feet of 2 inch</t>
  </si>
  <si>
    <t>2021-05-01</t>
  </si>
  <si>
    <t>2021-07-31</t>
  </si>
  <si>
    <t>050.56170</t>
  </si>
  <si>
    <t>2734.Redbud Sta. Retire</t>
  </si>
  <si>
    <t>Redbud Station Retirement - Install 1,700 feet of 2" PE and 300 feet of 4" PE to tie 2 systems together to retire station for property improvements.</t>
  </si>
  <si>
    <t>2021-03-26</t>
  </si>
  <si>
    <t>050.56209</t>
  </si>
  <si>
    <t>RES.2636.MAPLELEAFUTICA.MN.EX</t>
  </si>
  <si>
    <t>Install 2100' of 2" HDPE for subdivision growth</t>
  </si>
  <si>
    <t>2021-06-03</t>
  </si>
  <si>
    <t>050.56236</t>
  </si>
  <si>
    <t>COM.2735.Mammoth Cave Ext</t>
  </si>
  <si>
    <t>750 ft. of 2 inch HDPE will serve new extension for Family Dollar in Park City..</t>
  </si>
  <si>
    <t>2021-04-08</t>
  </si>
  <si>
    <t>050.56239</t>
  </si>
  <si>
    <t>RES.2636.VALLEYBROOKTRACE.MN.</t>
  </si>
  <si>
    <t>Install 400' of 4" HDPE for subdivision</t>
  </si>
  <si>
    <t>2021-05-05</t>
  </si>
  <si>
    <t>2021-05-18</t>
  </si>
  <si>
    <t>050.56252</t>
  </si>
  <si>
    <t>Shelbyville KY WMR Towers.FY21</t>
  </si>
  <si>
    <t>Purchase 3 FLXNT BS M400 WMR towers for Shelbyville, KY area. Sites 809445 (620 Old Finchville Rd; Shelbyville, KY  40065), 827869 (586 Jeptha Knob Rd; Shelbyville, KY  40065) and 878182 (1306 Buck Creek Rd; Simpsonville, KY 40067)</t>
  </si>
  <si>
    <t>2021-10-31</t>
  </si>
  <si>
    <t>050.56254</t>
  </si>
  <si>
    <t>RES.2636.NEWBOLTRD.HAYDEN.MN.</t>
  </si>
  <si>
    <t>Install 3800' of 2" HDPE for new home</t>
  </si>
  <si>
    <t>2021-04-12</t>
  </si>
  <si>
    <t>050.56258</t>
  </si>
  <si>
    <t>050.2637.Said Rd 6 in Replace</t>
  </si>
  <si>
    <t>Existing 6" steel casing is shorted. We propose to replace 160' of 6" carrier pipe. Casing not required by KYTC due to extra wall thickness of pipe..</t>
  </si>
  <si>
    <t>050.56260</t>
  </si>
  <si>
    <t>PRP.2637.S 3rd St</t>
  </si>
  <si>
    <t>2021-11-16</t>
  </si>
  <si>
    <t>050.56264</t>
  </si>
  <si>
    <t>050.2637.Estes Ln SYS IMP</t>
  </si>
  <si>
    <t>Propose to install 2,600 feet of 6 inch poly main along Estes Lane from Meacham Lane to Husband Rd in order to bolster the system in that area. We also propose to retire RS 1656 Husband Rd Reg Sta. The station sits too close to busy hwy</t>
  </si>
  <si>
    <t>050.56279</t>
  </si>
  <si>
    <t>RES.2636.HARMONSFERRYRD.MN.EX</t>
  </si>
  <si>
    <t>Install 700' of 2" HDPE for new customer</t>
  </si>
  <si>
    <t>2021-05-17</t>
  </si>
  <si>
    <t>050.56292</t>
  </si>
  <si>
    <t>050.009.2636.Swedish Match</t>
  </si>
  <si>
    <t>Replacement of Swedish Match station due to upgrade faccilities.</t>
  </si>
  <si>
    <t>050.56303</t>
  </si>
  <si>
    <t xml:space="preserve">IND.2735.T.Marzetti - </t>
  </si>
  <si>
    <t>Project to add additional meter station and meter for expansion. T. Marzetti  in
Hart County, Horse Cave, KY</t>
  </si>
  <si>
    <t>050.56331</t>
  </si>
  <si>
    <t>RES.2634.POOLERD.MN.EXT</t>
  </si>
  <si>
    <t>Install 550' of 2" HDPE main for 2 new customers</t>
  </si>
  <si>
    <t>2021-05-24</t>
  </si>
  <si>
    <t>2021-05-28</t>
  </si>
  <si>
    <t>050.56348</t>
  </si>
  <si>
    <t>RES.2637.Kirby Ln Rev Ext</t>
  </si>
  <si>
    <t>Install 100 feet of 2 inch poly ain for one existing residential customer (Regan Wainscott) requesting natural gas service. Installing gas heat.</t>
  </si>
  <si>
    <t>050.56349</t>
  </si>
  <si>
    <t>COM.2635.ROCKYRIDGERD</t>
  </si>
  <si>
    <t>Install 125' of 2" HDPE for Athletic Building</t>
  </si>
  <si>
    <t>2021-05-03</t>
  </si>
  <si>
    <t>050.56356</t>
  </si>
  <si>
    <t>INT.2739.Clear Creek Exposure</t>
  </si>
  <si>
    <t>Downrate pressure across exposure in Clear Creek. Replace Old 7 Mile Pike Reg Station and eliminate Goodman Ave Reg Station</t>
  </si>
  <si>
    <t>2021-09-22</t>
  </si>
  <si>
    <t>050.56372</t>
  </si>
  <si>
    <t>PRP.2734.Sycamore St</t>
  </si>
  <si>
    <t>2021-05-15</t>
  </si>
  <si>
    <t>050.56401</t>
  </si>
  <si>
    <t>2636.OLDHWY54MN.EXT</t>
  </si>
  <si>
    <t>Install 850' of 2" HDPE main</t>
  </si>
  <si>
    <t>2021-05-10</t>
  </si>
  <si>
    <t>050.56404</t>
  </si>
  <si>
    <t>COM.2636.HWY144HAYDEN.MN.EXT</t>
  </si>
  <si>
    <t>Install 1006' of 2" HDPE for Hayden Truck Shop</t>
  </si>
  <si>
    <t>2021-06-08</t>
  </si>
  <si>
    <t>050.56411</t>
  </si>
  <si>
    <t>RES.2636.SKAGGSCT.MN.EXT</t>
  </si>
  <si>
    <t>Install 1100' of 2" HDPE for Subdivision growth</t>
  </si>
  <si>
    <t>050.56418</t>
  </si>
  <si>
    <t>2737.Parking Lot Sealing</t>
  </si>
  <si>
    <t>Budgeted project to seal the parking lot at the Danville office</t>
  </si>
  <si>
    <t>050.56437</t>
  </si>
  <si>
    <t>PRP.2734.Gayle Way</t>
  </si>
  <si>
    <t>2021-05-20</t>
  </si>
  <si>
    <t>050.56464</t>
  </si>
  <si>
    <t>RES.2635.FAIRVIEWAVE.MN.EXT</t>
  </si>
  <si>
    <t>Install 125' of 2" HDPE for new customer in Eddyville</t>
  </si>
  <si>
    <t>050.56468</t>
  </si>
  <si>
    <t>050.2637.CountryClub Relocate</t>
  </si>
  <si>
    <t>City of Paducah is replacing a culvert along Country Club Ln. Our existing 2 inch steel gas main is in the way. We propose to replace 400 feet of 2 inch steel with 2 inch poly. There could be as many as 2 services affected.</t>
  </si>
  <si>
    <t>050.56499</t>
  </si>
  <si>
    <t>2739.Concrete Saw</t>
  </si>
  <si>
    <t>One concrete saw ($1200).</t>
  </si>
  <si>
    <t>050.56500</t>
  </si>
  <si>
    <t>2739.Rectifiers</t>
  </si>
  <si>
    <t>Two JA Rectifiers ($2500, $3100).</t>
  </si>
  <si>
    <t>2021-09-15</t>
  </si>
  <si>
    <t>050.56509</t>
  </si>
  <si>
    <t>RES.2637.May-Met Rd Rev Ext</t>
  </si>
  <si>
    <t>Install 100 feet of 2 inch P.E main for one new residential customer (Tubby Chapman) requesting natural gas service</t>
  </si>
  <si>
    <t>050.56513</t>
  </si>
  <si>
    <t>RES.2637.Guyline Dr Rev Ext</t>
  </si>
  <si>
    <t>Install 425 feet of 2 inch poly main for two new residential customers requesting natural gas. Also makes gas available to one new residential lot. Both</t>
  </si>
  <si>
    <t>050.56524</t>
  </si>
  <si>
    <t>PRP.2636.Sycamore St</t>
  </si>
  <si>
    <t>2021-06-10</t>
  </si>
  <si>
    <t>050.56555</t>
  </si>
  <si>
    <t>PRP.2635.HWY 62 Relocation</t>
  </si>
  <si>
    <t>2021-06-23</t>
  </si>
  <si>
    <t>050.56557</t>
  </si>
  <si>
    <t>PRP.2635.KY 109</t>
  </si>
  <si>
    <t>Unbudgeted Retire 9 ft of 2" Epoxy, 54 ft of 2" Mill Wrap, 18 ft of 4" Bare Stl  with 77 ft of 2" HDPE  to eliminate CP Short.</t>
  </si>
  <si>
    <t>2021-06-17</t>
  </si>
  <si>
    <t>050.56562</t>
  </si>
  <si>
    <t>Office Parking Lot</t>
  </si>
  <si>
    <t>8" Reinforced Concrete Pavement - Remove &amp; Replace</t>
  </si>
  <si>
    <t>2021-06-04</t>
  </si>
  <si>
    <t>050.56567</t>
  </si>
  <si>
    <t>RES.2636.MONROEAVE.MN.EXT</t>
  </si>
  <si>
    <t>Install 600' of 4" HDPE, Install 200' of 2" HDPE for subdivision growth</t>
  </si>
  <si>
    <t>2021-07-05</t>
  </si>
  <si>
    <t>2021-07-12</t>
  </si>
  <si>
    <t>050.56569</t>
  </si>
  <si>
    <t>2637.Office Lighting LED</t>
  </si>
  <si>
    <t>Provide and install (248) LED lamps in the existing (71) 4’ fluorescent lights. These lamps are 120 volt, and will not need the ballasts that in the existing fixtures. The ballasts in the existing fixtures will be electrically disconnected.</t>
  </si>
  <si>
    <t>2021-06-07</t>
  </si>
  <si>
    <t>050.56595</t>
  </si>
  <si>
    <t>RES.2637.Eagle Landing Ext</t>
  </si>
  <si>
    <t>Install app. 2,800 feet of 4 inch poly and 3,300 feet of 2 inch poly to serve 52 lots plus 14 condo units in theis new residential subdivision being developed by Mr. Donny Travis</t>
  </si>
  <si>
    <t>2021-06-14</t>
  </si>
  <si>
    <t>050.56599</t>
  </si>
  <si>
    <t>Office Security Gate Opener</t>
  </si>
  <si>
    <t>Replace Mayfield service center gate opener.  Office located at 900 Commonwealth Dr.</t>
  </si>
  <si>
    <t>050.56601</t>
  </si>
  <si>
    <t>2737.Office Lighting</t>
  </si>
  <si>
    <t>Replace Danville service center lighting with LED</t>
  </si>
  <si>
    <t>2021-07-21</t>
  </si>
  <si>
    <t>050.56612</t>
  </si>
  <si>
    <t>050.2637.OlivetCh Rd Backfeed</t>
  </si>
  <si>
    <t>Retire 270 feet of 2 inch poly along with 395 feet of 4 inch poly main. Install 1,150 feet of 2 inch poly main.</t>
  </si>
  <si>
    <t>050.56630</t>
  </si>
  <si>
    <t>Pipe Locator - Schmidt</t>
  </si>
  <si>
    <t>050.2637.Pipe Locator - Paducah - Schmidt</t>
  </si>
  <si>
    <t>2021-06-16</t>
  </si>
  <si>
    <t>050.56641</t>
  </si>
  <si>
    <t>RES.2634.SIMMENTALDR.MN.EXT</t>
  </si>
  <si>
    <t>Install 600' of 2" HDPE. for new customers</t>
  </si>
  <si>
    <t>050.56646</t>
  </si>
  <si>
    <t>PRP.2737.KY152</t>
  </si>
  <si>
    <t>See Project long Description /Notes</t>
  </si>
  <si>
    <t>050.56689</t>
  </si>
  <si>
    <t>INT.2737.Centre College Reloc</t>
  </si>
  <si>
    <t>Install 575 ft of 4 In HDPE and 400 ft of 2 In HDPE to retire 650 ft of 4 In Steel, 450 ft of 2 In Steel, and 450 ft of 2 In Poly for Centre College</t>
  </si>
  <si>
    <t>050.56702</t>
  </si>
  <si>
    <t>RES.2638.Mitchell Dr Rev Ext</t>
  </si>
  <si>
    <t>Install 385 feet of 2 inch poly main for one new home under construction. Will make gas availble to six vacant lots.</t>
  </si>
  <si>
    <t>2021-06-28</t>
  </si>
  <si>
    <t>050.56708</t>
  </si>
  <si>
    <t>COM.2638.Grace Park Rev Ext</t>
  </si>
  <si>
    <t>Install 2,500 feet of 2 inch poly main to serve eight new commercial lots in Grace Park Commercial Subdivision. Some of the new customers will be a Fivestar Convienience Store, C &amp; C Real Estate, A brand new "Spec" building, Workman Bins (Agriculture</t>
  </si>
  <si>
    <t>050.56723</t>
  </si>
  <si>
    <t>RES.2734.So.Oaks.Phs.II Ext.</t>
  </si>
  <si>
    <t>517 f t. of 4" and 1400 ft. of 2" HDPE will serve 48 new residential lots in South Oaks Sub. Phase II.  Developer will open and close ditch and install casings for main and service lines.</t>
  </si>
  <si>
    <t>2021-06-25</t>
  </si>
  <si>
    <t>050.56725</t>
  </si>
  <si>
    <t>RES.2737.Valleybrook Dr</t>
  </si>
  <si>
    <t>100 Ft of 2 In Poly to serve one new customer on Valleybrook Drive in Danville</t>
  </si>
  <si>
    <t>050.56726</t>
  </si>
  <si>
    <t>RES.2738.Trotter Lane</t>
  </si>
  <si>
    <t>250 Ft of 2 in HDPE to serve one new customer on Trotter Lane in Campbellsville</t>
  </si>
  <si>
    <t>050.56737</t>
  </si>
  <si>
    <t>PRP.2734.Schweizer Road</t>
  </si>
  <si>
    <t>Replace 25,500' of 8" high pressure  Bare steel with 25,500' of Fusion Bond Epoxy Steel, project will also include a new Purchase Station , check meter , YZ odorizer,  all electronics and a expanded station lot</t>
  </si>
  <si>
    <t>2021-06-21</t>
  </si>
  <si>
    <t>2023-09-30</t>
  </si>
  <si>
    <t>050.56749</t>
  </si>
  <si>
    <t>RES. Peachtree.Ln.Ext</t>
  </si>
  <si>
    <t>400 ft. of 4 inch HDPE will serve new residential customers on Peachtree Lane in Bowlng Green.</t>
  </si>
  <si>
    <t>050.56750</t>
  </si>
  <si>
    <t>COM.2734.BlueLevelExt.</t>
  </si>
  <si>
    <t>380 ft. o 2" HDPE will serve a new commercial development on Blue Level Rd.</t>
  </si>
  <si>
    <t>2021-12-30</t>
  </si>
  <si>
    <t>050.56757</t>
  </si>
  <si>
    <t>COM.Hwy218.Ext.Horse Cave</t>
  </si>
  <si>
    <t>500 ft. of 2 inch HDPE will serve a new grain bin for Bill Jenkins on Hwy 218 in Horse Cave. Main will be installed in private R-O-W. Open and Closed ditch will be provided. Atmos will provide bore.</t>
  </si>
  <si>
    <t>2021-06-24</t>
  </si>
  <si>
    <t>050.56765</t>
  </si>
  <si>
    <t>RES.2734.Magnolis III-B</t>
  </si>
  <si>
    <t>2478- ft. of 2 inch HDPE will serve 64 new lots in Magnolia III-B located of Plano Rd. Developer will open and close ditch and install casings for main and service lines</t>
  </si>
  <si>
    <t>2021-07-02</t>
  </si>
  <si>
    <t>050.56770</t>
  </si>
  <si>
    <t>NG2734.Scottsville Rd. Reloc.</t>
  </si>
  <si>
    <t>Relocate 140 ft. of 4 inch steel main on Scottsville Rd.- Bryant Way at Crossing to Mall Entrance. Install approx 150 ft. o 4 inch HDPE. This is a State Hwy. Relocation and is 100 % Reimburable. Team Construction wil prefom work.</t>
  </si>
  <si>
    <t>2021-07-06</t>
  </si>
  <si>
    <t>050.56784</t>
  </si>
  <si>
    <t>050.2651.LASER.DETECTORS</t>
  </si>
  <si>
    <t>PROPOSED TO PURCHASE 3 GAS TRAX LZ-30 HAND HELD LASER REMOTE GAS DETECTORS FOR KY OPERATIONS.</t>
  </si>
  <si>
    <t>2021-07-08</t>
  </si>
  <si>
    <t>050.56806</t>
  </si>
  <si>
    <t>RES.2636.STROUPMN.EXT</t>
  </si>
  <si>
    <t>Install aproximentley 1500' of 2" HDPE</t>
  </si>
  <si>
    <t>2021-07-16</t>
  </si>
  <si>
    <t>050.56815</t>
  </si>
  <si>
    <t>PRP.2636.McCulloch Avenue</t>
  </si>
  <si>
    <t>2021-07-13</t>
  </si>
  <si>
    <t>2021-09-14</t>
  </si>
  <si>
    <t>050.56818</t>
  </si>
  <si>
    <t>COM.2638.Mayfield Airport Ex_</t>
  </si>
  <si>
    <t>Install 510 feet of 2 inch poly main for three existing and two new hangars. Replace existing non-locateable service. We will be closer to more possible extension(s)</t>
  </si>
  <si>
    <t>2021-08-01</t>
  </si>
  <si>
    <t>050.56826</t>
  </si>
  <si>
    <t>2636.CRISPRD.SYSTEMUPGRADE</t>
  </si>
  <si>
    <t>Install 3600' of 4" HDPE, relocate, upgrade 2" station, retire 3000' of 2" adaly</t>
  </si>
  <si>
    <t>2021-08-23</t>
  </si>
  <si>
    <t>050.56834</t>
  </si>
  <si>
    <t>RES.2636.HWY142.MN.EXT</t>
  </si>
  <si>
    <t>Install 2000' of 2" HDPE for new growth</t>
  </si>
  <si>
    <t>2021-08-02</t>
  </si>
  <si>
    <t>2021-08-18</t>
  </si>
  <si>
    <t>050.56888</t>
  </si>
  <si>
    <t>RES.2737.Brock Drive</t>
  </si>
  <si>
    <t>600 Ft of 2 In HDPE to serve one new customer on Brock Drive in Stanford KY</t>
  </si>
  <si>
    <t>050.56908</t>
  </si>
  <si>
    <t>Com.2735.ParkMammoth Ext.</t>
  </si>
  <si>
    <t>800 ft. of 2 imch HDPE will serve Clud House and Maintenance Bldg. Developer toopenand close ditch.</t>
  </si>
  <si>
    <t>2021-07-19</t>
  </si>
  <si>
    <t>050.56928</t>
  </si>
  <si>
    <t>RES.2739.Ardmore Phase 2</t>
  </si>
  <si>
    <t>2 Inch Main Extension for 2nd Phase of Ardmore Crossings in Shelbyville KY</t>
  </si>
  <si>
    <t>050.56937</t>
  </si>
  <si>
    <t>RES.2738.Happy Valley</t>
  </si>
  <si>
    <t>Main extension to feed Happy Valley subdivision in Campbellsville KY</t>
  </si>
  <si>
    <t>2021-08-27</t>
  </si>
  <si>
    <t>050.56948</t>
  </si>
  <si>
    <t>COM.2736.Marie Dr. Ext</t>
  </si>
  <si>
    <t>100 ft of 2 inch HDPE will serve a new assised living facility located on Marie Dr.Developer wi open and close ditch</t>
  </si>
  <si>
    <t>2021-11-01</t>
  </si>
  <si>
    <t>2021-12-31</t>
  </si>
  <si>
    <t>050.56960</t>
  </si>
  <si>
    <t>Paint Paducah Office</t>
  </si>
  <si>
    <t>We have an agreement with Hernandez Painting to paint interior walls and trim in the Paducah office at 3510 Coleman Rd.</t>
  </si>
  <si>
    <t>050.56962</t>
  </si>
  <si>
    <t>PRP.2635.S Seminary Street</t>
  </si>
  <si>
    <t>See Project Long Description / Notes</t>
  </si>
  <si>
    <t>2021-08-03</t>
  </si>
  <si>
    <t>050.56967</t>
  </si>
  <si>
    <t>050.2637 Keri Court Retire</t>
  </si>
  <si>
    <t>Retire 2 sections of 2 inch poly totaling 856 feet at this abandoned mobile home park.</t>
  </si>
  <si>
    <t>050.56970</t>
  </si>
  <si>
    <t>RES.2738.Kountry Korner</t>
  </si>
  <si>
    <t>500 Ft of 2 In HDPE to serve one new customer in Summersville KY</t>
  </si>
  <si>
    <t>050.56991</t>
  </si>
  <si>
    <t>RES.2734.Drakes.Ridge III</t>
  </si>
  <si>
    <t>ft. of 4" and ft. of 2" wil sere 29 new building lots in Phase III of Drakes Ridge Sub located off Scottville Rd. Developer will open and close ditch and install casings for main and services.</t>
  </si>
  <si>
    <t>2021-07-27</t>
  </si>
  <si>
    <t>050.57025</t>
  </si>
  <si>
    <t>RES.2637.Eagle Landing 2 Ext</t>
  </si>
  <si>
    <t>Phase 2 of subdivision. Calls for 1,900 feet of 2 inch poly for 72 condo units</t>
  </si>
  <si>
    <t>2021-08-16</t>
  </si>
  <si>
    <t>050.57062</t>
  </si>
  <si>
    <t>2636.OhioCountyHospitalUpgrad</t>
  </si>
  <si>
    <t>Install 640' of 2" HDPE for Hospital growth, Retire 460' of 2" Stl.</t>
  </si>
  <si>
    <t>2021-08-24</t>
  </si>
  <si>
    <t>050.57134</t>
  </si>
  <si>
    <t>2634.RES.VALLEYBROOKTRACEMN.E</t>
  </si>
  <si>
    <t>Install 850' of 2" HDPE for subdivision growth</t>
  </si>
  <si>
    <t>050.57160</t>
  </si>
  <si>
    <t>PRP.2634.W Noel &amp; Browning St</t>
  </si>
  <si>
    <t>Replace 162' of 4Inch Bare Steel with new 4Inch  HDPE  crossing.</t>
  </si>
  <si>
    <t>2021-09-28</t>
  </si>
  <si>
    <t>050.57173</t>
  </si>
  <si>
    <t>RES.2734.Lexington II Frk.</t>
  </si>
  <si>
    <t>2530 ft. of 2 inch HDPE will serve 39 residentials lots in Lexington Place Phase II in Franklin. Developer will open and close ditch and install casins for main and service lines.</t>
  </si>
  <si>
    <t>050.57191</t>
  </si>
  <si>
    <t>NG.2735.Liberty2 inch MW Ret</t>
  </si>
  <si>
    <t>Retir 179 ft.of 2 inch MW off Liberty at Main St. in Glasgow</t>
  </si>
  <si>
    <t>2021-09-01</t>
  </si>
  <si>
    <t>050.25675</t>
  </si>
  <si>
    <t>050..2734.Cave.Mill.Sta.Ext.</t>
  </si>
  <si>
    <t>4 inch PE Ext. Cave Mill Sta.</t>
  </si>
  <si>
    <t>2011-04-15</t>
  </si>
  <si>
    <t>050.26745</t>
  </si>
  <si>
    <t>050.2734.Commerce and B White</t>
  </si>
  <si>
    <t>1875 ft. of 2 inch PE - Commerce and B. White  - Elkton</t>
  </si>
  <si>
    <t>2011-08-01</t>
  </si>
  <si>
    <t>050.27061</t>
  </si>
  <si>
    <t>050.2634.Oakwood Dr.</t>
  </si>
  <si>
    <t>Install 2023 ft 2 Inch PE</t>
  </si>
  <si>
    <t>2011-04-21</t>
  </si>
  <si>
    <t>050.27983</t>
  </si>
  <si>
    <t>050.2636.Menards</t>
  </si>
  <si>
    <t>Install 1741 ft 2 Inch Pe and 750 ft 4 Inch PE to serve new commercial  Developement</t>
  </si>
  <si>
    <t>050.28018</t>
  </si>
  <si>
    <t>050.2635.Hwy 373</t>
  </si>
  <si>
    <t>Install 1000 Ft 2 Inch PE</t>
  </si>
  <si>
    <t>050.28025</t>
  </si>
  <si>
    <t>050.2634.Hwy 260</t>
  </si>
  <si>
    <t>Install 420 Ft 4 Inch PE to serve new addition at the Veterans center in Hanson Ky.</t>
  </si>
  <si>
    <t>2010-12-15</t>
  </si>
  <si>
    <t>050.28262</t>
  </si>
  <si>
    <t>050.2636.King Rd.</t>
  </si>
  <si>
    <t>Install 600 Ft. 2 Inch PE to serve 1 residential customer</t>
  </si>
  <si>
    <t>2011-10-30</t>
  </si>
  <si>
    <t>2012-09-28</t>
  </si>
  <si>
    <t>050.28267</t>
  </si>
  <si>
    <t>050.2636.Carlton Dr.</t>
  </si>
  <si>
    <t>Install 1283 Ft 2 Inch PE to serve 1 commercial customer</t>
  </si>
  <si>
    <t>2011-11-01</t>
  </si>
  <si>
    <t>050.28465</t>
  </si>
  <si>
    <t>050.2736.Hwy 41 Nortonville</t>
  </si>
  <si>
    <t>Install 300 Ft 2 Inch PE to serve 1 residential customers</t>
  </si>
  <si>
    <t>2011-11-14</t>
  </si>
  <si>
    <t>050.29015</t>
  </si>
  <si>
    <t>050.2636.Challenger Center 54</t>
  </si>
  <si>
    <t>Install 252 ft 2 Inch PE</t>
  </si>
  <si>
    <t>2010-08-01</t>
  </si>
  <si>
    <t>050.29150</t>
  </si>
  <si>
    <t>050.2637.Windmere Cv Ext</t>
  </si>
  <si>
    <t>Install 400 feet of 2 inch PE along Windmere Drive and Windmere Cove.</t>
  </si>
  <si>
    <t>2012-03-01</t>
  </si>
  <si>
    <t>2013-09-28</t>
  </si>
  <si>
    <t>050.29764</t>
  </si>
  <si>
    <t>2739.LAW.BLUEBIRD CT 2012</t>
  </si>
  <si>
    <t>INSTALL 300ft OF 2in PE FOR RESTURANT AND FUTURE EXPANSION</t>
  </si>
  <si>
    <t>2013-03-01</t>
  </si>
  <si>
    <t>050.30242</t>
  </si>
  <si>
    <t>050.2637.Ladera Ln Ext</t>
  </si>
  <si>
    <t>Install 1,960' of 4" PE and 1,130' of 2" PE</t>
  </si>
  <si>
    <t>2012-05-07</t>
  </si>
  <si>
    <t>2012-05-31</t>
  </si>
  <si>
    <t>050.30328</t>
  </si>
  <si>
    <t>050.2636.Payton  Place</t>
  </si>
  <si>
    <t>Install approximately 2417 ft 2 Inch PE to serve 28 residential lots</t>
  </si>
  <si>
    <t>2012-05-01</t>
  </si>
  <si>
    <t>050.30730</t>
  </si>
  <si>
    <t>050.2637.Lightfoot Rd Ext</t>
  </si>
  <si>
    <t>Install 340 feet of 2 inch PE for one new and one existing residential customer.</t>
  </si>
  <si>
    <t>2012-06-15</t>
  </si>
  <si>
    <t>2012-08-30</t>
  </si>
  <si>
    <t>050.35013</t>
  </si>
  <si>
    <t>PRP.2609.Fruithill Hoptown 2</t>
  </si>
  <si>
    <t>Replace 26000 ft 6 Inch Bare Steel with 12 Inch Steel</t>
  </si>
  <si>
    <t>2013-10-01</t>
  </si>
  <si>
    <t>2014-12-31</t>
  </si>
  <si>
    <t>050.43846</t>
  </si>
  <si>
    <t>050.2637.Royal Park Dr Ext 4</t>
  </si>
  <si>
    <t>Install 650 feet of 2 inch PE main for one new residential and 2 existing residential customer requesting gas.</t>
  </si>
  <si>
    <t>2016-08-03</t>
  </si>
  <si>
    <t>2016-11-30</t>
  </si>
  <si>
    <t>050.44088</t>
  </si>
  <si>
    <t>050.2734.Hwy 31W PI SGlen</t>
  </si>
  <si>
    <t>Relocate 6 inch HP Steel - State Hwy Widening Hwy 31 - Dillard to Buchanan Park</t>
  </si>
  <si>
    <t>2016-09-12</t>
  </si>
  <si>
    <t>050.46190</t>
  </si>
  <si>
    <t>050.2634.Westside Vlv Replace</t>
  </si>
  <si>
    <t>Replace a 4 inch critical valve that has become nearly impossible to turn. It was installed in 1956.</t>
  </si>
  <si>
    <t>2017-06-19</t>
  </si>
  <si>
    <t>050.46537</t>
  </si>
  <si>
    <t>2739.Waddy Line Ph 2</t>
  </si>
  <si>
    <t xml:space="preserve">FY18/19 Budgeted System Improvement project occurring in Shelby County, KY. Replacing 25,000 feet of 6" high pressure steel main with 12" high pressure steel main. Starting R/W preparation and completion of easement acquisition in October FY18. Starting </t>
  </si>
  <si>
    <t>2017-10-01</t>
  </si>
  <si>
    <t>2019-03-30</t>
  </si>
  <si>
    <t>050.47184</t>
  </si>
  <si>
    <t>2634.Madisonville Equipment</t>
  </si>
  <si>
    <t>Mueller Tapping Drill @ $9,000, Replace 3" Mole @ $7,000, Concrete Saw @ $2,500, 9 Sensit Golds (Replacement) @ $1,400 each, TD Williamson 3 on 4 Machine Valves and Stopper @ $35,000</t>
  </si>
  <si>
    <t>2018-09-15</t>
  </si>
  <si>
    <t>050.48803</t>
  </si>
  <si>
    <t>2634.HWY 41A Phase 1</t>
  </si>
  <si>
    <t>Replace Distribution Main for HWY Project</t>
  </si>
  <si>
    <t>2018-06-15</t>
  </si>
  <si>
    <t>2019-07-31</t>
  </si>
  <si>
    <t>050.50630</t>
  </si>
  <si>
    <t>050.2637.Westhaven Dr Ext</t>
  </si>
  <si>
    <t>Install 100 feet of 2 inch poly main for one existing residential customer requesing natural gas.</t>
  </si>
  <si>
    <t>2019-02-07</t>
  </si>
  <si>
    <t>050.50720</t>
  </si>
  <si>
    <t>050.2638.S.11th Street Ext</t>
  </si>
  <si>
    <t>Install 250 feet of 2 inch poly pipe to tie two systems together and eliminate an A.O.C, a gas service is running under the Graves County Health Department.</t>
  </si>
  <si>
    <t>2019-02-21</t>
  </si>
  <si>
    <t>050.52962</t>
  </si>
  <si>
    <t>050.2739.Commerce Way</t>
  </si>
  <si>
    <t>600 Ft of 2 In HDPE to serve multiple customers on Commerce Way</t>
  </si>
  <si>
    <t>050.54337</t>
  </si>
  <si>
    <t>RES.2739.English Garden</t>
  </si>
  <si>
    <t>200 Ft of 2 In HDPE to serve two lots in Seascape Subdivison</t>
  </si>
  <si>
    <t>050.56832</t>
  </si>
  <si>
    <t>2739.WMR Endpoints.FY2022</t>
  </si>
  <si>
    <t>Purchase approximately 3942 WMR endpoints for Shelbyville, KY</t>
  </si>
  <si>
    <t>2022-08-31</t>
  </si>
  <si>
    <t>050.56844</t>
  </si>
  <si>
    <t>2609.Misc.Equipment.FY2022</t>
  </si>
  <si>
    <t>Purchase 4 Metrotech VM-810 Pipe Locators ($3,375 each), 2 Stonebor Methanol Injection Pump ($4,900 each)</t>
  </si>
  <si>
    <t>2021-11-30</t>
  </si>
  <si>
    <t>050.56846</t>
  </si>
  <si>
    <t>2651.Misc.Equipment.FY2022</t>
  </si>
  <si>
    <t>Purchase 1 Rycom Line Locator for Princeton ($2,900) and 1 Pipehorm Locator for OWB ($1,500)</t>
  </si>
  <si>
    <t>050.56848</t>
  </si>
  <si>
    <t>2634.Misc.Equipment.FY2022</t>
  </si>
  <si>
    <t>Purchase 1 Huskie 2" Hydraulic Squeeze Tool ($4,000), 2 Heath Odorant Machines ($5,125 each = $10,250), 1 Sensit Calibration Station ($5,650), 1 Mueller No Blo Valve Changer ($3,950), 1 Utility Trailer ($2,500), and 2 Sensit Gold G3 ($1,825 = $3,650)</t>
  </si>
  <si>
    <t>050.56850</t>
  </si>
  <si>
    <t>2635.Misc.Equipment.FY2022</t>
  </si>
  <si>
    <t>Purchase 2 Sensit Gold G3 ($1,825 each = $3,650), 1 Mueller No Blo Valve Changer ($3,950), 1 Sensit Smart Calibration Station ($5,650), and 2 Jameson Insert Wire ($1,015 each = $2,030)</t>
  </si>
  <si>
    <t>050.56852</t>
  </si>
  <si>
    <t>2636.Misc.Equipment.FY2022</t>
  </si>
  <si>
    <t>Purchase 1 RKI 4-Gas Monitor Cal Station ($1,600), 2 Footage C850 Hydraulic Squeeze tool 4-8" PE ($8,800 each = $17,600), 2 Hydraulic pump for Footage C850 4-8" PE squeeze tool ($3,400 each = $6,800), 2 Timberline TC2-SR squeeze tool for 1/2-2" PE ($1,20</t>
  </si>
  <si>
    <t>050.56854</t>
  </si>
  <si>
    <t>2736.Misc.Equipment.FY2022</t>
  </si>
  <si>
    <t>Purchase 1 Tandem Axle Trailer ($2,500), 2 Heath Odorator ($5,125 each = $10,250), 1 Vivax/Metro Tech VM-810 Locator ($3,375), 2 Sensit Gold G3 ($1,825 each = $3,650), and 1 Sensit Smart Calibration Station ($5,650)</t>
  </si>
  <si>
    <t>050.56856</t>
  </si>
  <si>
    <t>2609.John Deere 540M.FY2022</t>
  </si>
  <si>
    <t>Purchase John Deere 540M Loader/Pallet Forks</t>
  </si>
  <si>
    <t>050.56858</t>
  </si>
  <si>
    <t>2637.Misc.Equipment.FY2022</t>
  </si>
  <si>
    <t>Purchase 1 Smart Calibration Station ($5,650), 1 Vivax/Metro Tech VM-180 ($3,375), 4 Long Handle/Footage C200 Squeeze Tool ($1,475 each = $5,900), 3 Sensit Gold G-3 ($1,825 each = $5,475), and 1 MC Miller Current Interrupter ($1,565)</t>
  </si>
  <si>
    <t>2022-01-31</t>
  </si>
  <si>
    <t>050.56860</t>
  </si>
  <si>
    <t>2638.Misc.Equipment.FY2022</t>
  </si>
  <si>
    <t>Purchase 1 Smart Calibration Station ($5,650) and 2 Long Handle/Footage C200 squeeze tool ($1,475 each = $2,950)</t>
  </si>
  <si>
    <t>050.56870</t>
  </si>
  <si>
    <t>2734.Misc.Equipment.FY2022</t>
  </si>
  <si>
    <t>Purchase 1 Smart CAL 360 Desktop Calibration Station ($5,650), 1 Air Compressor ($2,500), 1 Bandsaw ($3,500) and 2 3" TDW  Valves ($3,913 each = $7,826)</t>
  </si>
  <si>
    <t>050.56871</t>
  </si>
  <si>
    <t>2735.Misc.Equipment.FY2022</t>
  </si>
  <si>
    <t>Purchase 2 Heath Odorator ($5,125 each = $10,250), 1 Mueller No Blo Valve Changer ($3,950), 1 Crystal 3D Gauge ($1,525)</t>
  </si>
  <si>
    <t>2022-02-25</t>
  </si>
  <si>
    <t>050.56872</t>
  </si>
  <si>
    <t>2737.Misc.Equipment.FY2022</t>
  </si>
  <si>
    <t>Purchase 2 Vivax/Metrotech VM-810 locators ($3,375 each)</t>
  </si>
  <si>
    <t>050.56873</t>
  </si>
  <si>
    <t>2737.TD Williamson.FY2022</t>
  </si>
  <si>
    <t>Purchase TD Williamson 2" Shortstop plugging machines and 2" valve assemblies ($10,504.04)</t>
  </si>
  <si>
    <t>2022-01-28</t>
  </si>
  <si>
    <t>050.56874</t>
  </si>
  <si>
    <t>2738.Misc.Equipment.FY2022</t>
  </si>
  <si>
    <t>Purchase 1 Vermeer EV150 VAC Unit ($37,100) and 1 Sensit Calibration Station ($5,650)</t>
  </si>
  <si>
    <t>050.56875</t>
  </si>
  <si>
    <t>2739.Misc.Equipment.FY2022</t>
  </si>
  <si>
    <t>Purchase 1 Kit Tracer Mainline 600 FT Rodder Jameson ($2,350), 1 Heath Odorant Nat Gas ($5,125), 1 Cargo Container ($5,300), 1 Footage Piercing U400 tool ($5,750), and 1 CGI Calibration Machine ($5,300)</t>
  </si>
  <si>
    <t>2022-06-30</t>
  </si>
  <si>
    <t>050.57003</t>
  </si>
  <si>
    <t>2612.KY Telemetry.FY21</t>
  </si>
  <si>
    <t>Purchase and install 5 telemetry devices for KY (Danville, Mayfield, Elkton, Harrdosburg, Shelbyville)</t>
  </si>
  <si>
    <t>050.57016</t>
  </si>
  <si>
    <t>RES.2636.HWY142FULKERSON</t>
  </si>
  <si>
    <t>Install 480' of 2"HDPE for new customer</t>
  </si>
  <si>
    <t>2021-08-19</t>
  </si>
  <si>
    <t>050.57032</t>
  </si>
  <si>
    <t>PRP.2737.Totten Ave</t>
  </si>
  <si>
    <t>050.57034</t>
  </si>
  <si>
    <t>PRP.2737.Buford St Lancaster</t>
  </si>
  <si>
    <t>2022-05-01</t>
  </si>
  <si>
    <t>050.57068</t>
  </si>
  <si>
    <t>PRP.2634.Slaughters</t>
  </si>
  <si>
    <t>2022-01-07</t>
  </si>
  <si>
    <t>050.57080</t>
  </si>
  <si>
    <t>PRP.2737.Pleasantwood Dr</t>
  </si>
  <si>
    <t>See project long description/notes</t>
  </si>
  <si>
    <t>2022-06-01</t>
  </si>
  <si>
    <t>050.57098</t>
  </si>
  <si>
    <t>PRP.2637.Schneidman Rd</t>
  </si>
  <si>
    <t>2022-07-15</t>
  </si>
  <si>
    <t>050.57117</t>
  </si>
  <si>
    <t>PRP.2738.S Harrison</t>
  </si>
  <si>
    <t>050.57127</t>
  </si>
  <si>
    <t>PRP.2636.McClarty Ave</t>
  </si>
  <si>
    <t>See Project Long Description /Notes</t>
  </si>
  <si>
    <t>2021-12-15</t>
  </si>
  <si>
    <t>050.57148</t>
  </si>
  <si>
    <t>2634.SEMINARYST..L.P.</t>
  </si>
  <si>
    <t>Replace 25' of 11/4' Stl.,2900' of 2" Stl.,604' of 2" Plastic,4696' of 3" Stl.,10982' of 4" Stl.,210' of 4" Plastic, 752' of 6"Stl. Install 12690' of 2" HDPE., 3450' of 4" HDPE. Ret. RS1566, Rs.1558</t>
  </si>
  <si>
    <t>050.57149</t>
  </si>
  <si>
    <t>Adly.2635.Hillview Dr</t>
  </si>
  <si>
    <t>2022-03-15</t>
  </si>
  <si>
    <t>050.57193</t>
  </si>
  <si>
    <t>PRP.2636.East 4th St</t>
  </si>
  <si>
    <t>2022-01-21</t>
  </si>
  <si>
    <t>050.57201</t>
  </si>
  <si>
    <t>2634.W. Noel LP. Replacement</t>
  </si>
  <si>
    <t>Replace 91' of 11/4" Stl., 3337' of 2" Stl.,222' of 2" Plastic, 747' of 3" Stl., 5758' of 4" Stl., and 300' of 4" Plastic, Install 5761' of 2"HDPE. and 4692' of 4" HDPE</t>
  </si>
  <si>
    <t>2022-05-31</t>
  </si>
  <si>
    <t>050.57242</t>
  </si>
  <si>
    <t>2634.LP.Seminary St. Services</t>
  </si>
  <si>
    <t>Replacement of 225 services with the Low Pressure replacement</t>
  </si>
  <si>
    <t>050.57246</t>
  </si>
  <si>
    <t>2634.LP. W. Noel St. services</t>
  </si>
  <si>
    <t>Replacement of 200 Services with the Low pressure replacement</t>
  </si>
  <si>
    <t>2021-12-01</t>
  </si>
  <si>
    <t>050.57253</t>
  </si>
  <si>
    <t>050.2609.Trans.Tap Aban.</t>
  </si>
  <si>
    <t>Abandonment of high pressure taps on Transmission lines</t>
  </si>
  <si>
    <t>2022-08-30</t>
  </si>
  <si>
    <t>050.57276</t>
  </si>
  <si>
    <t>LP.2736.LP Services Hopk.</t>
  </si>
  <si>
    <t>Replacement of 80 services associated with Low Pressure replacement on 17th St. This is an approved FY22 project</t>
  </si>
  <si>
    <t>050.57291</t>
  </si>
  <si>
    <t>050.2609.KY 554 Exposure</t>
  </si>
  <si>
    <t>Replace Creek crossing on Farmers property in Owensboro KY. on 8" HPD line</t>
  </si>
  <si>
    <t>050.57546</t>
  </si>
  <si>
    <t>IMP.2739.Osprey Cove Reinf</t>
  </si>
  <si>
    <t>Install 4300 Ft of 4 In HDPE to resolve pressure problems in Osprey Cove</t>
  </si>
  <si>
    <t>2022-03-18</t>
  </si>
  <si>
    <t>050.57553</t>
  </si>
  <si>
    <t>IND.2734.Century.St.Ext</t>
  </si>
  <si>
    <t>100 ft. of 2 inch Steel, 637 Reg. station and 200 ft. of 2 inch PE will serve new Industrial Warehouses ion Centur St in the South Industrial Park</t>
  </si>
  <si>
    <t>2021-10-18</t>
  </si>
  <si>
    <t>050.57555</t>
  </si>
  <si>
    <t>RES.2734.Peachtree.Ext.</t>
  </si>
  <si>
    <t>500 t. of 2 inch HDPE will serve 4 conversion customers on Peachtree Ln. in Bowling Green.</t>
  </si>
  <si>
    <t>050.57564</t>
  </si>
  <si>
    <t>RES.2637.Sandstone Main Ext</t>
  </si>
  <si>
    <t>Install 90 feet of 2 inch poly main for one existing residential customer (Charity Wilkey)</t>
  </si>
  <si>
    <t>050.57565</t>
  </si>
  <si>
    <t>050.2637.Husband Retire Reg</t>
  </si>
  <si>
    <t>Retire Regulator Station (RS 1656) Husband Rd near Estes Ln. We recently completed a 6 inch system Improvement in order to retire sta</t>
  </si>
  <si>
    <t>050.57568</t>
  </si>
  <si>
    <t>RES.2738.Belmont Ave</t>
  </si>
  <si>
    <t>200 Ft of 2 In HDPE to serve 1 new customer in Greensburg</t>
  </si>
  <si>
    <t>2021-11-26</t>
  </si>
  <si>
    <t>050.57569</t>
  </si>
  <si>
    <t>RES.2737.Asuka</t>
  </si>
  <si>
    <t>100 Ft of 2 In HDPE to serve Asuka in Danville</t>
  </si>
  <si>
    <t>050.57580</t>
  </si>
  <si>
    <t>3302.KY Desktops FY22</t>
  </si>
  <si>
    <t>Purchase replacement desktop and monitors for Kentucky</t>
  </si>
  <si>
    <t>050.57581</t>
  </si>
  <si>
    <t>3302.KY Laptops FY22</t>
  </si>
  <si>
    <t>Purchase replacement laptops and monitors for Kentucky</t>
  </si>
  <si>
    <t>2022-02-28</t>
  </si>
  <si>
    <t>050.57582</t>
  </si>
  <si>
    <t>3302.KY MDT FY22</t>
  </si>
  <si>
    <t>Purchase replacement MDTs for Kentucky</t>
  </si>
  <si>
    <t>050.57599</t>
  </si>
  <si>
    <t>2612.KY.Emerg. Regulators FY22</t>
  </si>
  <si>
    <t>Approval needed to purchase 8 Ky. emergency regulators for cost center 2612</t>
  </si>
  <si>
    <t>050.57601</t>
  </si>
  <si>
    <t>2612.KY.Corrector Repl. FY22</t>
  </si>
  <si>
    <t>Approval needed to replace 12 obsolete correctors in KY</t>
  </si>
  <si>
    <t>050.57602</t>
  </si>
  <si>
    <t>2612.KY.ERX Upgrades FY22</t>
  </si>
  <si>
    <t>Approval needed to purchase 28 ERX's for Ky to upgrade</t>
  </si>
  <si>
    <t>050.57603</t>
  </si>
  <si>
    <t>2612.KY.RTU.Upgrades FY22</t>
  </si>
  <si>
    <t>Approval needed to purchase 8 RTU for KY cost center 2612</t>
  </si>
  <si>
    <t>050.57612</t>
  </si>
  <si>
    <t>2612.Equip. Trailers FY22</t>
  </si>
  <si>
    <t>Approval is needed to purchase 2 equipment trailers to haul SXS</t>
  </si>
  <si>
    <t>050.57613</t>
  </si>
  <si>
    <t>2612.Misc.Equip. FY22</t>
  </si>
  <si>
    <t>Approval needed to upgrade Russelville office with lab and trailer</t>
  </si>
  <si>
    <t>050.57626</t>
  </si>
  <si>
    <t>050.2636.Greenville Surv.</t>
  </si>
  <si>
    <t>Purchase and Install Surveillance for Greenville Office</t>
  </si>
  <si>
    <t>050.57627</t>
  </si>
  <si>
    <t>050.23636.GRVL Offc Lot Fence</t>
  </si>
  <si>
    <t>Fence in Lot at Greenville Office</t>
  </si>
  <si>
    <t>050.57628</t>
  </si>
  <si>
    <t>050.2363.Oboro Surv</t>
  </si>
  <si>
    <t>Upgrade Suveillance at the Owensboro Office</t>
  </si>
  <si>
    <t>050.57630</t>
  </si>
  <si>
    <t>050.2609. St. Cha Com/Dehy</t>
  </si>
  <si>
    <t>Order and recieve Dehy and Contactor for St. Charles Storage</t>
  </si>
  <si>
    <t>050.57631</t>
  </si>
  <si>
    <t>050.2609.Kirk W Valve Replac</t>
  </si>
  <si>
    <t xml:space="preserve">Replace 2 Valves in KirkWood Storage Lot
1 - Station Valve
1 - Control Valve
</t>
  </si>
  <si>
    <t>050.57632</t>
  </si>
  <si>
    <t>050.2363.KY 331</t>
  </si>
  <si>
    <t>Replacement of High Pressure facilities along KY 331 in Owensboro KY for State Hwy widening project</t>
  </si>
  <si>
    <t>2022-10-30</t>
  </si>
  <si>
    <t>050.57635</t>
  </si>
  <si>
    <t>RES.2636.DEERVALLEY.MN.EXT</t>
  </si>
  <si>
    <t>Install 1890' of 4" HDPE and 880' of 2" HDPE</t>
  </si>
  <si>
    <t>2021-10-22</t>
  </si>
  <si>
    <t>2021-11-09</t>
  </si>
  <si>
    <t>050.57637</t>
  </si>
  <si>
    <t>RES.2637.Sherwood Rd Ext</t>
  </si>
  <si>
    <t>Install 80 feet of 2 inch poly main for one existing customer (Aaron Warmath1195 Sherwood) requesting natural gas</t>
  </si>
  <si>
    <t>050.57638</t>
  </si>
  <si>
    <t>RNG.2739.Benson Valley</t>
  </si>
  <si>
    <t>Build RNG Interconnect at Benson Valley Landfill in Frankfort KY</t>
  </si>
  <si>
    <t>2023-06-30</t>
  </si>
  <si>
    <t>050.57639</t>
  </si>
  <si>
    <t>RES.2638.Story Place Ext</t>
  </si>
  <si>
    <t>Install 200 feet of 2 inch poly main for one new residential duplex currently under construction for Gary Sanderson in Story Place Subdivision</t>
  </si>
  <si>
    <t>050.57644</t>
  </si>
  <si>
    <t>COM.2638.Grace Park Ext 3</t>
  </si>
  <si>
    <t>Install 725 feet of 2 Inch poly main for one new commercial customer (Youngblood Excavating Company) requesting natural gas for thier new Office as well as new Shop, and new Warehouse. Almost 40000 square feet of heating,. Water heating as well.</t>
  </si>
  <si>
    <t>050.57652</t>
  </si>
  <si>
    <t>INT.2737.Fire Dept Relocation</t>
  </si>
  <si>
    <t>Relocate 340 Ft of 2 In Main in Danville on US-150 to eliminate conflicts with new fire department building</t>
  </si>
  <si>
    <t>2022-03-31</t>
  </si>
  <si>
    <t>050.57672</t>
  </si>
  <si>
    <t>RES.2637.Paris Rd Rev Ext</t>
  </si>
  <si>
    <t>Install 200 feet of 2 inch poly main for one new residential customer.</t>
  </si>
  <si>
    <t>2022-05-30</t>
  </si>
  <si>
    <t>050.57673</t>
  </si>
  <si>
    <t>COM.2637 S Friendship Rd Ext</t>
  </si>
  <si>
    <t>Install 240 feet of 2 inch poly main for one existing commercial customer (Dairyette Restaurant) requesting natural gas for heat, water heat, cooking equipment.</t>
  </si>
  <si>
    <t>050.57678</t>
  </si>
  <si>
    <t>PRP.2634.Hwy 41 Hanson</t>
  </si>
  <si>
    <t>See project long description / notes</t>
  </si>
  <si>
    <t>2021-01-03</t>
  </si>
  <si>
    <t>2022-04-30</t>
  </si>
  <si>
    <t>050.57709</t>
  </si>
  <si>
    <t>RES.2636.OLDCALHOUNRD.MN.EXT</t>
  </si>
  <si>
    <t>Install 200' of 2" Stl., 800' of 4" HDPE., Install 1- 2" Reg. Station</t>
  </si>
  <si>
    <t>050.57710</t>
  </si>
  <si>
    <t>RES.2736.Madisonville.Rd.Ext</t>
  </si>
  <si>
    <t>260 t. o 2 inch HDPE will serve one new residential customer at 11195 S. Maidonnville Rd. in Croton.AIC = $4,420.00</t>
  </si>
  <si>
    <t>2021-11-02</t>
  </si>
  <si>
    <t>050.57724</t>
  </si>
  <si>
    <t>PRP.2637.Lieberman St</t>
  </si>
  <si>
    <t>See project Long Description / Notes</t>
  </si>
  <si>
    <t>2022-01-03</t>
  </si>
  <si>
    <t>050.57726</t>
  </si>
  <si>
    <t>COM.2635FROTNERDR.MN.EXT</t>
  </si>
  <si>
    <t>Install 75' of 2" HDPE for expansion</t>
  </si>
  <si>
    <t>2021-11-05</t>
  </si>
  <si>
    <t>050.57739</t>
  </si>
  <si>
    <t>RES.2636VINCENTSTATIONDR.MN.E</t>
  </si>
  <si>
    <t>Install 370' of 2" HDPE for subdivisin growth</t>
  </si>
  <si>
    <t>2021-11-08</t>
  </si>
  <si>
    <t>2021-11-22</t>
  </si>
  <si>
    <t>050.57745</t>
  </si>
  <si>
    <t>RES.2634.HWY136MN.EXT</t>
  </si>
  <si>
    <t>Install 125' of 2" HDPE for new customer</t>
  </si>
  <si>
    <t>2021-11-12</t>
  </si>
  <si>
    <t>050.57762</t>
  </si>
  <si>
    <t>INT.2739.US 60 Relocation</t>
  </si>
  <si>
    <t>Install 300 Ft of 2 In Poly and 80 Ft of 4 In Steel to eliminate conflicts on US 60 as part of KY 53 widening</t>
  </si>
  <si>
    <t>2021-11-15</t>
  </si>
  <si>
    <t>050.57798</t>
  </si>
  <si>
    <t>COM.2637.Lov Flo Sta Rd Ext</t>
  </si>
  <si>
    <t>Install 630 feet of 2 inch poly main for one existing business (M S I Marine Solutions) requesting natural gas for heat. They are coverting from propane. They are located at 250 Lovelaceville Florence Station Rd</t>
  </si>
  <si>
    <t>2022-01-30</t>
  </si>
  <si>
    <t>050.57815</t>
  </si>
  <si>
    <t>RES.2734.Magnois.Hills.3-C</t>
  </si>
  <si>
    <t>1200 ft. of 4 inch and 2850 ft. od 2 inch HDPE wi serve 104 new residential lots in Magnolia Hills Phase 3-C located off Plano Rd. Developer wi open and close ditch and install casings for mains and services.</t>
  </si>
  <si>
    <t>2021-11-04</t>
  </si>
  <si>
    <t>2022-01-29</t>
  </si>
  <si>
    <t>050.57835</t>
  </si>
  <si>
    <t>RES.2636.HWY81</t>
  </si>
  <si>
    <t>Install 1850' of 2" HDPE for Home and Body Shop</t>
  </si>
  <si>
    <t>050.57836</t>
  </si>
  <si>
    <t>RES.2636.MCFARLANDRD.MN.EXT</t>
  </si>
  <si>
    <t>Install 1775' of 2" HDPE for new homes</t>
  </si>
  <si>
    <t>2021-12-02</t>
  </si>
  <si>
    <t>050.57841</t>
  </si>
  <si>
    <t>COM.2636.FAIRFAXDR.AUTODEALER</t>
  </si>
  <si>
    <t>Install 400' of 2" HDPE for new car dealership</t>
  </si>
  <si>
    <t>2021-12-06</t>
  </si>
  <si>
    <t>050.57845</t>
  </si>
  <si>
    <t>050.2734.Fence Repl. - B.G.</t>
  </si>
  <si>
    <t>ence Replacement - Bowling Green Ofice</t>
  </si>
  <si>
    <t>2021-12-03</t>
  </si>
  <si>
    <t>050.57855</t>
  </si>
  <si>
    <t>RES.2739.Maddie Lane</t>
  </si>
  <si>
    <t>500 Ft of 2 In HDPE to serve 14 new customers in Shelbyville KY</t>
  </si>
  <si>
    <t>050.57867</t>
  </si>
  <si>
    <t>RES.2637.Camilla Ln Rev Ext 2</t>
  </si>
  <si>
    <t>Install 60 feet of 2 inch poly for one new home under construction at 1520 Camilla Ln. Builder is D.W Simmons Construction</t>
  </si>
  <si>
    <t>2022-01-01</t>
  </si>
  <si>
    <t>2022-03-30</t>
  </si>
  <si>
    <t>050.57879</t>
  </si>
  <si>
    <t>RES.2739.Brooks Ln</t>
  </si>
  <si>
    <t>150 Ft of 2 In to serve 1 new customer</t>
  </si>
  <si>
    <t>050.57882</t>
  </si>
  <si>
    <t>RES.2739.Ardmore Phase 3</t>
  </si>
  <si>
    <t>3300 Ft of 2 In Main to serve Phase 3 of Ardmore Crossings in Shelbyville KY</t>
  </si>
  <si>
    <t>2022-04-01</t>
  </si>
  <si>
    <t>050.57888</t>
  </si>
  <si>
    <t>PRP.2636.Legion - St Ann</t>
  </si>
  <si>
    <t>2021-12-16</t>
  </si>
  <si>
    <t>050.57899</t>
  </si>
  <si>
    <t>050.5734.Matalco Meter Frk.</t>
  </si>
  <si>
    <t xml:space="preserve">Replacement of Brown Printing Meterset for new Industrial Customer, Matalco.  Gas needed by July 2022
Original project cancelled due to Error in project type
</t>
  </si>
  <si>
    <t>050.57907</t>
  </si>
  <si>
    <t>2638.Mayfield Tornado.21</t>
  </si>
  <si>
    <t>Track capital work associated with Mayfield, KY tornado damage.</t>
  </si>
  <si>
    <t>2021-12-10</t>
  </si>
  <si>
    <t>050.57908</t>
  </si>
  <si>
    <t>2734.Bowling Green Tornado.21</t>
  </si>
  <si>
    <t>Track capital repair work associated with Bowling Green, KY tornado</t>
  </si>
  <si>
    <t>050.57909</t>
  </si>
  <si>
    <t>2635.Dawson Prince.Tornado.21</t>
  </si>
  <si>
    <t>Track capital repairs associated with Dawson Springs/Princeton, KY tornado damage</t>
  </si>
  <si>
    <t>050.57910</t>
  </si>
  <si>
    <t>2636.OWB-Bremen Tornado.21</t>
  </si>
  <si>
    <t>Track capital repairs associated with OWB-Bremen, KY tornado.</t>
  </si>
  <si>
    <t>050.57932</t>
  </si>
  <si>
    <t>050.2638.TORNADO-5th-Houseman</t>
  </si>
  <si>
    <t>This project is to supply gas to app. 140 customers at the Mayfield Housing Authority property at N 5th &amp; Houseman Streets. We propose to install 220 feet of 2 inch poly main, 290 feet of 4 inch poly main.</t>
  </si>
  <si>
    <t>050.57933</t>
  </si>
  <si>
    <t>050.2638.TORNADO-9th-Willow</t>
  </si>
  <si>
    <t>Install 260 feet of 2 inch poly main in the 400 block of S. 9th Street in order to restore gas service to the local United Way/Food Pantry and Stone's Pharmacy</t>
  </si>
  <si>
    <t>2021-12-17</t>
  </si>
  <si>
    <t>050.57959</t>
  </si>
  <si>
    <t>COM.2636.FAIRVIEWDR.MN.EXT</t>
  </si>
  <si>
    <t>Install 2850' of 4" HDPE for new school</t>
  </si>
  <si>
    <t>2022-01-12</t>
  </si>
  <si>
    <t>050.57972</t>
  </si>
  <si>
    <t>RES.2635DEPOTST.MN.EXT</t>
  </si>
  <si>
    <t>Install 1300' of 4" HDPE for feed into Dawson springs</t>
  </si>
  <si>
    <t>2021-12-27</t>
  </si>
  <si>
    <t>050.57993</t>
  </si>
  <si>
    <t>050.2638-TORNADO-12th-Oak St</t>
  </si>
  <si>
    <t>Install app. 1,500 feet of 2 inch poly main Along Oak St from S 10th to S 12th. This with the installation of a valve will allow us to restore gas to at least 80 homes when they are ready.</t>
  </si>
  <si>
    <t>050.57994</t>
  </si>
  <si>
    <t>LP.2736.7th and Clay Replc.</t>
  </si>
  <si>
    <t>450 ft. of 2 inch HDPE Replacement 7th. St. at Clay St. Project replaces LP Rgulator Station and main.</t>
  </si>
  <si>
    <t>2022-01-04</t>
  </si>
  <si>
    <t>050.58002</t>
  </si>
  <si>
    <t>RES.2637.Contest Rd Rev Ext</t>
  </si>
  <si>
    <t>1,035 feet of 2 inch poly main to serve 5 customers on Contest Rd just off Krebs Station Rd</t>
  </si>
  <si>
    <t>2022-02-01</t>
  </si>
  <si>
    <t>050.58030</t>
  </si>
  <si>
    <t>RES.2734 Poplar Grove Phase 2</t>
  </si>
  <si>
    <t>1540 ft. of 4 inch HDPE will drtve 25 New Residentia lots in Phase 2 of Poplar Grove Sub. locayed off Scottsville Rd. Developer will open and close ditch and install casings for main and services.</t>
  </si>
  <si>
    <t>2022-01-11</t>
  </si>
  <si>
    <t>050.58041</t>
  </si>
  <si>
    <t>RES.2739.Discovery Phase 1</t>
  </si>
  <si>
    <t>4100 Ft of 2 In Main to serve Phase 1 of Discovery Point</t>
  </si>
  <si>
    <t>050.58042</t>
  </si>
  <si>
    <t>050.2637.TORNADO-4th-North St</t>
  </si>
  <si>
    <t>Install app. 3,400 feet of 4 inch poly and 1,120 feet of 2 inch poly main to restore service to app. 75 properties.</t>
  </si>
  <si>
    <t>2022-01-24</t>
  </si>
  <si>
    <t>050.58043</t>
  </si>
  <si>
    <t>RES.2738.Forgotten Fields</t>
  </si>
  <si>
    <t>400 Ft of 2 In Main to serve 5 houses in Campbellsville KY</t>
  </si>
  <si>
    <t>2022-01-10</t>
  </si>
  <si>
    <t>050.58045</t>
  </si>
  <si>
    <t>RES.2734.Autumn Lake Final</t>
  </si>
  <si>
    <t>2755  ft. of 2 inch HDPE will seve 43 new resdemtal lots in the final phase of Autumn Lake Sub. in Franklin. Developer will open and close ditch and install casings for Main and service line crossings.</t>
  </si>
  <si>
    <t>2022-01-13</t>
  </si>
  <si>
    <t>050.58047</t>
  </si>
  <si>
    <t>RES.2635.OAKHEIGHTSREPLACEMEN</t>
  </si>
  <si>
    <t>Replace 1700' of 2" STL. damaged in tornado, install 1700' of 2" HDPE</t>
  </si>
  <si>
    <t>2022-02-04</t>
  </si>
  <si>
    <t>050.58057</t>
  </si>
  <si>
    <t>050.2638.TORNADO-N9th-James</t>
  </si>
  <si>
    <t>Install 625 feet of 2 inch poly main to restore gas service to 400 block of N. 9th and N. 8th plus the 200 block of W. James Street. We will retire 626 feet of pipe including 136 feet of 1 1/4 inch aldyl-A plastic and 120 feet of "Unknown" pipe.</t>
  </si>
  <si>
    <t>2022-01-17</t>
  </si>
  <si>
    <t>050.58068</t>
  </si>
  <si>
    <t>050.2637.Mayfield Rd Relocate</t>
  </si>
  <si>
    <t>McCracken County is building the new Lone Oak/ Hendron Fire Department facility at 4300 Mayfield Rd in Paducah. They are cutting down a bank for the installation of new 30 ft wide concrete driveway. Our existing 4 inch steel is in harms way</t>
  </si>
  <si>
    <t>050.58101</t>
  </si>
  <si>
    <t>050.2638-TORNADO-Cardinal Rd</t>
  </si>
  <si>
    <t>This phase (9) includes replacing aldyl-A pipe along Cardinal Rd, Pritchard Rd, and the area where I-69 intersects with U.S Highway 45. We will also "reenergize"the 4 inch on Hwy 45 from Macedonia Rd north to Walnut St. Install 5,000 feet new main.</t>
  </si>
  <si>
    <t>050.58126</t>
  </si>
  <si>
    <t>2638.Mayfield Tornado Meters</t>
  </si>
  <si>
    <t>Meter purchases and retiremenets associated with Mayfield, KY tornado damage.</t>
  </si>
  <si>
    <t>050.58145</t>
  </si>
  <si>
    <t>RES.2635.FREDRICKRD</t>
  </si>
  <si>
    <t>Install 1800' of 2" HDPE, to replace tornado damaged stl.</t>
  </si>
  <si>
    <t>050.58153</t>
  </si>
  <si>
    <t>050.2638.TORNADO-7th-Broadway</t>
  </si>
  <si>
    <t>This project is for improvements to our system in Mayfield in order to reinstate gas on the system. We propose to install app. 800 feet of 2 inch poly main, retire 70 feet of 2 inch steel which would have been isolated.</t>
  </si>
  <si>
    <t>050.58156</t>
  </si>
  <si>
    <t>RES.LUMBERST.MN.EXT</t>
  </si>
  <si>
    <t>Replace 485' of 2" Stl., damaged in tornado with 485' of 2" HDPE</t>
  </si>
  <si>
    <t>2022-02-08</t>
  </si>
  <si>
    <t>050.58166</t>
  </si>
  <si>
    <t>PRP.2636.Bluff Ave</t>
  </si>
  <si>
    <t>See project long description /notes</t>
  </si>
  <si>
    <t>2022-07-22</t>
  </si>
  <si>
    <t>050.58167</t>
  </si>
  <si>
    <t>050.2638.TORNADO-7-Wtr-Walnut</t>
  </si>
  <si>
    <t>This phase of our Mayfield tornado restoration consists of installing app. 1,400 feet of 2 inch poly main from S 8th &amp; Water down Water to S 7th, then south along S 7th to Walnut St. From there west toS. 8th and east to alley. Retire 760 feet of pipe</t>
  </si>
  <si>
    <t>050.58196</t>
  </si>
  <si>
    <t>RES.2634.UNIVERSITYCIRCLEMN.E</t>
  </si>
  <si>
    <t>Install 250' of 2" HDPE</t>
  </si>
  <si>
    <t>2022-02-14</t>
  </si>
  <si>
    <t>2022-02-18</t>
  </si>
  <si>
    <t>050.58204</t>
  </si>
  <si>
    <t>RES.2636.OLDHARTFORDRD.MN.EXT</t>
  </si>
  <si>
    <t>Install 1300' of 2" HDPE for new customers</t>
  </si>
  <si>
    <t>2022-02-21</t>
  </si>
  <si>
    <t>050.58205</t>
  </si>
  <si>
    <t>RES.2637.Blandville Rd Ext</t>
  </si>
  <si>
    <t>Install 260 feet of 4 inch poly main for five new townhomes being built by D.W Simmons Construction. All will use gas for heat, on demand WH's, and gas logs</t>
  </si>
  <si>
    <t>050.58214</t>
  </si>
  <si>
    <t>RES.2734.Stagner Farms Final</t>
  </si>
  <si>
    <t>6500 ft. of 2 inch HDPE will serve 85 Residential lots in the Final Phase of Stagner Farms Subdivision located off Elrod Rd.. Developer will open and close ditch ans install casind for main and services lines.</t>
  </si>
  <si>
    <t>2022-02-10</t>
  </si>
  <si>
    <t>2022-05-16</t>
  </si>
  <si>
    <t>050.58218</t>
  </si>
  <si>
    <t>RES.2635.EKEIGANST.TORNADO DA</t>
  </si>
  <si>
    <t>Replace 1,000' of 2" Stl, tornado damaged, with 1,000' of 2" HDPE</t>
  </si>
  <si>
    <t>2022-03-01</t>
  </si>
  <si>
    <t>2022-03-07</t>
  </si>
  <si>
    <t>050.58222</t>
  </si>
  <si>
    <t>LP.2736.Phelps Ave. Replc.</t>
  </si>
  <si>
    <t>Project replaces remaining LP in Hopkinsville  Phelps Ave. There will be two Reg Station and 109 services replaced with this project. See long description.</t>
  </si>
  <si>
    <t>050.58224</t>
  </si>
  <si>
    <t>RES.2738.Aarons Way</t>
  </si>
  <si>
    <t>200 Ft of 2 In HDPE Main to serve 1 customer on Aarons Way</t>
  </si>
  <si>
    <t>050.58227</t>
  </si>
  <si>
    <t>050.2638.TORNADO-N 5th-Lee</t>
  </si>
  <si>
    <t>Installing app. 800 feet of 2 inch poly main to serve app 12 customers. Retiring  alike amount</t>
  </si>
  <si>
    <t>050.58288</t>
  </si>
  <si>
    <t>RES.2635.PINEST.TORNADOREPLAC</t>
  </si>
  <si>
    <t>Replace 1400' of damaged 2" Stl., with 1400' of 2" HDPE</t>
  </si>
  <si>
    <t>2022-03-14</t>
  </si>
  <si>
    <t>2022-03-21</t>
  </si>
  <si>
    <t>050.58302</t>
  </si>
  <si>
    <t>INT.2738.Greensburg 2nd Feed</t>
  </si>
  <si>
    <t>Replace outdated RS1473 and RS1777. Tie both 35lb systems together to have 2 feeds into main Greensburg system.</t>
  </si>
  <si>
    <t>050.58309</t>
  </si>
  <si>
    <t>2636.RES.FREDERICAST.MN.EXT</t>
  </si>
  <si>
    <t>Install 350 of 4" HDPE for new customer</t>
  </si>
  <si>
    <t>2022-03-08</t>
  </si>
  <si>
    <t>050.58319</t>
  </si>
  <si>
    <t>NG.2735.Park Mammoth Reloc.</t>
  </si>
  <si>
    <t>Replace 500 ft. of 2" HDPE in conjunction with development plans at Parck City Mammoth Golf Course. Reimbursementby developer will be at 100%</t>
  </si>
  <si>
    <t>2022-02-23</t>
  </si>
  <si>
    <t>2022-04-29</t>
  </si>
  <si>
    <t>050.58326</t>
  </si>
  <si>
    <t>PRP.2734.Avery Ct</t>
  </si>
  <si>
    <t>See Project Long Description Notes</t>
  </si>
  <si>
    <t>2022-08-15</t>
  </si>
  <si>
    <t>050.58328</t>
  </si>
  <si>
    <t>INT.2737.Harrodsburg Purchase</t>
  </si>
  <si>
    <t>Rebuild outdated Harrodsburg Purchase RS1332</t>
  </si>
  <si>
    <t>2022-10-28</t>
  </si>
  <si>
    <t>050.58336</t>
  </si>
  <si>
    <t>050.2638.TORNADO-S9th-WBrdway</t>
  </si>
  <si>
    <t>This project is to restore natural gas service to the 200 block of W Broadway incl. Carr's Barn &amp; Carr's Steakhouse</t>
  </si>
  <si>
    <t>050.58349</t>
  </si>
  <si>
    <t>2635DAWSINSPRINGTORNADORPL</t>
  </si>
  <si>
    <t>Replace 5900' of tornado damaged Stl. with 5900' of 2" HDPE</t>
  </si>
  <si>
    <t>050.58360</t>
  </si>
  <si>
    <t>NG Hopk. St. Retire.Russ</t>
  </si>
  <si>
    <t>Retire 900 ft. of 3 inch bare steel main on Hopkinsville St. between Meadow Ln. and Old Hopksville st. in Russellville</t>
  </si>
  <si>
    <t>050.58361</t>
  </si>
  <si>
    <t>PRP.2638. S 15th St</t>
  </si>
  <si>
    <t>Replace Exposed 3 Inch Bare main ditch crossing with 600' of 4 Inch HDPE.</t>
  </si>
  <si>
    <t>2022-03-26</t>
  </si>
  <si>
    <t>050.58372</t>
  </si>
  <si>
    <t>RES.2734.CarterCrossingIIIA</t>
  </si>
  <si>
    <t>459 ft. of 6 inch  685 ft. of 4 inch and 1830 ft. of 2 inch HDPE will serve 57 new residential lots in Carters Crossing Phase IIIA. Developer will open and close ditch and install casings for main and service lines</t>
  </si>
  <si>
    <t>2022-03-04</t>
  </si>
  <si>
    <t>050.58395</t>
  </si>
  <si>
    <t>RES.2637.E Commerce Ave Ext</t>
  </si>
  <si>
    <t>Install 290 feet of 2 inch poly main to serve one residential customer at 180 E. Commere Ave.</t>
  </si>
  <si>
    <t>2022-03-09</t>
  </si>
  <si>
    <t>050.58399</t>
  </si>
  <si>
    <t>PRP.2635.S Jefferson</t>
  </si>
  <si>
    <t>**** Revision Comments**** Original Estimate: $1,006,024.51 There were Multiple exposed creek crossings on this project that added an additional 3,492' of main replaced.</t>
  </si>
  <si>
    <t>2022-04-04</t>
  </si>
  <si>
    <t>2022-11-15</t>
  </si>
  <si>
    <t>050.58418</t>
  </si>
  <si>
    <t>COM.2738.Gaines Drive</t>
  </si>
  <si>
    <t>1100 Ft of 2 In HDPE to serve 6 new customers on Gaines Dr</t>
  </si>
  <si>
    <t>050.58437</t>
  </si>
  <si>
    <t>2634.LP.W.Center St.</t>
  </si>
  <si>
    <t>Replace 1188' of 2" Stl, 567' of 2" Plastic, 1565' of 3" Stl, 7521' of 4" Stl, 349' of 4" Plastic, 1585' of 6" Stl and 74' of 6" Plastic with 3,268' of 2" HDPE and 6,657' of 4" HDPE Retire RS1567, RS1568</t>
  </si>
  <si>
    <t>2022-09-15</t>
  </si>
  <si>
    <t>050.58444</t>
  </si>
  <si>
    <t>PRP.2737.Lancaster S_</t>
  </si>
  <si>
    <t>2022-04-10</t>
  </si>
  <si>
    <t>050.58473</t>
  </si>
  <si>
    <t>PRP.2737.Walnut St</t>
  </si>
  <si>
    <t>050.58475</t>
  </si>
  <si>
    <t>COM.2735.Quality Extension</t>
  </si>
  <si>
    <t>230 ft. of 2 inch HDPE will serve new commercial customer on Quality St. in Munfordville . Heat utilized for office at Hart County Solid Waste. Atmos Crew will proved ditch and Bacffill.</t>
  </si>
  <si>
    <t>2022-01-20</t>
  </si>
  <si>
    <t>2022-05-20</t>
  </si>
  <si>
    <t>050.58479</t>
  </si>
  <si>
    <t>RES.2737.Logan Creek Dr</t>
  </si>
  <si>
    <t>450 Ft of 2 In HDPE to serve one new customer on Logan Creek Dr</t>
  </si>
  <si>
    <t>2022-03-28</t>
  </si>
  <si>
    <t>2022-05-27</t>
  </si>
  <si>
    <t>050.58516</t>
  </si>
  <si>
    <t>050.2634.Center St. Services</t>
  </si>
  <si>
    <t>Retire 225 service, replace with new services on Center St. project</t>
  </si>
  <si>
    <t>050.58521</t>
  </si>
  <si>
    <t>PRP.2734.Greenwood Alley</t>
  </si>
  <si>
    <t>Replace 320 ft of 2 Inch Bare steel main with 320 ft of 2 Inch HDPE. 8 services involved.</t>
  </si>
  <si>
    <t>050.58527</t>
  </si>
  <si>
    <t>COM.2637.Old 60 Ext - Kotter</t>
  </si>
  <si>
    <t>Install 200 feet of 4 inch Poly pipe for two customers requesting natural gas service. Kotter Rady Mix requesting service for existing concrete plant and new office across the street</t>
  </si>
  <si>
    <t>050.58528</t>
  </si>
  <si>
    <t>RES.2637.Starr Hill Rd Ext</t>
  </si>
  <si>
    <t>Install 540 feet of 2 inch poly main for two existing residential customers. Stan Hack will have  a double meter loop at this home, son, Nathan Hack to run housepiping to equip shed.</t>
  </si>
  <si>
    <t>050.58529</t>
  </si>
  <si>
    <t>050.2638.TORNADO - 12th-Depot</t>
  </si>
  <si>
    <t>Install 200 ft of 2 inch poly main to replace existing main damaged during December 10th tornado</t>
  </si>
  <si>
    <t>050.58530</t>
  </si>
  <si>
    <t>RES.2636.BOSTONSPURMN.EXT</t>
  </si>
  <si>
    <t>Install 530' of 2" HDPE for new customer</t>
  </si>
  <si>
    <t>2022-05-15</t>
  </si>
  <si>
    <t>050.58537</t>
  </si>
  <si>
    <t>RES.2636.SADDLEPOINT.MN.EXT</t>
  </si>
  <si>
    <t>Install 780' of 4" HDPE., Install 800' of 2" HDPE for subdivision growth</t>
  </si>
  <si>
    <t>2022-04-06</t>
  </si>
  <si>
    <t>050.58583</t>
  </si>
  <si>
    <t>COM.2736.JollyRanch.Cadiz</t>
  </si>
  <si>
    <t>850 ft. of 2 inch HDPE will serve 8 new commercial lots in Jolly Ranch Development located off Glenwood Mill Rd. in Cadiz KY. Main will tie in to existing 2" HDPE</t>
  </si>
  <si>
    <t>2022-04-07</t>
  </si>
  <si>
    <t>050.58598</t>
  </si>
  <si>
    <t>050.2637.Alabama St Retire</t>
  </si>
  <si>
    <t>Retire 627 feet of 2 inch mill wrapped steel main due to leakage. Main was installed in 1957</t>
  </si>
  <si>
    <t>2022-04-11</t>
  </si>
  <si>
    <t>2022-12-30</t>
  </si>
  <si>
    <t>050.58625</t>
  </si>
  <si>
    <t>050.2637.Charter Oak HPD MAIN</t>
  </si>
  <si>
    <t>Installing new HDPE pipe in order to switch app. 20 farm tap regulator customers to the distribution main</t>
  </si>
  <si>
    <t>050.58637</t>
  </si>
  <si>
    <t>PRP.2637.Myers St_</t>
  </si>
  <si>
    <t>050.58640</t>
  </si>
  <si>
    <t>RES.2636.TAYLORMINERD.MN.EXT</t>
  </si>
  <si>
    <t>Install 600' of 2" HDPE for new customers</t>
  </si>
  <si>
    <t>2022-05-09</t>
  </si>
  <si>
    <t>050.58657</t>
  </si>
  <si>
    <t>IND.Owls Head Meterset</t>
  </si>
  <si>
    <t>Project to move existing meterset at Oles Head due to expansion
Meterset 5200.00, Spool Kit 1800.00, @#M Rotary meter, 6800.00,
Mooney Regulators, 31,000.00. Compamy Labor for installition of Meter, Reg,</t>
  </si>
  <si>
    <t>050.58660</t>
  </si>
  <si>
    <t>COM.2636.CALUMETTRACEMN.EXT</t>
  </si>
  <si>
    <t>Install 260' of 4" HDPE for new store</t>
  </si>
  <si>
    <t>2022-05-02</t>
  </si>
  <si>
    <t>050.58665</t>
  </si>
  <si>
    <t>Charter Oak HPD-SVCS</t>
  </si>
  <si>
    <t>This project is set up to capture the costs associated with switching of app. two dozen services from "farm tap" to new "distribution" main and the retirement of said farm tap regulators.</t>
  </si>
  <si>
    <t>050.58666</t>
  </si>
  <si>
    <t>RES.2734.DovePointI</t>
  </si>
  <si>
    <t>3650 ft. of 4 inch and 565 ft. of 2 inch HDPE will serve107 new single family lots in Dove Point Sub. located off Scottsville Rd. In Alvaton. Main will tie in to existng 6 inch HDPE on Scottsville Rd. Developer will open and close ditch and install</t>
  </si>
  <si>
    <t>050.58668</t>
  </si>
  <si>
    <t>PRP.2634.Robards Phase - 1</t>
  </si>
  <si>
    <t>See project long Description / notes</t>
  </si>
  <si>
    <t>2022-05-05</t>
  </si>
  <si>
    <t>050.58693</t>
  </si>
  <si>
    <t>RES.2636.1000HWY136.MN.EXT</t>
  </si>
  <si>
    <t>Install 800' of 2" HDPE for new customer</t>
  </si>
  <si>
    <t>050.58695</t>
  </si>
  <si>
    <t>RES.2634.MILLSTHANSON.MN.EXT.</t>
  </si>
  <si>
    <t>Install 200' of 2" HDPE for new customer</t>
  </si>
  <si>
    <t>2022-05-18</t>
  </si>
  <si>
    <t>050.58702</t>
  </si>
  <si>
    <t>RES.2637.Olivet Ch Rd Rev Ext</t>
  </si>
  <si>
    <t>Install 200' - 2" poly main for one new residential customer (Mark Knecht) requesting service at 2245 Olivet Ch Rd.</t>
  </si>
  <si>
    <t>050.58705</t>
  </si>
  <si>
    <t>COM.2637.Ky Oaks Mall Ext</t>
  </si>
  <si>
    <t>Install 200 feet of 2 inch poly main for the new Auto Zone at 3021 New Holt Rd, this is the former Pier 1 site.. Tie-on behind Chuck E Cheese</t>
  </si>
  <si>
    <t>2022-07-30</t>
  </si>
  <si>
    <t>050.58707</t>
  </si>
  <si>
    <t>PI.2734.31W State Hwy.Reloc.</t>
  </si>
  <si>
    <t>Relocate 2230 ft. of 2 inch PR main along 31W at the transpark in conjunction with  State Plan 03-8905.00. Addimg an additional 1000 ft. of 6 inch HDPE and Station to feed existing IP Feed in the Transpark . Project has 30% reimbursement by State Hwy</t>
  </si>
  <si>
    <t>2022-04-27</t>
  </si>
  <si>
    <t>050.58723</t>
  </si>
  <si>
    <t>SI.2735.N.Cane.City Tie-IN</t>
  </si>
  <si>
    <t>Tie In 240 Ft. of 4 inch HDPE will eliminate Purchase Meter at North Cave City TB&gt; Project is an approved FY2022 Buget Item . Installation by Martin Construction</t>
  </si>
  <si>
    <t>2022-04-21</t>
  </si>
  <si>
    <t>050.58735</t>
  </si>
  <si>
    <t>RES.2636.SUMMITAVE.MN.EXT</t>
  </si>
  <si>
    <t>Install 100' of 4" HDPE for new customers</t>
  </si>
  <si>
    <t>050.58736</t>
  </si>
  <si>
    <t>Pierce Lackey - DRS Replace</t>
  </si>
  <si>
    <t>This project is to capture the costs associated with the replacement of the District Regulator Station at Pierce Lackey Court (public housing authority). Work will begin as soon as possible.</t>
  </si>
  <si>
    <t>050.58746</t>
  </si>
  <si>
    <t>Ella Munal DRS Replace</t>
  </si>
  <si>
    <t>This project is set up to capture the costs associated with the replacement of the DRS at Ella Munal Court (Paducah Housing Authority).</t>
  </si>
  <si>
    <t>050.58763</t>
  </si>
  <si>
    <t>IND.2734.Reasonover</t>
  </si>
  <si>
    <t>move main</t>
  </si>
  <si>
    <t>2022-05-10</t>
  </si>
  <si>
    <t>050.58771</t>
  </si>
  <si>
    <t>RES.2738.Marshall Ridge Road</t>
  </si>
  <si>
    <t>350 Ft of 2 In HDPE Main to serve 1 new customer</t>
  </si>
  <si>
    <t>050.58772</t>
  </si>
  <si>
    <t>RES.2738.Meadow Lane Ph 3</t>
  </si>
  <si>
    <t>1400 Ft of 2 In Main to serve 18 tracts in Fieldcrest off of Meadow Lane</t>
  </si>
  <si>
    <t>050.58777</t>
  </si>
  <si>
    <t>COM.2636.CALUMETTRACEPH1MN.EX</t>
  </si>
  <si>
    <t>Iinstall 600' of 4" HDPE for new customers</t>
  </si>
  <si>
    <t>050.58788</t>
  </si>
  <si>
    <t>RES.2734.BreckenridgePhase II</t>
  </si>
  <si>
    <t>1230 ft. of 4 inch and 1356  ft. of 2 inch HDPE will serve 33 new residential lots in Phase II of Brecenridge l.ocated off Old Scottsville Rd. in Alvaton. Developer will open and close ditch and install casings for main and service lines.</t>
  </si>
  <si>
    <t>050.58795</t>
  </si>
  <si>
    <t>COM.2636.GREENVILLEAIRPORT.MN</t>
  </si>
  <si>
    <t>Install 650' of 2" HDPE for Airport</t>
  </si>
  <si>
    <t>2022-07-01</t>
  </si>
  <si>
    <t>2022-07-14</t>
  </si>
  <si>
    <t>050.58796</t>
  </si>
  <si>
    <t>RES.2636.PARKHAVEN.MN.EXT</t>
  </si>
  <si>
    <t>Install 1500' of 2" HDPE for subdivision growth</t>
  </si>
  <si>
    <t>050.58804</t>
  </si>
  <si>
    <t>RES.2635.CARLADR.MN.EXT</t>
  </si>
  <si>
    <t>Install 750' of 2" HDPE for 6 new customers</t>
  </si>
  <si>
    <t>2022-06-07</t>
  </si>
  <si>
    <t>050.58810</t>
  </si>
  <si>
    <t>2636.Highway 54 Relocatio_</t>
  </si>
  <si>
    <t>Replace approximately 6,00' of 2", 3", and 4" Pipe with 6" HDPE for Highway rRelocation project on 54 in Owensboro KY. 25 Services</t>
  </si>
  <si>
    <t>2022-05-23</t>
  </si>
  <si>
    <t>050.58833</t>
  </si>
  <si>
    <t>LP.050.2736.Phelps LP Services</t>
  </si>
  <si>
    <t>Project replaces115 services in conjunction with low oressure main replacement on Phelps Ave. in Hopkinsville.</t>
  </si>
  <si>
    <t>050.58835</t>
  </si>
  <si>
    <t>Adyl.2635.Sunset Circle</t>
  </si>
  <si>
    <t>2022-06-06</t>
  </si>
  <si>
    <t>050.58836</t>
  </si>
  <si>
    <t>PRP.2635.Harmon Dr</t>
  </si>
  <si>
    <t>See project long description/notes.</t>
  </si>
  <si>
    <t>2022-05-26</t>
  </si>
  <si>
    <t>2022-06-19</t>
  </si>
  <si>
    <t>050.58839</t>
  </si>
  <si>
    <t>PRP.2634.Robards Phase-2</t>
  </si>
  <si>
    <t>2022-06-05</t>
  </si>
  <si>
    <t>2022-09-08</t>
  </si>
  <si>
    <t>050.58847</t>
  </si>
  <si>
    <t>RES.2636.HWY764N.MN.EXT</t>
  </si>
  <si>
    <t>Install 380' of 2" HDPE for new customer</t>
  </si>
  <si>
    <t>2022-06-13</t>
  </si>
  <si>
    <t>2022-09-27</t>
  </si>
  <si>
    <t>050.58886</t>
  </si>
  <si>
    <t>2635.HWY60MARIONRELOCATE</t>
  </si>
  <si>
    <t>Relocate 1,000' of 2" PE for Hwy Widening</t>
  </si>
  <si>
    <t>050.58899</t>
  </si>
  <si>
    <t>2634.41ARELOCATE</t>
  </si>
  <si>
    <t>Relocate 200' of 4" HDPE on HWY 41A</t>
  </si>
  <si>
    <t>2022-06-21</t>
  </si>
  <si>
    <t>050.58908</t>
  </si>
  <si>
    <t>RES.2739.Ardmore Phase 4</t>
  </si>
  <si>
    <t>XXXX Ft of 2 In HDPE to serve Phase 4 of Ardmore Crossings in Shelbyville KY</t>
  </si>
  <si>
    <t>050.58933</t>
  </si>
  <si>
    <t>Mayfield Structures</t>
  </si>
  <si>
    <t>FY22 structures including cantilever opener for gate (16K), Painting outside of W. James Street (26.5K), parking lot resurface (9.25K), concrete material bins (25K), work stations (5K), fence replacement (32K), and new sewer lateral w/ grinder pump (14.3</t>
  </si>
  <si>
    <t>2022-06-08</t>
  </si>
  <si>
    <t>050.58945</t>
  </si>
  <si>
    <t>2634.NoffsingerLn.Rlocate</t>
  </si>
  <si>
    <t>Relocate 1000' of 2" Stl. and 500' of 2" PE. for new Dollar Store</t>
  </si>
  <si>
    <t>2022-06-29</t>
  </si>
  <si>
    <t>050.58951</t>
  </si>
  <si>
    <t>RES.2734.Lexington Place 3</t>
  </si>
  <si>
    <t>Install 1,250 feet of 2 inch poly for app. 20 new residential lots in this (Phase 3) of Lexington Place Subdivision</t>
  </si>
  <si>
    <t>2022-06-15</t>
  </si>
  <si>
    <t>050.58961</t>
  </si>
  <si>
    <t>PRP.2636.Oak Ave</t>
  </si>
  <si>
    <t>2022-06-20</t>
  </si>
  <si>
    <t>050.58977</t>
  </si>
  <si>
    <t>PRP.2738.Sunny Hill Dr</t>
  </si>
  <si>
    <t>2022-09-25</t>
  </si>
  <si>
    <t>050.58996</t>
  </si>
  <si>
    <t>050.2637.Iowa St Replacement</t>
  </si>
  <si>
    <t>Install app. 550 feet of 2 inch poly main, retire 550 feet of 2 inch steel main (1959). McCracken County Road Department is making improvements. We have conflicts on Iowa St and Starr Hill Rd</t>
  </si>
  <si>
    <t>050.59043</t>
  </si>
  <si>
    <t>2636.HAYDENRD.RELOCATE</t>
  </si>
  <si>
    <t>Relocate 600' of 6" HDPE for Green Belt</t>
  </si>
  <si>
    <t>050.59046</t>
  </si>
  <si>
    <t>COM.2636.SOUTHTOWNBLVD.MN.EXT</t>
  </si>
  <si>
    <t>Install 820' of 4" HDPE for Aquatic Center</t>
  </si>
  <si>
    <t>2022-07-11</t>
  </si>
  <si>
    <t>050.59053</t>
  </si>
  <si>
    <t>RES.2739.Robin Place Ph 1</t>
  </si>
  <si>
    <t>750 Ft of 2 In HDPE to serve Phase 1 of Robin Place</t>
  </si>
  <si>
    <t>2022-08-26</t>
  </si>
  <si>
    <t>050.59063</t>
  </si>
  <si>
    <t>050.2638.Park Terrace Retire</t>
  </si>
  <si>
    <t>Retire 348 feet of (2014) 2 inch poly main. This was formerly a mobile hpme court, now abandoned no customers are left.</t>
  </si>
  <si>
    <t>050.59069</t>
  </si>
  <si>
    <t>050.2637.Friendship Replace</t>
  </si>
  <si>
    <t>KYTC making improvements to N Friendship Rd from Lone Oak Rd to Blandville Rd</t>
  </si>
  <si>
    <t>2022-08-01</t>
  </si>
  <si>
    <t>050.59081</t>
  </si>
  <si>
    <t>RES.2638.Parkway Dr Main Ext</t>
  </si>
  <si>
    <t>Install 140 feet of 2 inch poly main for one new residential customer and one existing commercial customer (Body shop/ auto repair)</t>
  </si>
  <si>
    <t>2022-07-18</t>
  </si>
  <si>
    <t>050.59082</t>
  </si>
  <si>
    <t>RES.2637.PrincessJennifer Ext</t>
  </si>
  <si>
    <t>Install 200 feet of 2 inch poly main for two existing residential homes. One customer (Gil Arterburn) requesting new service at 435 Princess Jennifer Dr in Calvert City</t>
  </si>
  <si>
    <t>050.59097</t>
  </si>
  <si>
    <t>RES.2637.Kenmar Rd Rev Ext</t>
  </si>
  <si>
    <t>Install 225 feet of 2 inch poly, coming off 2 inch poly on Babbland Drive.  One customer (Brandon Ladd)) requesting gas for new home at 715 Kenmar Rd</t>
  </si>
  <si>
    <t>050.59101</t>
  </si>
  <si>
    <t>RES.2637.Paddock 2 Rev Ext</t>
  </si>
  <si>
    <t>Install 1,215 feet of 2 inch poly main in this (second phase) of Paddock at the Oaks Subdivision. Extension makes gas available to three lots plus three tracts which may be divided. Developer is Chad Willett</t>
  </si>
  <si>
    <t>050.59103</t>
  </si>
  <si>
    <t>RES.2636.FUNNYCIDECOVE.MN.EXT</t>
  </si>
  <si>
    <t>Install 500' of 2" HDPE for Sub Division growth</t>
  </si>
  <si>
    <t>2022-08-02</t>
  </si>
  <si>
    <t>2022-08-24</t>
  </si>
  <si>
    <t>050.59105</t>
  </si>
  <si>
    <t>COM.2636.KNOTTFARS-BERRYRD.MN</t>
  </si>
  <si>
    <t>Install 800' of 4" HDPE for Chicken Farm</t>
  </si>
  <si>
    <t>2022-07-05</t>
  </si>
  <si>
    <t>050.59106</t>
  </si>
  <si>
    <t>2634.SLOVERCREEKREPLACEMENT</t>
  </si>
  <si>
    <t>Replace 2" Stl. Creek Crossing</t>
  </si>
  <si>
    <t>2022-09-29</t>
  </si>
  <si>
    <t>050.59121</t>
  </si>
  <si>
    <t>050.2736.Parking Lot Seal Hopk</t>
  </si>
  <si>
    <t>Project for sealing and striping the parking lot at the Hopkinsville Office</t>
  </si>
  <si>
    <t>050.59126</t>
  </si>
  <si>
    <t>050.2637.S 25th St Replace</t>
  </si>
  <si>
    <t>City making storm sewer omprovements. We need to replace app 400 ft. of 2" PE and 200 ft of 4" PE plus 4 or 5 services</t>
  </si>
  <si>
    <t>050.59158</t>
  </si>
  <si>
    <t>COM.2636.ARBYS.MN.EXT</t>
  </si>
  <si>
    <t>Install 1150' of 2" HDPE for new restaurant</t>
  </si>
  <si>
    <t>2022-08-22</t>
  </si>
  <si>
    <t>050.59185</t>
  </si>
  <si>
    <t>050.2638.I-69 at 45 Relocate</t>
  </si>
  <si>
    <t>A &amp; K Construction building a new Hucks Truck Stop at the intersection of I-69 and US Hwy 45 (Paducah Rd). There are conflicts with our existing 4-inch steel gas main. We will install 560 feet of 4-inch poly main and retire 550 feet of 4" steel.</t>
  </si>
  <si>
    <t>050.59187</t>
  </si>
  <si>
    <t>INT.2737.US 27 Widening</t>
  </si>
  <si>
    <t>Relocate 2000 ft of 2 In Main to elimate conflicts with US 27 Widening</t>
  </si>
  <si>
    <t>2022-07-25</t>
  </si>
  <si>
    <t>050.59192</t>
  </si>
  <si>
    <t>Adyl.2635.Westend St</t>
  </si>
  <si>
    <t>Replace 2621 ft of 2 Inch Adyl A with 2558 Ft of 2 Inch HDPE 13 services involved</t>
  </si>
  <si>
    <t>2022-07-27</t>
  </si>
  <si>
    <t>050.59221</t>
  </si>
  <si>
    <t>COM.BAKERAVEUPGRADE</t>
  </si>
  <si>
    <t>Replace 500' of 1" Stl. with 500' of 2" HDPE for Grain Dyer</t>
  </si>
  <si>
    <t>2022-08-08</t>
  </si>
  <si>
    <t>050.59222</t>
  </si>
  <si>
    <t>050.2638.Lazy Acres Retire</t>
  </si>
  <si>
    <t>This site is the former mobile home park called Lazy Acres. It was built in 1981. Atmos installed 2 inch plastic gas mains in 1982. There are no more mobile homes today. Property has been purchased as commercial property.  Retire 1,016 feet of 2 inch</t>
  </si>
  <si>
    <t>050.59235</t>
  </si>
  <si>
    <t>COM.2734.Bale Commercial.Ext</t>
  </si>
  <si>
    <t>2500 ft. of 4 inchHDPE will serve new commercial development for Bale Blvd. located off Lovers Ln. and  Middlebridge. Will tie in to existing 6 inch HDPE at Lovers Ln. and fiture round-about at Shive Ln. and Middlebridge. Bale Family Partnership will</t>
  </si>
  <si>
    <t>2022-02-17</t>
  </si>
  <si>
    <t>050.59255</t>
  </si>
  <si>
    <t>050.2637.Oak St Retirement</t>
  </si>
  <si>
    <t>Retire app. 665 feet of 2 inch mill wrapped steel main from 1961. Main is insactive, we are there retiring services, no active services on this section of main</t>
  </si>
  <si>
    <t>050.59278</t>
  </si>
  <si>
    <t>RES.2636.HWY279MN.EXT</t>
  </si>
  <si>
    <t>Install 2000' of 2" HDPE for new customers</t>
  </si>
  <si>
    <t>2022-09-01</t>
  </si>
  <si>
    <t>2022-09-23</t>
  </si>
  <si>
    <t>050.59377</t>
  </si>
  <si>
    <t>PRP.2734.Lost-River Cave</t>
  </si>
  <si>
    <t>****** Revision Comments ******   Original Estimate $ 617,953.80
Contractor estimate for contract labor to finish project was under estimated.</t>
  </si>
  <si>
    <t>2023-02-01</t>
  </si>
  <si>
    <t>050.59405</t>
  </si>
  <si>
    <t>RES.2636.SCHIEDERTANNERLN.MN.</t>
  </si>
  <si>
    <t>Install 800' of 2" HDPE for new customers</t>
  </si>
  <si>
    <t>050.59406</t>
  </si>
  <si>
    <t>RES.2636.BRIDGEWOOD.MN.EXT</t>
  </si>
  <si>
    <t>Install 1100' of 2" HDPE for subdivision growth</t>
  </si>
  <si>
    <t>2022-09-20</t>
  </si>
  <si>
    <t>050.59411</t>
  </si>
  <si>
    <t>RES.2636.FREESILVERRD.MN.EXT</t>
  </si>
  <si>
    <t>Install 575' of 2" HDPE for 3 new customers</t>
  </si>
  <si>
    <t>2022-09-02</t>
  </si>
  <si>
    <t>2022-10-16</t>
  </si>
  <si>
    <t>050.59412</t>
  </si>
  <si>
    <t>RES.2636.PLEASENTPOINTRD.MN.E</t>
  </si>
  <si>
    <t>Install 265' of 2" HDPE for new customer</t>
  </si>
  <si>
    <t>2022-09-05</t>
  </si>
  <si>
    <t>2022-09-12</t>
  </si>
  <si>
    <t>050.59504</t>
  </si>
  <si>
    <t>2636.KY298ROUNDABOUTUPGRADE</t>
  </si>
  <si>
    <t>Replace 848' of 4" Stl., 189' of 2" Stl., with848' of 4" HDPE and 189' of 2" HDPE</t>
  </si>
  <si>
    <t>2023-04-28</t>
  </si>
  <si>
    <t>050.59524</t>
  </si>
  <si>
    <t>PRP.2637.Washington St</t>
  </si>
  <si>
    <t>******* Revision Comments *******
Original Estimate: $739,563.14 
2,978' of additional main was installed and the 4" PE was changed to 6" PE from the original estimate.Concrete and asphalt exceeded original estimate</t>
  </si>
  <si>
    <t>2022-10-03</t>
  </si>
  <si>
    <t>2023-03-27</t>
  </si>
  <si>
    <t>050.59557</t>
  </si>
  <si>
    <t>3302.KY Laptops Ph2.FY22</t>
  </si>
  <si>
    <t>Purchase replacement laptops and monitors for Kentucky - 2nd order for FY22</t>
  </si>
  <si>
    <t>050.59561</t>
  </si>
  <si>
    <t>2637.Equipment - Processor</t>
  </si>
  <si>
    <t>EF Processor with case, scanner kit, barcode3, manual, &amp; cp modes by George
Fischer Central Plastics, LLC
George Fischer Central Plastics, LLC</t>
  </si>
  <si>
    <t>2022-09-06</t>
  </si>
  <si>
    <t>050.59567</t>
  </si>
  <si>
    <t>PRP.2636.N Cherry Street</t>
  </si>
  <si>
    <t>******* Revision Comments ******
Original Estimate : $745,938.36 An addtional 2,970' of main was installed concrete and asphalt  exceeded estimate.</t>
  </si>
  <si>
    <t>2023-02-17</t>
  </si>
  <si>
    <t>050.59569</t>
  </si>
  <si>
    <t>050.2734.ERX - Purchase</t>
  </si>
  <si>
    <t>Purchase ERX</t>
  </si>
  <si>
    <t>050.59651</t>
  </si>
  <si>
    <t>RES.2736.Hwwy181.Ext.Elkton</t>
  </si>
  <si>
    <t>1300 ft. of 2 inch HDPE will werve 4 new residential customers on Hwy 181 in Elkton. AIC = 3003.00</t>
  </si>
  <si>
    <t>2022-08-25</t>
  </si>
  <si>
    <t>050.59722</t>
  </si>
  <si>
    <t>050.2609.Kirkwood</t>
  </si>
  <si>
    <t>Removing compressor station, replacing witrh new reg. stations and dehy, tying into storgae trunkline and High Pressure</t>
  </si>
  <si>
    <t>2022-10-01</t>
  </si>
  <si>
    <t>OH.050.10000</t>
  </si>
  <si>
    <t>UCG Business Unit A&amp;G Overhead Project</t>
  </si>
  <si>
    <t>1999-04-30</t>
  </si>
  <si>
    <t>050.26300</t>
  </si>
  <si>
    <t>MayfieldPRPServices</t>
  </si>
  <si>
    <t>Mayfield KY PRP Functional - Services</t>
  </si>
  <si>
    <t>050.26312</t>
  </si>
  <si>
    <t>ShelbyvillePRPServices</t>
  </si>
  <si>
    <t>Shelbyville KY PRP Functional - Services</t>
  </si>
  <si>
    <t>050.31536</t>
  </si>
  <si>
    <t>050.2634.Hwy 425</t>
  </si>
  <si>
    <t>Install 1100 Ft. 2 Inch PE to serve two Commercial customers</t>
  </si>
  <si>
    <t>2012-07-15</t>
  </si>
  <si>
    <t>050.31561</t>
  </si>
  <si>
    <t>2738.CAM.WOODLAND HEIGHT 2012</t>
  </si>
  <si>
    <t>INSTALL 3400ft OF 2in PE FOR SUBDIVISION</t>
  </si>
  <si>
    <t>2011-12-01</t>
  </si>
  <si>
    <t>2012-12-01</t>
  </si>
  <si>
    <t>050.31690</t>
  </si>
  <si>
    <t>050.2734.S.Glen Ext.</t>
  </si>
  <si>
    <t>Estimate SouthGlen - 7035 ft -4 inch - 9665 ft -2 inch</t>
  </si>
  <si>
    <t>2012-06-25</t>
  </si>
  <si>
    <t>050.32136</t>
  </si>
  <si>
    <t>2739.LAW.EAGLE LAKE 2012</t>
  </si>
  <si>
    <t>INSTALL 2in PE FOR EAGLE LAKE EXPANSION</t>
  </si>
  <si>
    <t>2012-07-01</t>
  </si>
  <si>
    <t>2013-11-01</t>
  </si>
  <si>
    <t>050.32147</t>
  </si>
  <si>
    <t>050.2636.W 13th. St.</t>
  </si>
  <si>
    <t>Install 200 ft 2 Inch PE to serve  1 residential customer</t>
  </si>
  <si>
    <t>050.33543</t>
  </si>
  <si>
    <t>050.2636.Challenger Ctr. 2</t>
  </si>
  <si>
    <t>Install 220 ft 2 Inch PE to serve new Southern Star Central Gas Pipeline Building</t>
  </si>
  <si>
    <t>2013-04-01</t>
  </si>
  <si>
    <t>050.33729</t>
  </si>
  <si>
    <t>050.2638.The Meadows 5 Ext</t>
  </si>
  <si>
    <t>Install 1,300 feet of 2 inch poly for 17 new residential lots in this fifth phase of The Meadows Subdivision.</t>
  </si>
  <si>
    <t>2013-05-02</t>
  </si>
  <si>
    <t>2013-07-28</t>
  </si>
  <si>
    <t>050.33744</t>
  </si>
  <si>
    <t>2738.FEDERAL PLACE 2012</t>
  </si>
  <si>
    <t>INSTALL 350ft OF 2in PE FOR NEW CUSTOMER - DOLLAR GENARAL STORE</t>
  </si>
  <si>
    <t>2012-11-01</t>
  </si>
  <si>
    <t>050.34042</t>
  </si>
  <si>
    <t>050.2636.Locust Hill Rd.</t>
  </si>
  <si>
    <t>Install 661 ft 2 Inch PE to serve 1 residential customer</t>
  </si>
  <si>
    <t>2013-04-25</t>
  </si>
  <si>
    <t>050.34044</t>
  </si>
  <si>
    <t>050.2636.Button Buck Ct.</t>
  </si>
  <si>
    <t>Install 503 ft  2 Inch PE to serve 1 residential customer</t>
  </si>
  <si>
    <t>2013-05-01</t>
  </si>
  <si>
    <t>050.34099</t>
  </si>
  <si>
    <t>050.2636.Silver St.</t>
  </si>
  <si>
    <t>Install 520 ft 2 Inch PE to serve 1 Commercial customer</t>
  </si>
  <si>
    <t>2013-05-15</t>
  </si>
  <si>
    <t>050.55179</t>
  </si>
  <si>
    <t>050.2637.Heath St Retirement</t>
  </si>
  <si>
    <t>Retire 610 feet of 1 1/4 inch plastic gas main, this is a former mobile home park. There are no more mobile homes or customers online.</t>
  </si>
  <si>
    <t>050.57473</t>
  </si>
  <si>
    <t>COM.2735.S.Green Ext.Glasgow</t>
  </si>
  <si>
    <t>100 ft. of 2 inch HDPE will serve one new business on S, Green St. in Glasgow. Companty Crew will  install</t>
  </si>
  <si>
    <t>2021-10-29</t>
  </si>
  <si>
    <t>050.57554</t>
  </si>
  <si>
    <t>RES.2734.Massey Springs Ext.</t>
  </si>
  <si>
    <t>250 ft. of 2 inch HDPE will serve 5 new multi-family retirement homes in Massey Springs  Development off Cave Mille and Smallhoise Rd..</t>
  </si>
  <si>
    <t>2021-10-14</t>
  </si>
  <si>
    <t>050.58545</t>
  </si>
  <si>
    <t>NG.2734.Hunter Ct. Retire</t>
  </si>
  <si>
    <t>Retire 1550 ft. of 4 inch HDPE Between Hunters Ct. and Peach Blossom Ct. Main is currently in a retention area that washes out. Main was originally ibstalled to feed Peach Blossom Ct. which is now being fed off Peachtree Ln.</t>
  </si>
  <si>
    <t>050.58868</t>
  </si>
  <si>
    <t>RES.2734.Lexington Place III</t>
  </si>
  <si>
    <t>1375  ft. of 2Inch HDPE will serve 19 new residential lots inLexington Place Subdivision -- Franklin , KY. Developer open and close ditchand install casings for main and services.</t>
  </si>
  <si>
    <t>050.58943</t>
  </si>
  <si>
    <t>050.2734.Office Furniture</t>
  </si>
  <si>
    <t>Purchase Office furniture for Bowling Green Office</t>
  </si>
  <si>
    <t>2023-01-31</t>
  </si>
  <si>
    <t>050.59449</t>
  </si>
  <si>
    <t>PRP.2737.Orchard St</t>
  </si>
  <si>
    <t>*** Revision Comments ****  Original estimate: $533,293.66 Hard surface repair exceeded original estimate.</t>
  </si>
  <si>
    <t>2023-04-08</t>
  </si>
  <si>
    <t>050.59450</t>
  </si>
  <si>
    <t>PRP.2738.Covington Ave</t>
  </si>
  <si>
    <t>Revision Comments: Original Estimate $740,326.82  An additional 2,154' of main was installed for tie backs and additional bare main found with restoration causing project to exceed original estimate.</t>
  </si>
  <si>
    <t>050.59492</t>
  </si>
  <si>
    <t>050.2609. Equipment</t>
  </si>
  <si>
    <t xml:space="preserve">Purchase bush hog 10'/storage ($17,000), 2 tandem utility trailers 14' ($6,000 each), and 3 digital crystal gauges 20000PSI ($1,600 each)
</t>
  </si>
  <si>
    <t>050.59495</t>
  </si>
  <si>
    <t>050.2612 KMD Measurement</t>
  </si>
  <si>
    <t xml:space="preserve">KY Prover replacement program and misc calibration equipment
</t>
  </si>
  <si>
    <t>050.59498</t>
  </si>
  <si>
    <t>050.2634. Equipment</t>
  </si>
  <si>
    <t xml:space="preserve">Purchase 2-4" Williamson valves ($11,500 each), 3 Sensit golds ($1,500 each), 810 locator ($3,500), 2 Jamison insert tools ($1,100 each), Heath odorator 2 ($5,100), Mole/Hose kit ($4,500), and Scaper Kit Ritmo .5"-2" ($2,025)
</t>
  </si>
  <si>
    <t>2023-07-30</t>
  </si>
  <si>
    <t>050.59511</t>
  </si>
  <si>
    <t>PRP.2737.East Main St</t>
  </si>
  <si>
    <t>Revision Comments:Original estimate $805,191.16 This project was not the project we budgeted for due to State paving plans. The State made us go under the side walk and they were 5" wide and 8" to 12" thick. Restoration costs were well above our original</t>
  </si>
  <si>
    <t>050.59513</t>
  </si>
  <si>
    <t>PRP.2738.Mulberry St</t>
  </si>
  <si>
    <t>Revision Comments:Original Estimate $715,180.55  An additional 2,320' of main was installes from original estimate due to additinal  bare main found.
There was 3740' of 6" Stl that was unable to be retired on the asbuilts no 6" to retire in this Tax Cod</t>
  </si>
  <si>
    <t>050.59543</t>
  </si>
  <si>
    <t>050.2635.Princeton Equipment</t>
  </si>
  <si>
    <t>2 Sensit golds ($1,500 each), 2 Ritmo Ef Peeler kit ($2,000 each), 2-810 Metrotech ($3,500 each), Milwaukee M18 cordless tool kit ($1,000), 2 Jamison tools ($1,000 each), Heath odorator 2 ($5,100), stop changer ($4,200), and Laser Leak Detector Gas Track</t>
  </si>
  <si>
    <t>050.59546</t>
  </si>
  <si>
    <t>050.2636.Equipment 2023</t>
  </si>
  <si>
    <t>Purchase of TDW Equipment ($97,000), MSA340 Fusion Box ($4,600), 8" PE Cutter ($1,500), 2 Ritmo Scraper Peeler Kit ($1,900 each), 6 VM810 Locators ($3,200 each), 5 Sensit Gold ($2,086 each), Smart Cal Station Greenville ($6,500), 2 Footage C400 2"-6" ($4</t>
  </si>
  <si>
    <t>050.59565</t>
  </si>
  <si>
    <t>050.2638.Misc Equipment</t>
  </si>
  <si>
    <t>This project is set up to capture the costs of the FY '23 misc equipment budgeted for the Mayfield marea. Includes 2- Sensit Gold units ($4,400), a line locator ($3,800), and EF battery processor ($4,500) for a total of $12,700</t>
  </si>
  <si>
    <t>2022-12-31</t>
  </si>
  <si>
    <t>050.59566</t>
  </si>
  <si>
    <t>050.2637.Misc Equipment</t>
  </si>
  <si>
    <t>This project is to capture the costs of misc equpment budgeted to the Paducah area, includes one crystal guage, two EF processors, three Sensit Gold leak detectors, two line and marker ball locators, two UT gauges, and one 5' x 7' dump trailer</t>
  </si>
  <si>
    <t>050.59657</t>
  </si>
  <si>
    <t>050.2609 St. Char. Dehy PH. 2</t>
  </si>
  <si>
    <t>Project to install 670 hp Dearing compressor, compressor building, dehy, filter/seperators, meter skids, regulation/control skids, MCC building, and all supporting equipment at the St. Charles Station in Dawson Springs, KY.</t>
  </si>
  <si>
    <t>2025-02-28</t>
  </si>
  <si>
    <t>050.59667</t>
  </si>
  <si>
    <t>Equipmt.2734.BG FY23</t>
  </si>
  <si>
    <t>Purchase 3 Vloc 3 Locators ($4,800 each). 2 Sensit G-2 Gold ($1,786 each), and 2 Track It 3 ($1,367 each)</t>
  </si>
  <si>
    <t>2023-05-31</t>
  </si>
  <si>
    <t>050.59668</t>
  </si>
  <si>
    <t>Eqpmt.2735.FY23</t>
  </si>
  <si>
    <t>Routing for approval.  Increase in cost of items since estimate was completed.  Purchase Sensit Smartcal 360 desktop cal station ($5,650), 2 Vivax/Metrotech VM-810 line locators ($3,375 each), TDW 3x4 Shortstop plugging assembly ($21,000), Sensit  Gas-Tr</t>
  </si>
  <si>
    <t>050.59669</t>
  </si>
  <si>
    <t>Eqpmt.2736.FY23</t>
  </si>
  <si>
    <t xml:space="preserve">Purchase LED Worklights , 15' stands for worksite ($1,600), Plasma Cutter for C&amp;M shop ($4,500), Metrotech V-Loc Pro 3 w/ Omni locator ($5,700), Black Widow battery operated grease gun ($2,500), 2 Sensit Gold ($2,000 each), and Jameson Svc. Line locator </t>
  </si>
  <si>
    <t>050.59699</t>
  </si>
  <si>
    <t>2737.Misc.Equip.FY23</t>
  </si>
  <si>
    <t>Purchase Current Mapper for corrosion and shorts ($11,458), Laser Leak Detector ($11,565), Battery Operated Electrofusion Machine ($4,100), 2 Sensit Leak Detector ($1,786 each), and VM 810 Locactor ($3,140)</t>
  </si>
  <si>
    <t>050.59700</t>
  </si>
  <si>
    <t>2738.Misc.Equip.FY23</t>
  </si>
  <si>
    <t>Purchase Mainline Tracer 600' Jameson Tool ($2,321), No-Blo Valve Changer ($4,193), 3 VLOC3-Pro Locator W/MLA attachment ($5,995 each), LZ30 Gas Trac Leak Detector ($10,880), Squeeze Tool Remote 1/2"-2" ($1,552), and Crystal Gauge 0-300 lb ($2,101)</t>
  </si>
  <si>
    <t>050.59701</t>
  </si>
  <si>
    <t>2739.Misc.Equip.FY23</t>
  </si>
  <si>
    <t>Purchase Ditch Witch hydrovac trailer fx20B ($30,000) and 2 FLASHLIGHT PELICAN 940 REMOTE AREA LIGHTING 3000 LUMS ($1,018 each)</t>
  </si>
  <si>
    <t>2024-01-30</t>
  </si>
  <si>
    <t>050.59714</t>
  </si>
  <si>
    <t>NG.2734.Lovers Ln Relocation</t>
  </si>
  <si>
    <t>Relocate approx. 500' due to new City street being built and new intersection at Lovers Lane</t>
  </si>
  <si>
    <t>2022-09-28</t>
  </si>
  <si>
    <t>050.59727</t>
  </si>
  <si>
    <t>050.2635 Building Upgrade</t>
  </si>
  <si>
    <t>Replace floor in the office, upgrade bathrooms</t>
  </si>
  <si>
    <t>050.59744</t>
  </si>
  <si>
    <t>050.2636.Water Meter</t>
  </si>
  <si>
    <t>Resurface parking lot, upgrade water meter at the office</t>
  </si>
  <si>
    <t>050.59745</t>
  </si>
  <si>
    <t>050.2736 Shop Addition</t>
  </si>
  <si>
    <t>Add onto the shop at Hopkinsville whse</t>
  </si>
  <si>
    <t>050.59966</t>
  </si>
  <si>
    <t>RES.2738.Hwy 1157</t>
  </si>
  <si>
    <t>370 Ft of 2 In HDPE Main to serve 1 new customer on KY-1157</t>
  </si>
  <si>
    <t>050.60011</t>
  </si>
  <si>
    <t>RES.2636.PEBBLEWOODDR.MN.EXT</t>
  </si>
  <si>
    <t>Install 2500' of 2" HDPE for subdivision growth</t>
  </si>
  <si>
    <t>2022-10-24</t>
  </si>
  <si>
    <t>2022-11-04</t>
  </si>
  <si>
    <t>050.60034</t>
  </si>
  <si>
    <t>PRP.2734.31W BG</t>
  </si>
  <si>
    <t>Revision Comments: Original estimate $615, 595.31 Project exceeded estimate due to required depths that were made in rock for the State for pending HWY project on 31W.</t>
  </si>
  <si>
    <t>2022-10-21</t>
  </si>
  <si>
    <t>2023-09-28</t>
  </si>
  <si>
    <t>050.60040</t>
  </si>
  <si>
    <t>COM.2638.Commerce Ext-HP-IP</t>
  </si>
  <si>
    <t>Convert existing 2 inch steel HPD (200# maop) to I.P (60# maop). Install new reg station, run 200' - 2" poly for one new commercial building (Auto repair).  Remove existing farm tap regs.</t>
  </si>
  <si>
    <t>050.60043</t>
  </si>
  <si>
    <t>RES.2734.CartersCrossing 4</t>
  </si>
  <si>
    <t>4335 ftt. of 2 inch HDPE will serve 124 new residential lots in Phase 4 of Carters Crossing located off Cumberland tTrace Rd. Developer will open and close ditch and Install Casings for main and service lines</t>
  </si>
  <si>
    <t>2022-10-19</t>
  </si>
  <si>
    <t>050.60046</t>
  </si>
  <si>
    <t>050.2637.US Hwy 45 S Relocate</t>
  </si>
  <si>
    <t>This property has been purchased by Hutson, Inc. They plan to build a new John Deere dealership at this location. There is a bank mthey will be cutting down. Our existing 4 inch steel gas main is on private property on this bank and is affected.</t>
  </si>
  <si>
    <t>2023-02-28</t>
  </si>
  <si>
    <t>050.60054</t>
  </si>
  <si>
    <t>INT.2737.Boyle Co High School</t>
  </si>
  <si>
    <t>Relocate 450 Ft of 4 In HDPE to eliminate conflicts with baseball field</t>
  </si>
  <si>
    <t>050.60076</t>
  </si>
  <si>
    <t>RES.2734.Lexington Pl P4</t>
  </si>
  <si>
    <t>Phase 4 - install approx 1900' of 2" PE - serve approx 24 new lots - developer to open and close ditch</t>
  </si>
  <si>
    <t>2022-11-30</t>
  </si>
  <si>
    <t>050.60077</t>
  </si>
  <si>
    <t>RES.2637.Stonepoint 2 Rev Ext</t>
  </si>
  <si>
    <t>Install 200 feet of 2 inch poly gas main for 2 new residential customers requesting natural gas. Donny Travis and David Freeman are the 2 customers.</t>
  </si>
  <si>
    <t>2023-01-30</t>
  </si>
  <si>
    <t>050.60083</t>
  </si>
  <si>
    <t>2736.19TH.ST.RELOCATE</t>
  </si>
  <si>
    <t>Replace 225' of 4" HDPE for Bridge Replacement</t>
  </si>
  <si>
    <t>2022-11-01</t>
  </si>
  <si>
    <t>050.60091</t>
  </si>
  <si>
    <t>IND.2734.Technology Way Exten</t>
  </si>
  <si>
    <t>Extend 6" PE to serve new building in Transpark</t>
  </si>
  <si>
    <t>2022-10-26</t>
  </si>
  <si>
    <t>050.60094</t>
  </si>
  <si>
    <t>RES.2638.Moonlight Dr Ext</t>
  </si>
  <si>
    <t>Install 200 feet of 2 inch poly main to serve one existing residential customer and three vacant lots.</t>
  </si>
  <si>
    <t>050.60095</t>
  </si>
  <si>
    <t>2739.WMR_Endpoints.FY23</t>
  </si>
  <si>
    <t>Project to purchase, install, and program 3360 WMR Endpoints in Shelbyville, KY</t>
  </si>
  <si>
    <t>050.60099</t>
  </si>
  <si>
    <t>RES.2637.Richland Place Ext</t>
  </si>
  <si>
    <t>Install 725 feet of 2 inch poly main to serve two duplex town homes. Builder is Nathan Hack. Subdivision is called Richland Place.</t>
  </si>
  <si>
    <t>2023-03-01</t>
  </si>
  <si>
    <t>050.60100</t>
  </si>
  <si>
    <t>050.3302.KY.LAPTOPS.FY23</t>
  </si>
  <si>
    <t>050.60101</t>
  </si>
  <si>
    <t>050.3302.KY.MDT.FY23</t>
  </si>
  <si>
    <t>050.60102</t>
  </si>
  <si>
    <t>050.3302.KY.Routers.FY23</t>
  </si>
  <si>
    <t>050.60119</t>
  </si>
  <si>
    <t>2612.KY.Emerg. Regulators FY23</t>
  </si>
  <si>
    <t>Approval is needed to purchase 8 emergency regulators for KY. Cost center 2612</t>
  </si>
  <si>
    <t>2023-10-30</t>
  </si>
  <si>
    <t>050.60121</t>
  </si>
  <si>
    <t>2612.KY.Corrector Repl. FY23</t>
  </si>
  <si>
    <t>2023-05-30</t>
  </si>
  <si>
    <t>050.60152</t>
  </si>
  <si>
    <t>RES.2734.South Glen Gables</t>
  </si>
  <si>
    <t>Approx 4850' of 4" PE to serve 76 new lots</t>
  </si>
  <si>
    <t>050.60154</t>
  </si>
  <si>
    <t>COM.2734.Charlie Ct</t>
  </si>
  <si>
    <t>500' of 2" PE to serve 4 new commercial lots</t>
  </si>
  <si>
    <t>2022-11-08</t>
  </si>
  <si>
    <t>050.60158</t>
  </si>
  <si>
    <t>050.2637.S 5th Replacement</t>
  </si>
  <si>
    <t>Install 350 feet of 2 inch poly, retire app.90 feet of 3/4 inch steel main</t>
  </si>
  <si>
    <t>2022-11-07</t>
  </si>
  <si>
    <t>050.60160</t>
  </si>
  <si>
    <t>RES.2734.WinstonLn.Frk</t>
  </si>
  <si>
    <t>500 ft.of 2 inch HDPE will serve one new customer on Winston Ln. in Franklin</t>
  </si>
  <si>
    <t>050.60171</t>
  </si>
  <si>
    <t>RES.2738.Ashwood Dr</t>
  </si>
  <si>
    <t>60 Ft of 2 In HDPE to serve 1 new customer</t>
  </si>
  <si>
    <t>050.60179</t>
  </si>
  <si>
    <t>050.2637.Temple St Retire</t>
  </si>
  <si>
    <t>Retire app. 600 feet of 2 inch M.W steel gas main (1962) on Temple and Bethel Streets. Houses were razed years ago. Property now owned by Southland Baptist Church. They plan on this becoming parking lot in the future</t>
  </si>
  <si>
    <t>050.60180</t>
  </si>
  <si>
    <t>RES.2637.Olivet Place Rev Ext</t>
  </si>
  <si>
    <t>Install 750 feet of 2 inch poly main to serve seven (duplex) townhomes for a total of 14 gas meters. Each unit will be over 4,000 sq. ft utilizing gas for on demand WH &amp; heat</t>
  </si>
  <si>
    <t>2022-10-15</t>
  </si>
  <si>
    <t>050.60183</t>
  </si>
  <si>
    <t>SINT.2734.BG Purchase 2 Repl</t>
  </si>
  <si>
    <t>Previous Estimate of 2,003,630.63 Additional rock and fence revision due to customers request for privacy.  Schedule lengthened and increase time for  3rd party inspection and Xray. Revised one station run to accomodate existing MAOP vs the original plan</t>
  </si>
  <si>
    <t>050.60185</t>
  </si>
  <si>
    <t>COM.2638.B way S10th to S9th</t>
  </si>
  <si>
    <t>Install app. 585 feet of 2 inch poly main Greer Neon Company as well as new businesses on West Broadway between S. 10th and S. 9th Streets</t>
  </si>
  <si>
    <t>2022-11-10</t>
  </si>
  <si>
    <t>050.60193</t>
  </si>
  <si>
    <t>INT.2738.Springfield Reinf</t>
  </si>
  <si>
    <t>System reinforcement project to feed Altech</t>
  </si>
  <si>
    <t>2022-12-01</t>
  </si>
  <si>
    <t>050.60208</t>
  </si>
  <si>
    <t>IND.2737.Southern Soul Spirit</t>
  </si>
  <si>
    <t>System replacement and main extension to serve Southern Soul Distillery</t>
  </si>
  <si>
    <t>2023-03-31</t>
  </si>
  <si>
    <t>050.60211</t>
  </si>
  <si>
    <t>COM.2638.N 12th St Main Ext</t>
  </si>
  <si>
    <t>Install 330 feet of 2 inch poly main for Dexter Youngblood at 320 North 12th Street in Mayfield. This is a commercial business.</t>
  </si>
  <si>
    <t>050.60232</t>
  </si>
  <si>
    <t>COM.2735.Southside Baptist Ch</t>
  </si>
  <si>
    <t>4" PE extension where customer is opening and closing ditch.  Approximately 500' , Company crew will install pipe</t>
  </si>
  <si>
    <t>2022-11-21</t>
  </si>
  <si>
    <t>050.60260</t>
  </si>
  <si>
    <t>COM.2637.Hansen Rd Rev Ext</t>
  </si>
  <si>
    <t>Install 300 feet of 2 inch poly main for one new commercial customer. Creative Stiitches (Barry Wallace) requesting natural gas</t>
  </si>
  <si>
    <t>050.60267</t>
  </si>
  <si>
    <t>2737.Warehouse Upgrades</t>
  </si>
  <si>
    <t>Budgeted project to replace 3 man doors and 3 overhead doors at the Danville Warehouse</t>
  </si>
  <si>
    <t>2023-12-30</t>
  </si>
  <si>
    <t>050.60268</t>
  </si>
  <si>
    <t>COM.2738.New Columbia Rd</t>
  </si>
  <si>
    <t>800 Ft of 2 In HDPE to serve a new storage unit facility</t>
  </si>
  <si>
    <t>2022-11-28</t>
  </si>
  <si>
    <t>050.60276</t>
  </si>
  <si>
    <t>IND.2734 Henderson Ind</t>
  </si>
  <si>
    <t>Rerouting for Revision Approval.  Project was set up under Company labor to install the pipe, instead Contract labor was needed to finish the project. 1744' of 4" Steel and 517 of 2" steel. Developer open/close ditch. Will serve 2 spec buildings in Hende</t>
  </si>
  <si>
    <t>050.60296</t>
  </si>
  <si>
    <t>050.2736.Hopkinsville</t>
  </si>
  <si>
    <t>Purchase land in Christian County, Hopkinsville</t>
  </si>
  <si>
    <t>2022-11-18</t>
  </si>
  <si>
    <t>2024-09-30</t>
  </si>
  <si>
    <t>050.60309</t>
  </si>
  <si>
    <t>050.2609.KirkWood Leak Det.</t>
  </si>
  <si>
    <t>KirkWood Storage Station Leak Det.</t>
  </si>
  <si>
    <t>2024-04-30</t>
  </si>
  <si>
    <t>050.60312</t>
  </si>
  <si>
    <t>050.2634.Heater, Parking Lot</t>
  </si>
  <si>
    <t>Purchase heater for shop, reseal parking lot at the Madisonville Office</t>
  </si>
  <si>
    <t>050.60313</t>
  </si>
  <si>
    <t>RES.2634.MILLSTONEWAYHANSON.M</t>
  </si>
  <si>
    <t>Install 750' of 2" HDPE for Subdivision 42413</t>
  </si>
  <si>
    <t>2022-12-05</t>
  </si>
  <si>
    <t>050.60328</t>
  </si>
  <si>
    <t>PRP.2636.W Campbell St</t>
  </si>
  <si>
    <t>***** Revision Comments *****
Original Estimate $777,735.82
Asphalt and concrete exceeded original estimate.</t>
  </si>
  <si>
    <t>2022-12-28</t>
  </si>
  <si>
    <t>050.60352</t>
  </si>
  <si>
    <t>RES.050.Clapp Rd Rev Ext</t>
  </si>
  <si>
    <t>Install 5550 feet of 2 inch poly for one new home being built to replace home that was damaged by 2021 tornado. Due to the tonado we also had to retire app. 500 ft of 2 inch poly main. Because of these factors there is no charge for main extension</t>
  </si>
  <si>
    <t>050.60353</t>
  </si>
  <si>
    <t>050.2638.Copeland Ln Replace</t>
  </si>
  <si>
    <t>Retire 579 feet of 1 inch steel main. Install 230 feet of 2 inch poly main along Copeland Lane.</t>
  </si>
  <si>
    <t>050.60354</t>
  </si>
  <si>
    <t>050.2638.Sedalia Rd Rev Ext</t>
  </si>
  <si>
    <t>Install 200 feet of 2 inch poly main for two new residential customers (Steve Lamb) requesting gas service.</t>
  </si>
  <si>
    <t>050.60365</t>
  </si>
  <si>
    <t>IND.2734.Tyson Foods</t>
  </si>
  <si>
    <t>3400' of 8" steel in the Transpark for Tyson Foods and will make service available to Envision. Chamber to open the ditch.  Martin Contracting will install pipe, pad, and backfill.  Company Inspection. The incorrect CB was chosen and corrected.</t>
  </si>
  <si>
    <t>2022-12-12</t>
  </si>
  <si>
    <t>050.60371</t>
  </si>
  <si>
    <t>2637 - Parking Lot</t>
  </si>
  <si>
    <t>Improvements to the parking lot at the Paducah office, 3510 Coleman Rd</t>
  </si>
  <si>
    <t>050.60386</t>
  </si>
  <si>
    <t>COM.2736.GLENWOOD MILL.MN.EXT</t>
  </si>
  <si>
    <t>Install 400' of 2" HDPE for new commercial businesses</t>
  </si>
  <si>
    <t>2023-01-03</t>
  </si>
  <si>
    <t>2023-01-12</t>
  </si>
  <si>
    <t>050.60387</t>
  </si>
  <si>
    <t>RES.2736.FAIRWAYCTELKTONMN.EX</t>
  </si>
  <si>
    <t>Install 1000' of 2" HDPE for new subdivision</t>
  </si>
  <si>
    <t>050.60388</t>
  </si>
  <si>
    <t>COMM.2636.GATEWAYMALL.MN.EXT</t>
  </si>
  <si>
    <t>Install 300' of 2" HDPE for Strip Mall</t>
  </si>
  <si>
    <t>2022-12-14</t>
  </si>
  <si>
    <t>050.60389</t>
  </si>
  <si>
    <t>RES.2636.TULECREEKRD.MN.EXT</t>
  </si>
  <si>
    <t>Install 2300' of 2" HDPE for new customers</t>
  </si>
  <si>
    <t>2023-01-04</t>
  </si>
  <si>
    <t>050.60390</t>
  </si>
  <si>
    <t>RES.2636.KNOTTRD.MN.EXT</t>
  </si>
  <si>
    <t>Install 1800' of 2" HDPE for new customers</t>
  </si>
  <si>
    <t>2022-12-13</t>
  </si>
  <si>
    <t>050.60391</t>
  </si>
  <si>
    <t>RES.2636.ST.LAWRENCESPUR.MN.E</t>
  </si>
  <si>
    <t>Install 500' of 2" HDPE for new customer</t>
  </si>
  <si>
    <t>2023-01-27</t>
  </si>
  <si>
    <t>050.60408</t>
  </si>
  <si>
    <t>RES.2737.Ash Rd</t>
  </si>
  <si>
    <t>190 Ft of 2 In HDPE to serve 1 new customer</t>
  </si>
  <si>
    <t>2023-02-25</t>
  </si>
  <si>
    <t>050.60417</t>
  </si>
  <si>
    <t>Paris Rd Ground Bed</t>
  </si>
  <si>
    <t>This project is to capture the costs associated with the replacement of our Paris Rd ground bed in Mayfield. Ground bed is nearly depleted. Replacement cannot wait until next fiscal year.</t>
  </si>
  <si>
    <t>2022-12-15</t>
  </si>
  <si>
    <t>050.60491</t>
  </si>
  <si>
    <t>COM.2735.Rogers Rd Ext</t>
  </si>
  <si>
    <t>Install approx. 315' of 2" PE to serve one new customer-Customer AIC</t>
  </si>
  <si>
    <t>2023-01-07</t>
  </si>
  <si>
    <t>050.60525</t>
  </si>
  <si>
    <t>PRP.2635.Summit Dr</t>
  </si>
  <si>
    <t>See Project Long Descrption/Notes</t>
  </si>
  <si>
    <t>2023-01-20</t>
  </si>
  <si>
    <t>050.60529</t>
  </si>
  <si>
    <t>RES.2739.Winter Garden</t>
  </si>
  <si>
    <t>200 Ft of 2 In HDPE to serve 3 homes on Winter Garden in Lawrenceburg</t>
  </si>
  <si>
    <t>2023-01-02</t>
  </si>
  <si>
    <t>050.60530</t>
  </si>
  <si>
    <t>RES.2739.Twin Lakes Section 3</t>
  </si>
  <si>
    <t>2100 Ft of 2 In HDPE to serve Sections 3 and 4 of Twin Lakes Subdivision</t>
  </si>
  <si>
    <t>050.60544</t>
  </si>
  <si>
    <t>FY23 KMD MEC Forfeitures</t>
  </si>
  <si>
    <t xml:space="preserve">FY23 - Moving old MEC forfeiture for 040.12909 - $5,401.18
Needed this project due to assets being C040. Asset ID 17507824 - 1,050 4" Main
</t>
  </si>
  <si>
    <t>2023-12-31</t>
  </si>
  <si>
    <t>050.60576</t>
  </si>
  <si>
    <t>PRP.2637.Hilldale Rd</t>
  </si>
  <si>
    <t>050.60580</t>
  </si>
  <si>
    <t>2734.31WBristow Relocate</t>
  </si>
  <si>
    <t>Relocate approximately 750' of 2" PE to resolve conflicts with US31W entrance improvements to Bristow Elementary.   Includes to directional drills under US31W for 2 main crossings.  Project is a non-reimbursable KYTC public improvement</t>
  </si>
  <si>
    <t>050.60591</t>
  </si>
  <si>
    <t>2734.Ashley Cir Relocate</t>
  </si>
  <si>
    <t>Relocate approx. 360' of 4" PE and 20' of 2" PE to resolve conflicts with city widening project.  Construction of a turning lane onto Scottsville Rd.  Company labor will install</t>
  </si>
  <si>
    <t>2023-01-23</t>
  </si>
  <si>
    <t>050.60596</t>
  </si>
  <si>
    <t>2734.Cypress Way Replacement</t>
  </si>
  <si>
    <t>Replace approximately 700' of 2" steel with 2" PE in conjunction with renovations of Greenwood High School.  Unbudgeted replacement.  The School Contractor will open ditch and Company labor will install pipe.</t>
  </si>
  <si>
    <t>050.60616</t>
  </si>
  <si>
    <t>050.2636.DeerValleyRein.</t>
  </si>
  <si>
    <t>Install 1900' of 6" HDPE, 1300' of 4" HDPE, and a 2" regulator Station to provide 2nd feed into Deer Valley</t>
  </si>
  <si>
    <t>2023-02-03</t>
  </si>
  <si>
    <t>050.60629</t>
  </si>
  <si>
    <t>RES.2637.Westhaven Dr Rev Ext</t>
  </si>
  <si>
    <t>Install 350 feet of 2 inch poly main to serve three new residential customers requesting gas service. This also lets us put a two-way fee on this main.</t>
  </si>
  <si>
    <t>050.60637</t>
  </si>
  <si>
    <t>050.2636.Deer Valley Services</t>
  </si>
  <si>
    <t>install 32 replacement services</t>
  </si>
  <si>
    <t>2023-04-03</t>
  </si>
  <si>
    <t>050.60641</t>
  </si>
  <si>
    <t>COM.2738.West Broadway</t>
  </si>
  <si>
    <t>150 Ft of 2 In HDPE to serve 1 new customer</t>
  </si>
  <si>
    <t>2023-02-06</t>
  </si>
  <si>
    <t>2023-03-28</t>
  </si>
  <si>
    <t>050.60648</t>
  </si>
  <si>
    <t>2651.WMR Transceiver Upgr.FY23</t>
  </si>
  <si>
    <t>Replace/upgrade 9 WMR transceivers for Kentucky ((2 in Owensboro, Calhoun, Hardinsburgh, Fordsville, Hartford, Hawesville, Madisonville and Calvert City)</t>
  </si>
  <si>
    <t>2023-01-25</t>
  </si>
  <si>
    <t>050.60707</t>
  </si>
  <si>
    <t>RES.2739.Robin Place Ph 2</t>
  </si>
  <si>
    <t>900 Ft of 2 In HDPE to serve 11 lots on Phase 2 of Robin Place</t>
  </si>
  <si>
    <t>050.60785</t>
  </si>
  <si>
    <t>RES.2734.Dove Point Phase 2</t>
  </si>
  <si>
    <t>1000' 4" PE to serve 22 additional lots in Dove Point.  Developer to open and close ditch, Company labor to install pipe.</t>
  </si>
  <si>
    <t>2023-02-21</t>
  </si>
  <si>
    <t>050.60816</t>
  </si>
  <si>
    <t>PRP.2634.Boggess Blvd</t>
  </si>
  <si>
    <t>2023-07-15</t>
  </si>
  <si>
    <t>050.60817</t>
  </si>
  <si>
    <t>IND.2737.Luca Mariano</t>
  </si>
  <si>
    <t>3000 Ft of 6 In HDPE to serve Luca Mariano Distillery in Danville</t>
  </si>
  <si>
    <t>050.60825</t>
  </si>
  <si>
    <t>050.2636.Bevier Field</t>
  </si>
  <si>
    <t>Repair leaks, remove above ground facilities, Install 500' of 6" Stl.</t>
  </si>
  <si>
    <t>2023-04-01</t>
  </si>
  <si>
    <t>050.60831</t>
  </si>
  <si>
    <t>RES. 2634.GREYSTONE</t>
  </si>
  <si>
    <t>Install 1100' of 2" HDPE for new subdivision</t>
  </si>
  <si>
    <t>050.60834</t>
  </si>
  <si>
    <t>050.2636.Downs Food Group</t>
  </si>
  <si>
    <t>Install 4" Meter/Reg. Station, Install 120' of 2" Stl.</t>
  </si>
  <si>
    <t>2023-04-15</t>
  </si>
  <si>
    <t>2023-08-31</t>
  </si>
  <si>
    <t>050.60836</t>
  </si>
  <si>
    <t>RES.2637.Paddock Phase 3</t>
  </si>
  <si>
    <t>Install 1,020 feet of 2 inch poly main to serve 15 new residential lots in this third phase of the Paddock at the Oaks subdivision by Chad Willett.</t>
  </si>
  <si>
    <t>2023-05-28</t>
  </si>
  <si>
    <t>050.60858</t>
  </si>
  <si>
    <t>RES.2638.Terryaire Dr Ext</t>
  </si>
  <si>
    <t>Install 300 feet of 2 inch poly main for one new residential customer (Laura Cook) requesting gas at 192 Teryaire Drive</t>
  </si>
  <si>
    <t>050.60867</t>
  </si>
  <si>
    <t>RES.2737.W Kentucky Ave</t>
  </si>
  <si>
    <t>315 Ft of 2 In HDPE to serve 1 new customer</t>
  </si>
  <si>
    <t>050.60872</t>
  </si>
  <si>
    <t>RES.2635.ELAINEDR.MN.EXT</t>
  </si>
  <si>
    <t>Install 275' of 2" HDPE for new customer</t>
  </si>
  <si>
    <t>050.60877</t>
  </si>
  <si>
    <t>RES.ST.LAWRENCERD.MN.EXT</t>
  </si>
  <si>
    <t>2023-03-06</t>
  </si>
  <si>
    <t>050.60878</t>
  </si>
  <si>
    <t>RES.2634.LAKEWOODDR.MN.EXT</t>
  </si>
  <si>
    <t>Instal 820' of 2" HDPE for new subdivision</t>
  </si>
  <si>
    <t>050.60923</t>
  </si>
  <si>
    <t>2636.Wendall Ford Station</t>
  </si>
  <si>
    <t>Replace Station and reroute 2" stl.</t>
  </si>
  <si>
    <t>2023-03-09</t>
  </si>
  <si>
    <t>050.60924</t>
  </si>
  <si>
    <t>RES.2736.EASTRUTH</t>
  </si>
  <si>
    <t>Install 525' of 2" HDPE for 6 new customers</t>
  </si>
  <si>
    <t>2023-04-27</t>
  </si>
  <si>
    <t>050.60959</t>
  </si>
  <si>
    <t>RES.2636.THE PRESERVE</t>
  </si>
  <si>
    <t>Install 4250' of 4" HDPE, Install 2000' of 2" HDPE for new subdivision</t>
  </si>
  <si>
    <t>2023-06-15</t>
  </si>
  <si>
    <t>050.60972</t>
  </si>
  <si>
    <t>COM.2734.KPCustoms.Ext</t>
  </si>
  <si>
    <t>Install approx 350' of 2" PE for 4 new commercial customers.  Main will be installed in private easement.</t>
  </si>
  <si>
    <t>2023-03-20</t>
  </si>
  <si>
    <t>050.61007</t>
  </si>
  <si>
    <t>RES.2738.Blackberry Lane</t>
  </si>
  <si>
    <t>700 Ft of 2 In HDPE to serve 2 customers on Blackberry Lane</t>
  </si>
  <si>
    <t>050.61020</t>
  </si>
  <si>
    <t>050.2636.Greenville Rectifier</t>
  </si>
  <si>
    <t>Replace damaged rectifier in Greenville</t>
  </si>
  <si>
    <t>050.61029</t>
  </si>
  <si>
    <t>RES.2636.KINGRD.MN.EXT</t>
  </si>
  <si>
    <t>Install 1350' for new subdivision</t>
  </si>
  <si>
    <t>050.61030</t>
  </si>
  <si>
    <t>RES.2636.BOSTONRD.MN.EXT</t>
  </si>
  <si>
    <t>Install 275' of 2: HDPE for new customer</t>
  </si>
  <si>
    <t>050.61034</t>
  </si>
  <si>
    <t>IND.2737.Southern Soul Meter</t>
  </si>
  <si>
    <t>4 Inch Transport Meterset to serve Southern Soul Distillery in Lancaster KY</t>
  </si>
  <si>
    <t>050.61043</t>
  </si>
  <si>
    <t>IND.2739.Weiland Meter</t>
  </si>
  <si>
    <t>4 Inch Transport Meterset to serve Weiland in Shelbyville KY</t>
  </si>
  <si>
    <t>2023-08-16</t>
  </si>
  <si>
    <t>050.61044</t>
  </si>
  <si>
    <t>050.2637.Minnich Ave Sys Imp</t>
  </si>
  <si>
    <t>Install 300 feet of 2 inch poly main along Minnich Ave to coonect Minnich to Friedman Lane gas main creating a two-way feef. Retire leaking 4 inch valve at Friedman &amp; Pines Rd. Install new 4 inch poly valve</t>
  </si>
  <si>
    <t>050.61060</t>
  </si>
  <si>
    <t>PRP.2637.Sunset Ave</t>
  </si>
  <si>
    <t>2023-04-04</t>
  </si>
  <si>
    <t>2023-07-31</t>
  </si>
  <si>
    <t>050.61063</t>
  </si>
  <si>
    <t>RES.2637.Oakview Estates Ext</t>
  </si>
  <si>
    <t>Install 2,600 feet of 2 inch poly main to serve 29 new residential lots in Oakview Estates Subd. being developed by Chris "Potsy" Potter.. This is phase 1 of 2</t>
  </si>
  <si>
    <t>050.61088</t>
  </si>
  <si>
    <t>2609.Kimbel 3 Casing Replace.</t>
  </si>
  <si>
    <t>Replace casing top joint on Kimbel #3 Well at St. Charles Storage Field -</t>
  </si>
  <si>
    <t>2023-09-29</t>
  </si>
  <si>
    <t>050.61096</t>
  </si>
  <si>
    <t>PRP.2636.Oak St</t>
  </si>
  <si>
    <t>2023-04-11</t>
  </si>
  <si>
    <t>050.61097</t>
  </si>
  <si>
    <t>PRP.2737.Helm St</t>
  </si>
  <si>
    <t>Revision Comments: Original estimate: $ 683,579.72 This was not the project we budgeted for due to State paving plans. Concrete and Asphalt costs exceeded what was bugted for the original project. The State made us run under the sidewalk.</t>
  </si>
  <si>
    <t>050.61115</t>
  </si>
  <si>
    <t>RES.2637.Guess Court Ext</t>
  </si>
  <si>
    <t>Install 960 feet of 2 inch poly main to serve twelve duplex town homes or a total of 24 meters. Develper is Donny Travis of D &amp; D Development.</t>
  </si>
  <si>
    <t>050.61141</t>
  </si>
  <si>
    <t>RES.2734.Adairv.227BurrAlley</t>
  </si>
  <si>
    <t>Extend approx. 115' of 1.25 PE to serve one residential customer</t>
  </si>
  <si>
    <t>2023-04-17</t>
  </si>
  <si>
    <t>050.61142</t>
  </si>
  <si>
    <t>2735.HorseCaveBypass</t>
  </si>
  <si>
    <t>Relocate 650 feet of 4 inch HDPE for new bypass</t>
  </si>
  <si>
    <t>2023-05-01</t>
  </si>
  <si>
    <t>050.61154</t>
  </si>
  <si>
    <t>RES.2734.SouthParkCommonsPH1</t>
  </si>
  <si>
    <t>103 lots in South Park Commons Phase 1.  Install 800' 6" PE, 5,484' 4" PE, and 2,784' 2" PE.   Devloper to open and close ditch. Company labor to install pipe.</t>
  </si>
  <si>
    <t>050.61164</t>
  </si>
  <si>
    <t>IND.2734.LoganAlum.Meter Repl</t>
  </si>
  <si>
    <t>Replacement of Logan Al Meter/Reg set.  Includes Reg-Meterset, Heater, Filter/Sep, and all electronics needed. First Cut will be the contractor, Contract Insp utilized. DUE TO UNKNOWNS ON HOW LOGAN WILL REIMBURSE, SUBJECT TO REVISION</t>
  </si>
  <si>
    <t>2023-03-02</t>
  </si>
  <si>
    <t>2024-01-17</t>
  </si>
  <si>
    <t>050.61165</t>
  </si>
  <si>
    <t>COM.2739.Williamsburg Drive</t>
  </si>
  <si>
    <t>400 Ft of 2 In HDPE</t>
  </si>
  <si>
    <t>2023-05-27</t>
  </si>
  <si>
    <t>050.61251</t>
  </si>
  <si>
    <t>COM.2637.John Puryear Dr Ext</t>
  </si>
  <si>
    <t>Install 885 feet of 2 inch poly gas main to serve a new commercial development being built by Dean Owen, CPA.  Two buildings under construction currently including a new office bldg and a new storage bldg.</t>
  </si>
  <si>
    <t>050.61264</t>
  </si>
  <si>
    <t>RES.2739.Ardmore Ph 5</t>
  </si>
  <si>
    <t>2800 Ft of 2 In HDPE to serve Phase 5 of Ardmore Crossings</t>
  </si>
  <si>
    <t>2023-05-26</t>
  </si>
  <si>
    <t>050.61295</t>
  </si>
  <si>
    <t>IND.2739.Meggitt Meter</t>
  </si>
  <si>
    <t>4 Inch Transport Meterset to serve Meggitt in Danville KY</t>
  </si>
  <si>
    <t>050.61301</t>
  </si>
  <si>
    <t>COM.2734.BG.560 Waterbury Ct.</t>
  </si>
  <si>
    <t>Install app. 700' of 2" HDPE to serve one commercial customer. AIC provided from customer per tariff</t>
  </si>
  <si>
    <t>2023-04-24</t>
  </si>
  <si>
    <t>050.61335</t>
  </si>
  <si>
    <t>RES.2636.DARWINGEORGEST.MN.EX</t>
  </si>
  <si>
    <t>Install 400' of 2" HDPE for 2 new customers</t>
  </si>
  <si>
    <t>2023-06-01</t>
  </si>
  <si>
    <t>050.61367</t>
  </si>
  <si>
    <t>2734.KYTC.KY 1008 Relocation</t>
  </si>
  <si>
    <t>Replace approx. 650' of 4" PE and 120' of 2" PE  to resolve conflicts in KYTC project 3-80106 in Franklin KY.  Contract labor will be used to complete the work.</t>
  </si>
  <si>
    <t>2023-05-22</t>
  </si>
  <si>
    <t>2024-05-30</t>
  </si>
  <si>
    <t>050.61375</t>
  </si>
  <si>
    <t>IND.2734.EnvisionP1.Transpark</t>
  </si>
  <si>
    <t>Install approx 3500' of 8" steel for new EV Battery plant, Envision Phase 1, in Transpark.  Pipe will be installed in public utility easement with drive access provided by Envision outside of any secured fencing to meterset.</t>
  </si>
  <si>
    <t>050.61391</t>
  </si>
  <si>
    <t>RES.2634.CONTINENTALDR.MN.EXT</t>
  </si>
  <si>
    <t>2023-05-24</t>
  </si>
  <si>
    <t>050.61402</t>
  </si>
  <si>
    <t>2734.Ashley Cir Roundabout</t>
  </si>
  <si>
    <t>Routing for revision due to needing to bore more than anticipated for the relcoation and needing to replace more 2" than anticipated to eliminate a section of isloated steel.  Relocate approximately 500' of 2" Steel and 2" PE to resolve conflicts with th</t>
  </si>
  <si>
    <t>050.61404</t>
  </si>
  <si>
    <t>COMM.2736LACYLN.MN.EXT</t>
  </si>
  <si>
    <t>Install 250 of 2" HDPE for Main ext. for exis</t>
  </si>
  <si>
    <t>2023-05-25</t>
  </si>
  <si>
    <t>050.61415</t>
  </si>
  <si>
    <t>PRP.2636.W. Depot St</t>
  </si>
  <si>
    <t>050.61417</t>
  </si>
  <si>
    <t>COMM.2736.1600N.MN.ST.MN.EXT</t>
  </si>
  <si>
    <t>Install 350' of 2" HDPE for customer growth</t>
  </si>
  <si>
    <t>050.61429</t>
  </si>
  <si>
    <t>Comm.2634.Madisonville Sports</t>
  </si>
  <si>
    <t>Install 2500' of 4" HDPE for Sports Complex</t>
  </si>
  <si>
    <t>050.61435</t>
  </si>
  <si>
    <t>2734.BG Repave/Reseed Lot</t>
  </si>
  <si>
    <t>Repave existing parking lot next to BG office.  Reseed and straw rest of exisiting parking lot to repair and dispose of old asphalt.</t>
  </si>
  <si>
    <t>050.61470</t>
  </si>
  <si>
    <t>PRP.2636.Maple Dr</t>
  </si>
  <si>
    <t>2023-06-29</t>
  </si>
  <si>
    <t>050.61471</t>
  </si>
  <si>
    <t>RES.2736.11830S.MADISONVILLER</t>
  </si>
  <si>
    <t>Install 250' of 2" HDPE for new customer</t>
  </si>
  <si>
    <t>2023-06-12</t>
  </si>
  <si>
    <t>050.61501</t>
  </si>
  <si>
    <t>Adyl.2635.St Charles</t>
  </si>
  <si>
    <t>050.61502</t>
  </si>
  <si>
    <t>PRP.2637.Lone Oak Rd</t>
  </si>
  <si>
    <t>See Project LOng Description /Notes</t>
  </si>
  <si>
    <t>050.61509</t>
  </si>
  <si>
    <t>050.2634.Poole Purchase</t>
  </si>
  <si>
    <t>Replace Poole Purchase, 60' of 2" Stl., 1 - 2" Reg. Station, 1 - 2" Meter Station, 1 - Odorizor</t>
  </si>
  <si>
    <t>050.61529</t>
  </si>
  <si>
    <t>050.2637.US 45 at Goad Retire</t>
  </si>
  <si>
    <t>Property owner creating a small pond. We have a small amount of 1 1/4 inch steel main affected plus one gas service. We propose to abandon 210 feet of 1 1/4 inch. We will relocate two gas services and retire one gas service. Pond owner tearing down t</t>
  </si>
  <si>
    <t>2023-06-26</t>
  </si>
  <si>
    <t>050.61531</t>
  </si>
  <si>
    <t>PRP-Aldyl-A.2635.Princeton Svc</t>
  </si>
  <si>
    <t>PRP-Aldyl-A.2635.Princeton Services</t>
  </si>
  <si>
    <t>2023-06-21</t>
  </si>
  <si>
    <t>2025-09-30</t>
  </si>
  <si>
    <t>050.61532</t>
  </si>
  <si>
    <t>PRP-Aldyl-A.2736.Hopkins Svc</t>
  </si>
  <si>
    <t>PRP-Aldyl-A.2736.Hopkinsville Services</t>
  </si>
  <si>
    <t>050.61556</t>
  </si>
  <si>
    <t>Adyl.2736.Cunningham Ave</t>
  </si>
  <si>
    <t>050.61557</t>
  </si>
  <si>
    <t>Adyl.2736.Lincoln Ave</t>
  </si>
  <si>
    <t>***** 2023 Adyl *****  Replace 617'1.25" Adyl A, 6' of 3" Steel, 99' of 2" PE, 1,002' of 1" Adyl A, 1,531' of 2" PE, 3,386' of 2" Adyl A with 7,008' of 2" HDPE.</t>
  </si>
  <si>
    <t>2023-06-24</t>
  </si>
  <si>
    <t>050.61567</t>
  </si>
  <si>
    <t>2738.KY Cooperage Tunnel Relo</t>
  </si>
  <si>
    <t>Sending revision for approval due to footage being slightly more than anticipated. Lowering 120' of 4" to accomodate tunnel crossing under HWY 68. Martin contracting will be completing the work under existing MSA rates.</t>
  </si>
  <si>
    <t>2023-06-28</t>
  </si>
  <si>
    <t>050.61593</t>
  </si>
  <si>
    <t>050.2637.Forest Ave Sys Imp</t>
  </si>
  <si>
    <t>One service feeding three homes. We propose to install 100 feet of 2 inch poly main. We will then install three separate services.</t>
  </si>
  <si>
    <t>2023-07-03</t>
  </si>
  <si>
    <t>050.61594</t>
  </si>
  <si>
    <t>RES.2634EASTMORTON.MN.EXT</t>
  </si>
  <si>
    <t>Install 270' of 2" HDPE, ret. 612' of 2" Stl</t>
  </si>
  <si>
    <t>2023-08-01</t>
  </si>
  <si>
    <t>2023-08-30</t>
  </si>
  <si>
    <t>050.61599</t>
  </si>
  <si>
    <t>RES.2634.UNIVERSITYCIRCLE.MN.</t>
  </si>
  <si>
    <t>Install 300' of 2" HDPE for new customers</t>
  </si>
  <si>
    <t>050.61629</t>
  </si>
  <si>
    <t>RES.2637.Nace Ln Rev Ext</t>
  </si>
  <si>
    <t>Install 300 feet of 2 inch poly gas main for three new residential duplexes being built by Mark Hicks. 6 meters in total.</t>
  </si>
  <si>
    <t>2023-07-10</t>
  </si>
  <si>
    <t>050.61639</t>
  </si>
  <si>
    <t>RES.2636.HEATHERSTONEAPPROCH.</t>
  </si>
  <si>
    <t>Install 2300' of 4" HDPE approch main for new subdivision</t>
  </si>
  <si>
    <t>050.61645</t>
  </si>
  <si>
    <t>2739.Blacktop Reseal</t>
  </si>
  <si>
    <t>Reseal parking lot at Shelbyville office</t>
  </si>
  <si>
    <t>2023-07-01</t>
  </si>
  <si>
    <t>050.61646</t>
  </si>
  <si>
    <t>RES.2736.POGUERD.MN.EXT</t>
  </si>
  <si>
    <t>Install 1900' of 2" HDPE, Ret. 12 Hi pressure Taps</t>
  </si>
  <si>
    <t>050.61689</t>
  </si>
  <si>
    <t>RES.2638.Placid Ct Rev Ext</t>
  </si>
  <si>
    <t>INstall160 feet of 2 inch poly main along Placid court off Lakeshore Drive for one conversion customer at 33 Placid Court</t>
  </si>
  <si>
    <t>2023-07-24</t>
  </si>
  <si>
    <t>050.61708</t>
  </si>
  <si>
    <t>IND.2734.Trader Joes.Frk</t>
  </si>
  <si>
    <t>Install approx. 2200' of 4" Steel to serve the new Trader Joes Distribution Facility.  100% AIC and they will provide an open and close ditch.  Team Construction will be the Contractor installing pipe.  Project will be 100% Xray</t>
  </si>
  <si>
    <t>2023-07-25</t>
  </si>
  <si>
    <t>2024-02-28</t>
  </si>
  <si>
    <t>050.61766</t>
  </si>
  <si>
    <t>RES.2636.GOLDFINCH.MN.EXT</t>
  </si>
  <si>
    <t>Install 200' of 2" HDPE for one new customer</t>
  </si>
  <si>
    <t>2023-08-07</t>
  </si>
  <si>
    <t>050.61779</t>
  </si>
  <si>
    <t>050.009.Heath Ordorators</t>
  </si>
  <si>
    <t>Purchase 3-Heath Odorators @ 4800.00 each for Owensboro</t>
  </si>
  <si>
    <t>050.61783</t>
  </si>
  <si>
    <t>RES.2638.Crouch Dr Rev Ext</t>
  </si>
  <si>
    <t>Install 100 feet of 2 inch poly main for one new residential customer (Fred Nesler) requesting service.</t>
  </si>
  <si>
    <t>050.61796</t>
  </si>
  <si>
    <t>RES.2636.COLLEGEDR.MN.EXT</t>
  </si>
  <si>
    <t>050.61825</t>
  </si>
  <si>
    <t>COM.2736.FARMCREDIT.MN.EXT</t>
  </si>
  <si>
    <t>Install 1650 of 4" HDPE for Farm Credit</t>
  </si>
  <si>
    <t>050.61827</t>
  </si>
  <si>
    <t>2738.RMLD</t>
  </si>
  <si>
    <t>Project to purchase replacment RMLD for Campbellsville office</t>
  </si>
  <si>
    <t>050.61829</t>
  </si>
  <si>
    <t>COMM.2634.HASONSCHOOLRELOCA</t>
  </si>
  <si>
    <t>Replace 1000' of 4" STL. with 1000" of 4" HDPE for turning lane at Hanson School</t>
  </si>
  <si>
    <t>2023-08-25</t>
  </si>
  <si>
    <t>050.61848</t>
  </si>
  <si>
    <t>RES.2636.HEATHERSTONE.MN.EXT</t>
  </si>
  <si>
    <t>Install 1600' of 4" HDPE and 2500' of 2" HDPE for new subdivision</t>
  </si>
  <si>
    <t>050.61875</t>
  </si>
  <si>
    <t>RES.050.Stonehaven Ln Rev Ext</t>
  </si>
  <si>
    <t>Install 700 feet of 2 inch poly main for one customer requsting natrural gas, this gets us closer to future phase if subdivision.</t>
  </si>
  <si>
    <t>2023-08-14</t>
  </si>
  <si>
    <t>050.61950</t>
  </si>
  <si>
    <t>IND.2735.Bluegrass Dairy EXT</t>
  </si>
  <si>
    <t>Extending 4" steel main to supply increased load and new meterset. First cut fabrication to supply the station and meterset and company labor to install. Customer to provide AIC.</t>
  </si>
  <si>
    <t>2023-08-11</t>
  </si>
  <si>
    <t>050.62002</t>
  </si>
  <si>
    <t>COM.2636.WENDALLFORDFIREMN.EX</t>
  </si>
  <si>
    <t>Install 3,000' of 4" HDPE for Fire Dept. training facility</t>
  </si>
  <si>
    <t>2023-09-01</t>
  </si>
  <si>
    <t>050.62042</t>
  </si>
  <si>
    <t>COM.2734.Sterling Business</t>
  </si>
  <si>
    <t>Install approx. 3400' of 4" PE and 1500' of 2" PE to serve new business park off Russellville Rd. Delveoper to open and close ditch.  Company labor to install pipe. Customer to pay AIC</t>
  </si>
  <si>
    <t>2023-08-28</t>
  </si>
  <si>
    <t>2024-01-31</t>
  </si>
  <si>
    <t>050.62083</t>
  </si>
  <si>
    <t>RES.2636.COUNTRYCLUBLN.MN.EXT</t>
  </si>
  <si>
    <t>Install 600' of 2" HDPE for new home, Ret.300' of 2" plastic</t>
  </si>
  <si>
    <t>2023-09-25</t>
  </si>
  <si>
    <t>050.62101</t>
  </si>
  <si>
    <t>COM.2737.CHICK-FIL-A.MN.EXT</t>
  </si>
  <si>
    <t>Installing 1275' of 2" HDPE for new customer</t>
  </si>
  <si>
    <t>2023-09-11</t>
  </si>
  <si>
    <t>050.62117</t>
  </si>
  <si>
    <t>COMM.SPORTSCOMPLEXPH2.MN.EXT</t>
  </si>
  <si>
    <t>Install 480' of 4" HDPE for Sports complex</t>
  </si>
  <si>
    <t>2023-09-08</t>
  </si>
  <si>
    <t>2023-09-22</t>
  </si>
  <si>
    <t>050.62146</t>
  </si>
  <si>
    <t>050.3302.KY.LAPTOP.FY23</t>
  </si>
  <si>
    <t>PURCHASE TWO RUGGED LATITUDE 5430 LAPTOPS WITH MODEM INSTALLED FOR KENTUCKY.</t>
  </si>
  <si>
    <t>2023-09-12</t>
  </si>
  <si>
    <t>050.62182</t>
  </si>
  <si>
    <t>050.009.2636.Owensboro Out.</t>
  </si>
  <si>
    <t>owensboro outage</t>
  </si>
  <si>
    <t>2023-09-14</t>
  </si>
  <si>
    <t>050.62234</t>
  </si>
  <si>
    <t>Wmson Equip FY23</t>
  </si>
  <si>
    <t>This project is to capture the costs of purchasing Williamson tapping equipment for use in the Paducah area. We propose to purchase and pay for this equipment by the end og the fiscal year.</t>
  </si>
  <si>
    <t>050.51704</t>
  </si>
  <si>
    <t>050.2736.BD Seamless</t>
  </si>
  <si>
    <t>Replace Reg. station and Meter set at BD Seamless</t>
  </si>
  <si>
    <t>2019-08-01</t>
  </si>
  <si>
    <t>050.52421</t>
  </si>
  <si>
    <t>050.2637.Hinkleville Rd Ext</t>
  </si>
  <si>
    <t>Install app. 750 feet of 2 inch poly main for one new residential customer requesting gas.</t>
  </si>
  <si>
    <t>2019-11-30</t>
  </si>
  <si>
    <t>*Not blank Project</t>
  </si>
  <si>
    <t>Run this query for each FY</t>
  </si>
  <si>
    <t>For FY 24 it is only up to August 2024</t>
  </si>
  <si>
    <t>Annual Actual Cost 2022</t>
  </si>
  <si>
    <t>Annual Actual Cost 2023</t>
  </si>
  <si>
    <t>Construction Projects 2020</t>
  </si>
  <si>
    <t>Data:______ Base Period _____ Forecasted Period</t>
  </si>
  <si>
    <t>Type of Filing:___X__ Original _____ Updated _____ Revised</t>
  </si>
  <si>
    <t xml:space="preserve">Workpaper Reference No(s).:    </t>
  </si>
  <si>
    <t>Annual Actual Cost 2020</t>
  </si>
  <si>
    <t>050.26302</t>
  </si>
  <si>
    <t>GlasgowPRPMains</t>
  </si>
  <si>
    <t>Glasgow KY Pipe Replacement Program Functional - Mains</t>
  </si>
  <si>
    <t>050.44145</t>
  </si>
  <si>
    <t>PRP.2738.Springfield Calvary</t>
  </si>
  <si>
    <t>PRP Replacement of approimately 80,500 feet of vintage gas transmission main with high pressure distribution in Marion and Washington County Kentucky.</t>
  </si>
  <si>
    <t>2016-10-01</t>
  </si>
  <si>
    <t>2019-08-30</t>
  </si>
  <si>
    <t>This project will include the installation of approximately 4 miles of 8 inch 0.322¿ wall, X-52 pipe from ANR/TransCanada Purchase in Stanley, KY to Bon Harbor Storage field to add capacity to the system.  Currently Bon Harbor storage field is being fed</t>
  </si>
  <si>
    <t>050.49856</t>
  </si>
  <si>
    <t>2637.Paducah HCA-06</t>
  </si>
  <si>
    <t>Install 15,600' of 8" HP steel. Install 4" regulator station and downrate 5,360' of 8" steel.  Project elimates existing HCA.</t>
  </si>
  <si>
    <t>2018-03-08</t>
  </si>
  <si>
    <t>050.49220</t>
  </si>
  <si>
    <t>2609.Farm Taps Replac.FY19</t>
  </si>
  <si>
    <t>Replace Farm Taps with Two (2) Man crew and a Welder, for Company owened Transmission Line Farm Taps and One (1) Two man crew and Welder for Texas Gas Farm Taps</t>
  </si>
  <si>
    <t>050.51354</t>
  </si>
  <si>
    <t>2734.WMR Endpoints.FY2020</t>
  </si>
  <si>
    <t>Purchase approximately 28,025 endpoints (9,750 - 100 GM-A;  525 - 100 GM-B;17,100 - 300 GM; 650 - 600 GM).  Bowling Green area will be 100% WMR at end of project.</t>
  </si>
  <si>
    <t>050.49298</t>
  </si>
  <si>
    <t>2734.Farm Tap Replc.FY19</t>
  </si>
  <si>
    <t>Farm Tap Replacements -  Contract Labor at 64,000.00 for 11 months, 130,000.00 in materials with stores. Company labor to include service light up.</t>
  </si>
  <si>
    <t>050.52910</t>
  </si>
  <si>
    <t>2734.WMR.Endpoints.Ph2.FY20</t>
  </si>
  <si>
    <t>Installation of approximately 14,390 WMR endpoints in Bowling Green, KY.</t>
  </si>
  <si>
    <t>2019-12-30</t>
  </si>
  <si>
    <t>2020-04-30</t>
  </si>
  <si>
    <t>050.50939</t>
  </si>
  <si>
    <t>PRP.2637.N 26th Street</t>
  </si>
  <si>
    <t>See Long Description/notes</t>
  </si>
  <si>
    <t>2019-05-01</t>
  </si>
  <si>
    <t>050.52016</t>
  </si>
  <si>
    <t>2636. LP.Greenville, FY20</t>
  </si>
  <si>
    <t>Replace Approximently 6500" of 6" LP. steel, 4140' of 2" Bare Steel LP. with 4" PE. and 2" PE. IP. with 200 Services</t>
  </si>
  <si>
    <t>050.51920</t>
  </si>
  <si>
    <t>050.2609 Farm Taps 2020</t>
  </si>
  <si>
    <t>Update, rebuild Transmissin line Farm Taps on company owened facilities and on Texas Gas facilities</t>
  </si>
  <si>
    <t>050.49923</t>
  </si>
  <si>
    <t>2739.Replace Farm Taps</t>
  </si>
  <si>
    <t>Replace 110 Farm Taps in the Shelbyville Area. Contract Labor will be utilized._x000D_
5500.00 per tap</t>
  </si>
  <si>
    <t>2019-12-31</t>
  </si>
  <si>
    <t>050.49316</t>
  </si>
  <si>
    <t>PRP.2737.W Maple Ave.FY19</t>
  </si>
  <si>
    <t>See Notes/ Long Description</t>
  </si>
  <si>
    <t>050.50739</t>
  </si>
  <si>
    <t>PRP.2734.N Breathitt St</t>
  </si>
  <si>
    <t>See Project Long Decription/Notes</t>
  </si>
  <si>
    <t>2019-04-12</t>
  </si>
  <si>
    <t>050.49330</t>
  </si>
  <si>
    <t>2735.Farm Tap Replc.FY19</t>
  </si>
  <si>
    <t>Farm Tap Replacement s - Glasgow KY._x000D_
Contract labor - 249,900.00 and Company Labor - 14,000.00 to be spread over 11 months.  Materials with stores - 250,000 to be spread for 5 months - Oct. 2018 ther Feb. 2019.</t>
  </si>
  <si>
    <t>2019-10-31</t>
  </si>
  <si>
    <t>050.47910</t>
  </si>
  <si>
    <t>PRP.2736.East 13th Street</t>
  </si>
  <si>
    <t>2018-04-20</t>
  </si>
  <si>
    <t>050.49315</t>
  </si>
  <si>
    <t>PRP.2738.Robinson Ave.FY19</t>
  </si>
  <si>
    <t>See notes/Long Description</t>
  </si>
  <si>
    <t>2019-10-30</t>
  </si>
  <si>
    <t>050.47397</t>
  </si>
  <si>
    <t>PRP.2637.Mississippi Georgia</t>
  </si>
  <si>
    <t>2018-03-01</t>
  </si>
  <si>
    <t>050.51390</t>
  </si>
  <si>
    <t>2734.ScottsvilleRdCampb.toI65</t>
  </si>
  <si>
    <t>8 inch HDPE in conjunction with State Hwy Relocation - Scottsville Rd. from Campbell Ln. to I65</t>
  </si>
  <si>
    <t>2019-06-03</t>
  </si>
  <si>
    <t>2019-09-27</t>
  </si>
  <si>
    <t>050.49190</t>
  </si>
  <si>
    <t>PRP.2637.Clark St Ph 1.FY19</t>
  </si>
  <si>
    <t>2018-10-02</t>
  </si>
  <si>
    <t>2019-04-28</t>
  </si>
  <si>
    <t>050.51912</t>
  </si>
  <si>
    <t>PRP.2734.E Cedar St Franklin</t>
  </si>
  <si>
    <t>See Project long Description/ notes</t>
  </si>
  <si>
    <t>050.43361</t>
  </si>
  <si>
    <t>050.2738.Summersville TB</t>
  </si>
  <si>
    <t>6" PE and Reg sta to replace HP steel main and retire purchase station</t>
  </si>
  <si>
    <t>2016-06-01</t>
  </si>
  <si>
    <t>2016-12-30</t>
  </si>
  <si>
    <t>050.50374</t>
  </si>
  <si>
    <t>PRP.2737.KY 33 Burgin</t>
  </si>
  <si>
    <t>See Long Descirption</t>
  </si>
  <si>
    <t>2019-01-26</t>
  </si>
  <si>
    <t>050.51604</t>
  </si>
  <si>
    <t>2636.GrennvilleHwy62Relo.</t>
  </si>
  <si>
    <t>Relocate 6" on Hwy. 62. State is widening the Hwy</t>
  </si>
  <si>
    <t>2019-07-15</t>
  </si>
  <si>
    <t>050.50079</t>
  </si>
  <si>
    <t>PRP.2734.Stuart Ave</t>
  </si>
  <si>
    <t>See Long Description/ Notes</t>
  </si>
  <si>
    <t>2018-12-01</t>
  </si>
  <si>
    <t>050.49147</t>
  </si>
  <si>
    <t>PRP.2734.Morgantown Rd.FY19</t>
  </si>
  <si>
    <t>050.50707</t>
  </si>
  <si>
    <t>050.2737.Hustonville Adyl A</t>
  </si>
  <si>
    <t>Replace 13800 Ft of 2 In Adyl-A with HDPE in Hustonville</t>
  </si>
  <si>
    <t>2019-02-25</t>
  </si>
  <si>
    <t>050.50754</t>
  </si>
  <si>
    <t>050.2739.Shelbyville LP</t>
  </si>
  <si>
    <t>Replace 5200 Ft of remaining LP in Shelbyville</t>
  </si>
  <si>
    <t>050.49257</t>
  </si>
  <si>
    <t>Contacter Replacement.FY19</t>
  </si>
  <si>
    <t>Replacing Contacters at Hickory and Grandview Storage Fields</t>
  </si>
  <si>
    <t>050.49210</t>
  </si>
  <si>
    <t>Replace Massac Creek.FY19</t>
  </si>
  <si>
    <t>Replace 800 feet of exposed 8 inch HPD in Massac Creek</t>
  </si>
  <si>
    <t>050.50434</t>
  </si>
  <si>
    <t>050.2637.KY Farm Tap Replace</t>
  </si>
  <si>
    <t>We propose to install app. 26,000 feet of 2 inch poly main in order to abandon nearly 100 farm tap regulators in western McCracken County. This includes the installation of 2 small 3/4 inch regulator stations.</t>
  </si>
  <si>
    <t>2019-04-01</t>
  </si>
  <si>
    <t>050.50999</t>
  </si>
  <si>
    <t>2734.Glasgow Endpoints</t>
  </si>
  <si>
    <t>Purchase 5,512 endpoints for installation in Glasgow, KY service area.  Installation will be done by contractor (RussMar) and programming done with in-house labor.  The Glasgow service area will be 100% WMR at the completion of project.  Area  currently</t>
  </si>
  <si>
    <t>2019-04-09</t>
  </si>
  <si>
    <t>2019-09-16</t>
  </si>
  <si>
    <t>050.51841</t>
  </si>
  <si>
    <t>PRP.2637.Ohio St</t>
  </si>
  <si>
    <t>2020-01-31</t>
  </si>
  <si>
    <t>050.50593</t>
  </si>
  <si>
    <t>PRP.2636.Eastwood Dr</t>
  </si>
  <si>
    <t>See Project Long Description</t>
  </si>
  <si>
    <t>2019-04-10</t>
  </si>
  <si>
    <t>2019-06-30</t>
  </si>
  <si>
    <t>050.51093</t>
  </si>
  <si>
    <t>050.2738.Saloma HPD Exposures</t>
  </si>
  <si>
    <t>Replace 1500 Ft of 6 In Steel to eliminate 2 line exposures in creek crossings</t>
  </si>
  <si>
    <t>2019-07-30</t>
  </si>
  <si>
    <t>050.51126</t>
  </si>
  <si>
    <t>IND.2638.Gencanna Rev Ext</t>
  </si>
  <si>
    <t>1,875 feet of 6 inch steel HPD main (200 PSI MAOP) for Gencanna Hemp Processing Plant</t>
  </si>
  <si>
    <t>050.49080</t>
  </si>
  <si>
    <t>WMR.2734.Towers.Ph1.FY19</t>
  </si>
  <si>
    <t>Central KY WMR infrastructure build-out.  Purchasing 7 - 9 Sensus M-400 Towers.  Likely locations of towers include Adairville, Auburn, Russellville, Franklin, Elkton, and Woodburn.  Build-out will be done in 2 phases within FY2019.</t>
  </si>
  <si>
    <t>2019-04-30</t>
  </si>
  <si>
    <t>050.50035</t>
  </si>
  <si>
    <t>PRP.2735.Milton Ave</t>
  </si>
  <si>
    <t>2019-03-15</t>
  </si>
  <si>
    <t>050.52045</t>
  </si>
  <si>
    <t>050.2738.Campbellsville LP</t>
  </si>
  <si>
    <t>Replace 5400 Ft of LP with IP Distribution in Campbellsville</t>
  </si>
  <si>
    <t>2020-01-30</t>
  </si>
  <si>
    <t>050.52475</t>
  </si>
  <si>
    <t>2634.Hwy41APhaseII</t>
  </si>
  <si>
    <t>Relocate approximentley 2,000' of 4" and 6" Stl. with 4" PE</t>
  </si>
  <si>
    <t>2020-04-01</t>
  </si>
  <si>
    <t>050.49286</t>
  </si>
  <si>
    <t>2738.Summersville.Purch.FY19</t>
  </si>
  <si>
    <t>Replace Summersville Purchase Station</t>
  </si>
  <si>
    <t>050.51858</t>
  </si>
  <si>
    <t>050.2637.Farm Tap Replacement</t>
  </si>
  <si>
    <t>Installing app. 11,500 feet of 2 inch poly gas main in an effort to retire 43 farm tap regulators. This is a 2020 FY budgeted item. This is also a mandated compliance issue. There are twelve seperate areas where we are installing this new gas main,.</t>
  </si>
  <si>
    <t>2020-03-30</t>
  </si>
  <si>
    <t>050.51956</t>
  </si>
  <si>
    <t>PRP.2735.Woodsonville</t>
  </si>
  <si>
    <t>050.50277</t>
  </si>
  <si>
    <t>050.2739.Martinrea TB</t>
  </si>
  <si>
    <t>Replace town border at Martinrea due to outdated equipment.</t>
  </si>
  <si>
    <t>2019-01-01</t>
  </si>
  <si>
    <t>050.52091</t>
  </si>
  <si>
    <t>2634.SpottsvilleRelocation</t>
  </si>
  <si>
    <t>Install 250 Feet of 2 inch Stl.,Install 1-2 inch Reg Sta., Install approximently 2500 Feet of 2 inch PE.</t>
  </si>
  <si>
    <t>2019-11-08</t>
  </si>
  <si>
    <t>050.50792</t>
  </si>
  <si>
    <t>PRP.2636.Glenn Ct</t>
  </si>
  <si>
    <t>*** 2019 PRP *** Replace 1,678 ft of 4 Inch Hot Tar, 536 ft of 2 Inch Epoxy, with 1772 ft of 4 Inch and 549 ft of 2 Inch  HDPE IP. 43 Services</t>
  </si>
  <si>
    <t>2019-06-02</t>
  </si>
  <si>
    <t>050.50057</t>
  </si>
  <si>
    <t>2609.Wescor 6" Exposure</t>
  </si>
  <si>
    <t>Repair exposesure's on the Wescor 6" Transmission Line</t>
  </si>
  <si>
    <t>2019-06-01</t>
  </si>
  <si>
    <t>050.54374</t>
  </si>
  <si>
    <t>2734.Shive Ln. II P.I.</t>
  </si>
  <si>
    <t>1250 ft. of 6" and 1000 ft. of 2" HDPE to replace main in conflict with Shive Lane II P.I. project.  This is a City of Bowling Green Improvement Project</t>
  </si>
  <si>
    <t>2020-07-01</t>
  </si>
  <si>
    <t>050.50849</t>
  </si>
  <si>
    <t>050.2637.Untoneable Replace</t>
  </si>
  <si>
    <t>Replace app. 10,000 feet of 2 inch plastic unlocateable aldyl-A pipe in Western McCracken County</t>
  </si>
  <si>
    <t>2020-05-30</t>
  </si>
  <si>
    <t>050.51029</t>
  </si>
  <si>
    <t>050.009.2736.Nortonville T.B.</t>
  </si>
  <si>
    <t>Replace  T.B. Station in Nortonville. The existing station are out dated.</t>
  </si>
  <si>
    <t>050.49530</t>
  </si>
  <si>
    <t>Beechbend.Garvin.Tieback.FY19</t>
  </si>
  <si>
    <t>8000 ft.. f 4 inch HDPE to improve Beechbend Rd. in northwest area of Bowling Green. This is an approved FY2019 Capital Budget project. Will Tie in to 4 inch HDPE  service line Ft. Webb to Garvin Ln.</t>
  </si>
  <si>
    <t>2019-09-01</t>
  </si>
  <si>
    <t>050.48577</t>
  </si>
  <si>
    <t>2734.EagleRdgApprchCemeteryRd</t>
  </si>
  <si>
    <t>6225 ft. of 8 inch HDPE approach main to serve new sub. for Eagle Ridge. located on Cemetery Rd. Developer -Eagle Ridge Development, LLC will provide and close ditch.</t>
  </si>
  <si>
    <t>2018-05-16</t>
  </si>
  <si>
    <t>050.51033</t>
  </si>
  <si>
    <t>050.009.2635.Poole Purchase</t>
  </si>
  <si>
    <t>replace Poole Purchase Station with a New and updated station</t>
  </si>
  <si>
    <t>2019-07-01</t>
  </si>
  <si>
    <t>2019-08-31</t>
  </si>
  <si>
    <t>050.49441</t>
  </si>
  <si>
    <t>PRP.2734.WKU Normal Dr</t>
  </si>
  <si>
    <t>050.51032</t>
  </si>
  <si>
    <t>050.009.2635.Poole T.B.</t>
  </si>
  <si>
    <t>Replace Poole T.B. with a new updated Station.</t>
  </si>
  <si>
    <t>050.51081</t>
  </si>
  <si>
    <t>PRP.2636.E 20th and Allen</t>
  </si>
  <si>
    <t>Replace approximately 1,328 ft of 4 Inch Bare LP Steel Main with 1,328 ft of 2 Inch IP HDPE and 400 ft of 4 Inch IP HDPE due to the City of Owensboro wanting to Repave E 20th St this fall. 31 Services involved</t>
  </si>
  <si>
    <t>050.52828</t>
  </si>
  <si>
    <t>050.2637.Carneal Rd Repair</t>
  </si>
  <si>
    <t>This project is to capture the costs associated with the repair of our 8 inch steel gas main that was damaged on Thursday December 5, 2019 on KY 1420/ Carneal Rd in western McCracken County by Star Construction plowing in a telephone cable.</t>
  </si>
  <si>
    <t>050.52584</t>
  </si>
  <si>
    <t>050.2637.Paddock At The Oaks</t>
  </si>
  <si>
    <t>Install 3,225 feet of 4 inch poly pipe and 3,930 feet of 2 inch poly pipe to serve 49 lots in this new subdivision The Paddock at the Oaks</t>
  </si>
  <si>
    <t>2020-08-27</t>
  </si>
  <si>
    <t>050.50840</t>
  </si>
  <si>
    <t>2734.Hunt.Grain.6inch.Ext</t>
  </si>
  <si>
    <t>9000 ft. of 6 inch HDPE Extension will serve new Grain Facility for Hunts. Farms on Hwy 242 in Richpond. Main will tie in to existing 6inch PE on Nashville Rd. at So. Glen. Customer will purchase materials and provide ditch. .</t>
  </si>
  <si>
    <t>2019-03-14</t>
  </si>
  <si>
    <t>050.51818</t>
  </si>
  <si>
    <t>2635.DawsonSpringsTieBack</t>
  </si>
  <si>
    <t>Install 1500' of 2" PE, Install 1 - 2" Sta</t>
  </si>
  <si>
    <t>2019-08-12</t>
  </si>
  <si>
    <t>2019-09-25</t>
  </si>
  <si>
    <t>050.51181</t>
  </si>
  <si>
    <t>2609.RidgeRd.FarmTap</t>
  </si>
  <si>
    <t>Install 1600' of 2" PE. replace 4 Farm Taps with 8 Meters</t>
  </si>
  <si>
    <t>2019-05-08</t>
  </si>
  <si>
    <t>050.50404</t>
  </si>
  <si>
    <t>2734.Mayfield.WMR.Towers</t>
  </si>
  <si>
    <t>Purchase 2 FLXNT BS M400B2 200 KHZ WMR towers for Mayfield, KY operations area.  Locations are:  12975 SR 45 S, Wingo, KY  and 1068 State Rt. 45 N, Mayfield, KY</t>
  </si>
  <si>
    <t>2019-01-13</t>
  </si>
  <si>
    <t>050.51369</t>
  </si>
  <si>
    <t>050.2609.linevalves</t>
  </si>
  <si>
    <t>Rerplace valves on High Pressure Distridution line in Princeton</t>
  </si>
  <si>
    <t>050.52961</t>
  </si>
  <si>
    <t>PRP.2737.Somerset St</t>
  </si>
  <si>
    <t>050.53893</t>
  </si>
  <si>
    <t>Oboro Office Security Gates</t>
  </si>
  <si>
    <t>Hayden Construction Company to replace security gates at Owensboro, KY service center.  Install (2) 30’ x 6’ black aluminum gates.</t>
  </si>
  <si>
    <t>050.51484</t>
  </si>
  <si>
    <t>PRP.2636.Hwy 231</t>
  </si>
  <si>
    <t>Replace 1,151 ft of Bare 2" IP Stl. with 1,000 ft of 6" PE and 150 ft of 2" IP_x000D_
7 Services involved. 2" is currently serving Deer Valley Subdivison. This was originally a company crew job that were going to use contract labor to complete.</t>
  </si>
  <si>
    <t>2019-07-03</t>
  </si>
  <si>
    <t>050.50761</t>
  </si>
  <si>
    <t>2734.Garvin.Ln.Ext.</t>
  </si>
  <si>
    <t>180 ft. of 4 inch HP steel - Henderson Industrial Park in Franklin. Deposit - Aic Agreement with Franklin-Simpson Industrial Authority. Aic = $67,350.00. Contract Labor will be  utilized.</t>
  </si>
  <si>
    <t>2019-02-26</t>
  </si>
  <si>
    <t>050.51364</t>
  </si>
  <si>
    <t>050.2637.WKCTC Replacement</t>
  </si>
  <si>
    <t>Upgrade un-tonable existing gas main didtribution system inside college complex.</t>
  </si>
  <si>
    <t>050.52370</t>
  </si>
  <si>
    <t>3302.KY.MDT.FY20.Phase 2</t>
  </si>
  <si>
    <t>Purchase replacement MDTs for Kentucky - Phase 2</t>
  </si>
  <si>
    <t>050.51804</t>
  </si>
  <si>
    <t>KY.Leak.Vehicle.Equip.FY2020</t>
  </si>
  <si>
    <t>Purchase 3 SENSIT VMD for Kentucky operations.</t>
  </si>
  <si>
    <t>050.54326</t>
  </si>
  <si>
    <t>KY MDT Replc. Ph3.FY20</t>
  </si>
  <si>
    <t>Purchase 25 MDTs for Kentucky operations.</t>
  </si>
  <si>
    <t>2020-06-27</t>
  </si>
  <si>
    <t>050.50521</t>
  </si>
  <si>
    <t>63 FV Replacements</t>
  </si>
  <si>
    <t>This project is set up to capture the casts of replacing (4) 63 FV Relief Valves around the Mayfield area.</t>
  </si>
  <si>
    <t>050.52935</t>
  </si>
  <si>
    <t>2636.OldhartfordRd.</t>
  </si>
  <si>
    <t>Replace approximentley 400' of 8" Stl. to repair leak</t>
  </si>
  <si>
    <t>2020-01-02</t>
  </si>
  <si>
    <t>2020-03-31</t>
  </si>
  <si>
    <t>050.51302</t>
  </si>
  <si>
    <t>Midwestern Purch RTU Upgrade</t>
  </si>
  <si>
    <t>Upgrade the RTU at Midwestern purchase.  This will consist of RTU, Canopy , Pad, new conduit, grounding grid  and contractor labor to install the aforementioned.</t>
  </si>
  <si>
    <t>2019-05-23</t>
  </si>
  <si>
    <t>050.50763</t>
  </si>
  <si>
    <t>2734.Century.St.4.stl.Ext</t>
  </si>
  <si>
    <t>1600 ft. of 4 inch HP steel for new industrial customer on Century St. in the South Industril Park. Main will tie in to existing 4 inch HP steel on Century. Valve will be installed on the end of this extension for future main . Main will serve 8 new cust</t>
  </si>
  <si>
    <t>2018-10-29</t>
  </si>
  <si>
    <t>050.52397</t>
  </si>
  <si>
    <t>2612.Calibration Kits FY20</t>
  </si>
  <si>
    <t>Calibration kits for use in division while performing station inspections</t>
  </si>
  <si>
    <t>2020-05-31</t>
  </si>
  <si>
    <t>050.51491</t>
  </si>
  <si>
    <t>050.2637.Ky 1322 Relocate</t>
  </si>
  <si>
    <t>We have a section of existing 4 inch poly main exposed in the bar ditch/ small creek that parallels Lovelaceville Rd. We propose to replace app. 1,400 feet of 4 inch poly main.</t>
  </si>
  <si>
    <t>2019-06-10</t>
  </si>
  <si>
    <t>050.52363</t>
  </si>
  <si>
    <t>3302.KY.Desktops.FY20.Phase 2</t>
  </si>
  <si>
    <t>Purchase replacement desktops and monitors for KY (Phase 2)</t>
  </si>
  <si>
    <t>050.51770</t>
  </si>
  <si>
    <t>2636.Equipment.FY2020</t>
  </si>
  <si>
    <t>Purchase 9 Sensit Gold CGI, $14,400; 3 Metrotech 810 Locators, $15,000; 2 Junos, $5,200;  Laser Methane Detector, $14,500.</t>
  </si>
  <si>
    <t>050.54020</t>
  </si>
  <si>
    <t>Oboro.Warehouse Garage doors</t>
  </si>
  <si>
    <t>Frame in at end of building to support (1) 30’ x 14’ and (1) 19’x14’ overhead door and (1) 3’0 x7’0 man door</t>
  </si>
  <si>
    <t>050.51766</t>
  </si>
  <si>
    <t>2637.Equipment.FY2020</t>
  </si>
  <si>
    <t>Mueller 1 1/4" and 2" valve changer, $3,500; Ditchwitch locator, $4,700; Destructive tester, $5,000; 2 Sensit G-2, $3,000; Lincoln Welder remote control, $1,300.</t>
  </si>
  <si>
    <t>050.51674</t>
  </si>
  <si>
    <t>2734.Blevins.Farms.Sub</t>
  </si>
  <si>
    <t>2087 ft. of 4 inch and 4646 ft. of 2 inch HDPE will serve 100 new single family building lots in Blevins Farms Sub. located offf Long Rd. at Matlock Rd. Deferrred AGreement. Developer to open and close ditch and install casings for main and services</t>
  </si>
  <si>
    <t>2019-07-12</t>
  </si>
  <si>
    <t>050.51756</t>
  </si>
  <si>
    <t>2734.Equipment.FY2020</t>
  </si>
  <si>
    <t>2 No Blow stop changers, $6,400; 2 Metro Tech locators, $8,000; 2 Fisher spilt boxes, $2,000; 10 Junos, $25,000; 4 Sensit G2, $6,000;  2 Trak It 111, $3,000.</t>
  </si>
  <si>
    <t>050.51127</t>
  </si>
  <si>
    <t>COM.2638.Ky 339 Ext - Enon</t>
  </si>
  <si>
    <t>Install 2,600 feet of 4 inch poly for one existing customer Enon Baptist Church. They are converting from propane.</t>
  </si>
  <si>
    <t>050.49496</t>
  </si>
  <si>
    <t>2637.WMR Tower.FY2019</t>
  </si>
  <si>
    <t>Purchase 1 M-400 WMR Tower for Paducah.  Location is 2967 Bandana Road, Paducah, KY.</t>
  </si>
  <si>
    <t>050.53289</t>
  </si>
  <si>
    <t>2636.SaddlePointPhaseI</t>
  </si>
  <si>
    <t>Install 2" and 4" Pe for new subdivision</t>
  </si>
  <si>
    <t>2020-02-24</t>
  </si>
  <si>
    <t>2020-03-23</t>
  </si>
  <si>
    <t>050.51506</t>
  </si>
  <si>
    <t>050.2638.Crittendon Relocate</t>
  </si>
  <si>
    <t>Property owner building new commercial AG business, cutting and excavating very close to our existing 6 inch steel HPD gas main. We propose to replace (lower) app. 600 feet</t>
  </si>
  <si>
    <t>2019-06-24</t>
  </si>
  <si>
    <t>050.49895</t>
  </si>
  <si>
    <t>KY.East Diamond.RTU.FY19</t>
  </si>
  <si>
    <t>RTU Upgrade for East Diamond Ky. Conduit, ROC, Grounding Grid.</t>
  </si>
  <si>
    <t>050.50974</t>
  </si>
  <si>
    <t>050.2739.CC Greens Drive</t>
  </si>
  <si>
    <t>Install 2600 Ft of 2 In HDPE in Shelbyville KY</t>
  </si>
  <si>
    <t>2019-05-06</t>
  </si>
  <si>
    <t>050.51471</t>
  </si>
  <si>
    <t>2734.EagleRidgeSub</t>
  </si>
  <si>
    <t>4450' of 4" HDPE and 1620' of 2" HDPE for Eagle Rdg Sub Main will tie in to existing 8" HDPE on Cemetery Rd. Developer will open and close ditch and install casings for main and service lines. Deferred agreement with James Cook.</t>
  </si>
  <si>
    <t>2019-06-05</t>
  </si>
  <si>
    <t>050.51771</t>
  </si>
  <si>
    <t>2634.Equipment.FY2020</t>
  </si>
  <si>
    <t>Replace (9) Sensit Golds,$13,500; Replace (3) Metro-Tech Locaters,$15,000;</t>
  </si>
  <si>
    <t>050.52779</t>
  </si>
  <si>
    <t>050.2637.Birch Bend Rev Ext</t>
  </si>
  <si>
    <t>Install 2,360' - 2" PE for 49 new residential lots, this residential development is adjoining 10 acres of commercial property being developed  currently.</t>
  </si>
  <si>
    <t>2019-11-19</t>
  </si>
  <si>
    <t>050.45546</t>
  </si>
  <si>
    <t>050.2636.Fairview.Spur.Reg</t>
  </si>
  <si>
    <t>Replace Regulator Station  for Fairview Spur and provide inlet and outlet valves._x000D_
Will utlilize existing valve to existing station and add a downstream valve. Project Engineering by Chase Downing. CP technical review by James Sparks._x000D_
This is a FY 2017</t>
  </si>
  <si>
    <t>2017-03-10</t>
  </si>
  <si>
    <t>2018-11-30</t>
  </si>
  <si>
    <t>050.49484</t>
  </si>
  <si>
    <t>050.2636.Equipment.FY19</t>
  </si>
  <si>
    <t>Purchase 1-Fusion Testing Machine, 1-Central Boss III Electofusion Machine, 4-Ritmo Turbo Peeler Kit, 4-Sensit Glods, 5-RYCO Stick Locaters,1-Juno WMR, 1-Pelican 9470M, 1-PJ. Trailer, 1-ERX Mercury</t>
  </si>
  <si>
    <t>2019-05-30</t>
  </si>
  <si>
    <t>050.51607</t>
  </si>
  <si>
    <t>2636.YoungDr.</t>
  </si>
  <si>
    <t>Install 1600' of 2" PE. Main for new customers</t>
  </si>
  <si>
    <t>2019-09-02</t>
  </si>
  <si>
    <t>2019-09-24</t>
  </si>
  <si>
    <t>050.52389</t>
  </si>
  <si>
    <t>2612.KY Corrector Repl FY20</t>
  </si>
  <si>
    <t>2020-02-29</t>
  </si>
  <si>
    <t>050.52571</t>
  </si>
  <si>
    <t>050.2735.Carnation Relocation</t>
  </si>
  <si>
    <t>Relocate 300 Ft of 4 In and Kill 350 Ft of 4 In to Remove Conflicts with City Project</t>
  </si>
  <si>
    <t>2019-12-27</t>
  </si>
  <si>
    <t>050.51702</t>
  </si>
  <si>
    <t>050.2638.Houseman Tie-Back</t>
  </si>
  <si>
    <t>We would like to retire a 4 inch valve that is on a 36 PSI system by runnin app. 520 feet of 4 inch poly pipe that would be a 59 PSI system.</t>
  </si>
  <si>
    <t>050.52647</t>
  </si>
  <si>
    <t>2634.JonesRd.StationUpgrade</t>
  </si>
  <si>
    <t>Install 300' of 2" PE. Upgrade Farm Tap Station</t>
  </si>
  <si>
    <t>2019-01-02</t>
  </si>
  <si>
    <t>050.51650</t>
  </si>
  <si>
    <t>050.2609.Nortonville Purchase</t>
  </si>
  <si>
    <t>Rebuild Purchase Station at Nortonville Purchase</t>
  </si>
  <si>
    <t>050.52624</t>
  </si>
  <si>
    <t>050.2637.Bleich Relocate 2019</t>
  </si>
  <si>
    <t>McCracken County Board of Education is building a new Lone Oak Middle School. Part of that project is adding turn lanes to the existing Bleich Rd. Our existing 2 inch steel gas main is affected by the cut for the turn lane. Install 950 feet of 2 " PE</t>
  </si>
  <si>
    <t>050.50971</t>
  </si>
  <si>
    <t>Estes Ln Easements</t>
  </si>
  <si>
    <t>This project is to capture the costs associated with securing easements only. Originally the plan was to install some 2,600 of 6 inch poly of "reinforcement", we have moved the pipe installation to the 2020 Fiscal year. This 2019 FY project is for easeme</t>
  </si>
  <si>
    <t>050.51161</t>
  </si>
  <si>
    <t>050.2638.Slaughter Imp Growth</t>
  </si>
  <si>
    <t>Existing gas main running west along E Slaughter Rd is 3/4 inch dupont plastic pipe. A customer is interested in a 800 ft. revenue extension. We want to replace the 700' of 3/4 pls with 2" poly, then 800' more poly for new customer</t>
  </si>
  <si>
    <t>050.50788</t>
  </si>
  <si>
    <t>050.2637.Blandville Relocate</t>
  </si>
  <si>
    <t>Ky Transportation Cabinet is widening Blandville Rd (US Hwy 62) from Olivet Church Rd to just west of McCracken Blvd. We have 4 inch gas main affected at three locations and one 2 inch gas service affected.</t>
  </si>
  <si>
    <t>2019-03-04</t>
  </si>
  <si>
    <t>050.52369</t>
  </si>
  <si>
    <t>3302.KY.MDT.FY20.Phase 1</t>
  </si>
  <si>
    <t>Purchase replacement MDTs for Kentucky - Phase 1</t>
  </si>
  <si>
    <t>050.50882</t>
  </si>
  <si>
    <t>2734.Scottsville,Rd.Reloc.II</t>
  </si>
  <si>
    <t>Relocated 850 ft. of 4 inch PE main in conjunction with new developmentat 5473 Scottsville Rd. Main will tie in to existing 4 inch HDPE on Scottsville Rd.</t>
  </si>
  <si>
    <t>2019-03-21</t>
  </si>
  <si>
    <t>050.50367</t>
  </si>
  <si>
    <t>2734.Upton.Farms.Ext.-B.G.</t>
  </si>
  <si>
    <t>305 ft.of 6 inch, 1815 ft. of 4 inch and 1975 ft. of 2 inch HDPE will serve -72 new residential lot in Upton Farm Sub. located off Scottsville Rd. at Upton Rd.Developer will open and close ditch and provide diretional bore of Scottsville Rd.</t>
  </si>
  <si>
    <t>2019-01-07</t>
  </si>
  <si>
    <t>050.50808</t>
  </si>
  <si>
    <t>050.2637.Falconite Oakes Ext</t>
  </si>
  <si>
    <t>Install 1,475 feet of 2 inch PE gas main for 9 new commercial lots being developed by Falconite, Inc. We are installing an extra 600 feet of 2 inch PE in order to avoid installing a reg sta. it is included in the 1,475 feet</t>
  </si>
  <si>
    <t>050.52472</t>
  </si>
  <si>
    <t>050.2635.Trigg Elem Relocate</t>
  </si>
  <si>
    <t>Trigg County Primary School building a new additipon (gymnasium). Our existing 3 inch steel gas main is in the way. We propose to install 250 feet of new 3 inch steel main and abandon a like amount of 3 inch steel.. This is reimbursable.</t>
  </si>
  <si>
    <t>050.52846</t>
  </si>
  <si>
    <t>Concrete Slabs Glasgow Office</t>
  </si>
  <si>
    <t>Concrete slabs for the storage containers at Glasgow service center.</t>
  </si>
  <si>
    <t>2019-12-01</t>
  </si>
  <si>
    <t>050.52631</t>
  </si>
  <si>
    <t>2636.5900MillersMillRd.</t>
  </si>
  <si>
    <t>Install 650' of 2"PE for new customer</t>
  </si>
  <si>
    <t>2019-11-06</t>
  </si>
  <si>
    <t>050.51768</t>
  </si>
  <si>
    <t>2736.Equipment.FY2020</t>
  </si>
  <si>
    <t>Replace (2) Sensit Gold, $3,800;  Purchase (1) No- Blow Stop Changer, $3,200; Replace Boss II E.F. Machine, $3,700;  Purchase (2) Junos, $5,600; Purchase (1) McElroy Mini Tool, $2,300;  Purchase (2) SCBA respirators, $6,600.</t>
  </si>
  <si>
    <t>050.51781</t>
  </si>
  <si>
    <t>2737.Equipment.FY2020</t>
  </si>
  <si>
    <t>2 Sensit G-2, $3,928; 1 Odorometer, $4,500; 2 No Blo Stop Changer, $6,400; 1 Ditch Witch locator, $5,000; 1 Heath GMI 700 leak detection unit, $5,300.</t>
  </si>
  <si>
    <t>050.52385</t>
  </si>
  <si>
    <t>2612.KY.Emergency Regulators</t>
  </si>
  <si>
    <t>Emergency Replacement of regulators in KY</t>
  </si>
  <si>
    <t>050.54520</t>
  </si>
  <si>
    <t>KY MDT Replc. Ph4.FY20</t>
  </si>
  <si>
    <t>Purchase 8 MDTs (Dell Latitude 5420 Rugged) for Kentucky operations</t>
  </si>
  <si>
    <t>050.52348</t>
  </si>
  <si>
    <t>2634.Structures.FY20</t>
  </si>
  <si>
    <t>Replace Gutters on Office, $6,794; Concrete drain repairs, $17,821</t>
  </si>
  <si>
    <t>050.51539</t>
  </si>
  <si>
    <t>2636.MillersMillRd.Ext.</t>
  </si>
  <si>
    <t>Install 900' of 2" PE. Main for new customers</t>
  </si>
  <si>
    <t>050.53682</t>
  </si>
  <si>
    <t>050.2739.Ardmore Crossings</t>
  </si>
  <si>
    <t>2600 Ft of 2 In HDPE to serve Phase 1 of Ardmore Crossings in Shelbyville KY</t>
  </si>
  <si>
    <t>050.50656</t>
  </si>
  <si>
    <t>2736.DanfossMain Ext.</t>
  </si>
  <si>
    <t>Install 1050' of 4" PE. Main</t>
  </si>
  <si>
    <t>2019-02-11</t>
  </si>
  <si>
    <t>050.51782</t>
  </si>
  <si>
    <t>2738.Equipment.FY2020</t>
  </si>
  <si>
    <t>Purchase 3/4 to 11/4 stop changer,  $4,000; 2 four inch TDW shortstop valves,  $10,000; Heath odorant detector $4,700;  3 Sensit G2s, $4,500.</t>
  </si>
  <si>
    <t>050.51483</t>
  </si>
  <si>
    <t>050.2739.The Fairways</t>
  </si>
  <si>
    <t>Install 1400 Ft of 2 In HDPE to serve Cardinal Club</t>
  </si>
  <si>
    <t>2019-06-17</t>
  </si>
  <si>
    <t>050.53081</t>
  </si>
  <si>
    <t>COM.2734.A. FranklinBerryJr.</t>
  </si>
  <si>
    <t>1045 ft, of 2 inch HDPE wil serve New Commercia Development for A Franklin Berry Sub. Main will tie in to existing 2 inch HDPE on Nashvile Rd. at TAZ Trucking.</t>
  </si>
  <si>
    <t>2019-12-11</t>
  </si>
  <si>
    <t>050.52997</t>
  </si>
  <si>
    <t>2734.Patton.31W.Frk</t>
  </si>
  <si>
    <t>500 ft. of 2 inch HDPE will serve new Five Star in Franklin. Main will tie in to existion PE main on Patton Rd. directional bores will be at 31W and Patton Rd.. Construction by Company Crew</t>
  </si>
  <si>
    <t>2019-12-12</t>
  </si>
  <si>
    <t>050.51774</t>
  </si>
  <si>
    <t>2609.Mueller Machine.FY2020</t>
  </si>
  <si>
    <t>Purchase C1-36 Mueller machine.</t>
  </si>
  <si>
    <t>050.53628</t>
  </si>
  <si>
    <t>2734.LoversLn.6.inch Replc</t>
  </si>
  <si>
    <t>Replace 500 ft. of 6 inch PE in conjunction with main damaged caused by an outside contractor. Damaged was caused by directional bore that parallels gas main on Lovers Ln. at Searcy Ln.</t>
  </si>
  <si>
    <t>2020-04-07</t>
  </si>
  <si>
    <t>2020-06-16</t>
  </si>
  <si>
    <t>050.49894</t>
  </si>
  <si>
    <t>KY.Truckline RTU.Upgrade.FY19</t>
  </si>
  <si>
    <t>RTU Upgrade for Trunkline KY.</t>
  </si>
  <si>
    <t>050.52505</t>
  </si>
  <si>
    <t>050.2637.Hwy 62 E Rev Ext</t>
  </si>
  <si>
    <t>Install 1,100 feet of 2 inch oly main for 2 brand new homes that have started construction. Will also make gas available to one vacant lot and 3 existing homes.</t>
  </si>
  <si>
    <t>2020-05-14</t>
  </si>
  <si>
    <t>050.54284</t>
  </si>
  <si>
    <t>KY.PGM Calibration Stations.20</t>
  </si>
  <si>
    <t>Purchase 12 calibration stations for use with RKI personal gas monitors in KY.</t>
  </si>
  <si>
    <t>2020-06-19</t>
  </si>
  <si>
    <t>050.52994</t>
  </si>
  <si>
    <t>2734.Shady Ln. Ext</t>
  </si>
  <si>
    <t>1000 ft. of 4 inch HDPE will serve new customer on Shady lane located off Old Scottsville Rd. Main wil tie in to existing 4 inch PR on Old Scottsville Rd. Developer wil provide and close ditch.</t>
  </si>
  <si>
    <t>2019-12-17</t>
  </si>
  <si>
    <t>2020-02-15</t>
  </si>
  <si>
    <t>050.53185</t>
  </si>
  <si>
    <t>2734.Highland Way.Sub</t>
  </si>
  <si>
    <t>3400 ft. of 2 inch HDPE will serve 36 new residential lots in Highland Way Subdivision located off Highland in Bowling Green Deferred Agreement. Developer will open and close ditch and install casings for main and service lines.</t>
  </si>
  <si>
    <t>2020-02-01</t>
  </si>
  <si>
    <t>050.52427</t>
  </si>
  <si>
    <t>050.2637.Hwy 60 W Rev Ext</t>
  </si>
  <si>
    <t>Install app. 1,250 feet of 2 inch poly main for a new event center being built on US Hwy 60 West across the road from the Golf Driving Range</t>
  </si>
  <si>
    <t>050.53448</t>
  </si>
  <si>
    <t>2734.Hunters.Crossing.Frk</t>
  </si>
  <si>
    <t>1000 ft.of 2 inch HDPE will serve 15 new Single Family lots on Hunters Crossing in Frankln KY. Main will tei in to existinh 2 inch both ways on Hunters Crossing</t>
  </si>
  <si>
    <t>2020-03-18</t>
  </si>
  <si>
    <t>2020-06-15</t>
  </si>
  <si>
    <t>050.52489</t>
  </si>
  <si>
    <t>2636.DillardCt.</t>
  </si>
  <si>
    <t>Install approximently 1500' 2" PE for subdivision growth</t>
  </si>
  <si>
    <t>050.51146</t>
  </si>
  <si>
    <t>2734.Hardcastle.Sub.Ext.</t>
  </si>
  <si>
    <t>855' of 4 inch HDPE approach and 990' of 2 inch HDPE will serve new Hardcastle Sub Phse I located off Hunts Ln. Main will tie in to 8 inch HDPE currently being installed on Cemetery Rd. Jody Allen Dev.  to open and close ditch. Deferred agreement</t>
  </si>
  <si>
    <t>2019-04-23</t>
  </si>
  <si>
    <t>2019-06-28</t>
  </si>
  <si>
    <t>050.51608</t>
  </si>
  <si>
    <t>2636.SouthHamptonRd.Main Ext.</t>
  </si>
  <si>
    <t>Install 650' of 2" PE. Main for Four (4) residental customers</t>
  </si>
  <si>
    <t>2019-08-23</t>
  </si>
  <si>
    <t>050.51518</t>
  </si>
  <si>
    <t>2734.Windsor.Sub.Phase.1</t>
  </si>
  <si>
    <t>1380  ft. of 2 inch HDPE will serve 30 new redidential in Windsoe Sub. located off Elrod Rd. Main will tie in to existing 4 inch PE on Elrod Rd. Developer will open and close ditch and install casings . Deferred Agreement with Barrett Hammer</t>
  </si>
  <si>
    <t>050.51780</t>
  </si>
  <si>
    <t>2735.Equipment.FY2020</t>
  </si>
  <si>
    <t>2 Mueller No Blo Valve changers, $6,400; 1 Metro Tech Locator,$4,000; 1 Fisher TW6 Locator, $1,000; 3 Sensit G2, $4,500</t>
  </si>
  <si>
    <t>050.51056</t>
  </si>
  <si>
    <t>RES.2637.Magnolia View Ext</t>
  </si>
  <si>
    <t>Install 700 feet of 2 inch poly for new residential development named  Magnolia View Subdivision. Developer is Randy Wiersma. 11 two unit condo's. 22 total meters</t>
  </si>
  <si>
    <t>050.50426</t>
  </si>
  <si>
    <t>2734.Magnolia.Hills.Phase.I</t>
  </si>
  <si>
    <t>1454 ft. of 4 inch HDPE will serve 28  new residential lots in Phase I of Magnolia Hill located off Plano Rd. Main will tie in to existing 4 inch  PE main on Plano. 4 inch will be installed for futre developement.</t>
  </si>
  <si>
    <t>2019-01-22</t>
  </si>
  <si>
    <t>050.52987</t>
  </si>
  <si>
    <t>050.3338.S Ury St Sys Imp</t>
  </si>
  <si>
    <t>We currently have 5 commercial customers being served by a 3/4 inch unmapped gas "Service". Sonic Restaurant having pressure problems. We propose to replace the service with 250 feet of new 2 inch main. Retire 250 feet of 3/4 inch svc.</t>
  </si>
  <si>
    <t>2020-01-08</t>
  </si>
  <si>
    <t>050.53888</t>
  </si>
  <si>
    <t>050.3338.E Palmer St Main Ext</t>
  </si>
  <si>
    <t>Install 150 feet of 2 inch poly gas main for one residential customer requesting gas service.</t>
  </si>
  <si>
    <t>2020-05-11</t>
  </si>
  <si>
    <t>050.53552</t>
  </si>
  <si>
    <t>050.2638.Cardinal Rd Improve</t>
  </si>
  <si>
    <t>Existing gas service feeding 3 risers/ meters is in harms way on KYTC project. Propose to install 825' - 2" PE and new services to "clean up" this situation.</t>
  </si>
  <si>
    <t>2020-03-26</t>
  </si>
  <si>
    <t>050.52860</t>
  </si>
  <si>
    <t>2634.Equipment.Ph 2.FY20</t>
  </si>
  <si>
    <t>Replace (2) Boss III E.F. Machines $8,000; Purchase EH5 Muller Tapping Machine $6,000.</t>
  </si>
  <si>
    <t>2020-02-27</t>
  </si>
  <si>
    <t>050.52800</t>
  </si>
  <si>
    <t>050.2737.Stanford Relocation</t>
  </si>
  <si>
    <t>Relocate 300 Ft of 2 Inch for PVA parking lot</t>
  </si>
  <si>
    <t>2019-12-02</t>
  </si>
  <si>
    <t>050.53320</t>
  </si>
  <si>
    <t>COM.2638.Gideon Crossing</t>
  </si>
  <si>
    <t>950 feet of 2 inch poly for one new commercial customer (Mayfield Veterinary Clinic) requesting gas service.</t>
  </si>
  <si>
    <t>2020-03-01</t>
  </si>
  <si>
    <t>050.52933</t>
  </si>
  <si>
    <t>050.2737.Danville ERX FY20</t>
  </si>
  <si>
    <t>Install 3 ERX's in Danville Cost Center</t>
  </si>
  <si>
    <t>050.52597</t>
  </si>
  <si>
    <t>050.2737.KY 2141</t>
  </si>
  <si>
    <t>Run 280 Ft of 2 In HDPE to serve one customer in Stanford KY</t>
  </si>
  <si>
    <t>2019-11-29</t>
  </si>
  <si>
    <t>050.52362</t>
  </si>
  <si>
    <t>3302.KY.Desktops.FY20.Phase 1</t>
  </si>
  <si>
    <t>Purchase replacement desktops and monitors for KY (Phase 1)</t>
  </si>
  <si>
    <t>050.51783</t>
  </si>
  <si>
    <t>2739.Equipment.FY2020</t>
  </si>
  <si>
    <t>1 Dump trailer, $9,434; 2 Sensit Gold G2, $3,362.</t>
  </si>
  <si>
    <t>050.52069</t>
  </si>
  <si>
    <t>RES.2734.Poplar.Grove.II</t>
  </si>
  <si>
    <t>1280 ft. of4 inch HDPE will serve 20 new single family lots in Poplar Grove Sub. Phase II.Developer will open and close ditch and install casings for main and services.</t>
  </si>
  <si>
    <t>2019-09-12</t>
  </si>
  <si>
    <t>050.52424</t>
  </si>
  <si>
    <t>050.2637.Menards Rev Ext</t>
  </si>
  <si>
    <t>Install 550 feet of 2 inch poly main for the new Menards currently under construction.  6,752,000 BTU Load</t>
  </si>
  <si>
    <t>050.52422</t>
  </si>
  <si>
    <t>050.2637.Stonepoint Court Ext</t>
  </si>
  <si>
    <t>Install 625 feet of 2 inch poly main for 4 new lots in this residential subdivision. This is phase one for developer Donny Travis.</t>
  </si>
  <si>
    <t>050.48456</t>
  </si>
  <si>
    <t>050.2737.Caldwell Rectifier</t>
  </si>
  <si>
    <t>Budgeted replacment rectifier for Danville on Caldwell</t>
  </si>
  <si>
    <t>2018-07-27</t>
  </si>
  <si>
    <t>050.53131</t>
  </si>
  <si>
    <t>2634.HarrisSt.Upgrade-cancel</t>
  </si>
  <si>
    <t>Install approximentley 300' of 2" PE FOR Generator</t>
  </si>
  <si>
    <t>2020-02-04</t>
  </si>
  <si>
    <t>050.52863</t>
  </si>
  <si>
    <t>2738.4" TDW Shortstop Valves</t>
  </si>
  <si>
    <t>Purchase 4 inch TDW shortstop valves.</t>
  </si>
  <si>
    <t>050.54245</t>
  </si>
  <si>
    <t>2736.Warehouse Electric Gate</t>
  </si>
  <si>
    <t>Install new electric gate  to the warehouse ($10,700) at Hopkinsville service center located at 1833 East 9th Street.</t>
  </si>
  <si>
    <t>2020-06-17</t>
  </si>
  <si>
    <t>050.53075</t>
  </si>
  <si>
    <t>RES.2637.Deer Ridge Tr Ext</t>
  </si>
  <si>
    <t>Install 800 feet of 2 inch poly gas main along Golf Court Dr ending at the S.E corner of Golf Court and Deer Ridge Trail making gas available to 2 new residential lots in this subdivision.</t>
  </si>
  <si>
    <t>050.50525</t>
  </si>
  <si>
    <t>050.2738.KY 55 Extension</t>
  </si>
  <si>
    <t>4350 Ft of 4 In HDPE Extended Along KY 55</t>
  </si>
  <si>
    <t>2019-02-04</t>
  </si>
  <si>
    <t>050.53021</t>
  </si>
  <si>
    <t>2734.Magnolia.Hills.Phase.II</t>
  </si>
  <si>
    <t>360  ft. of 4 inch and 1055  ft. of 2 inch HDPE will serve 42 new single family lots in Phase II of Magnolis Hills Sub. located off Plano Rd. Main will tie in to existing 4 inch in  Mag Hills I. Dev. will open and close ditch</t>
  </si>
  <si>
    <t>050.54136</t>
  </si>
  <si>
    <t>3302.HP T2600 MFP Plotter.KY</t>
  </si>
  <si>
    <t>Purchase  HP T2600 MFP, 36" Plotter with 36" color scanner, 6 color.  Plotter will be housed in the Owensboro, KY service center.</t>
  </si>
  <si>
    <t>2020-06-05</t>
  </si>
  <si>
    <t>2020-07-15</t>
  </si>
  <si>
    <t>050.51493</t>
  </si>
  <si>
    <t>2734.Baseboards BG Office</t>
  </si>
  <si>
    <t>Baseboards for the Bowling Green , KY office_x000D_
This is a FY19 Capital Budget Item</t>
  </si>
  <si>
    <t>050.53601</t>
  </si>
  <si>
    <t>RES.2636.CherryBlossomCt.</t>
  </si>
  <si>
    <t>Install 650' of 2" PE. for growth in subdivision</t>
  </si>
  <si>
    <t>2020-04-06</t>
  </si>
  <si>
    <t>050.51851</t>
  </si>
  <si>
    <t>2636.SturBridge</t>
  </si>
  <si>
    <t>Replace 400' of 2" Stl. with 2" PE.</t>
  </si>
  <si>
    <t>2019-08-07</t>
  </si>
  <si>
    <t>050.52365</t>
  </si>
  <si>
    <t>3302.KY.Laptops.FY20.Phase 1</t>
  </si>
  <si>
    <t>Purchase replacement laptops for KY - Phase 1</t>
  </si>
  <si>
    <t>050.52366</t>
  </si>
  <si>
    <t>3302.KY.Laptops.FY20.Phase 2</t>
  </si>
  <si>
    <t>Purchase replacement laptops for KY - Phase 2</t>
  </si>
  <si>
    <t>050.52431</t>
  </si>
  <si>
    <t>050.2638.Remington Lower Main</t>
  </si>
  <si>
    <t>Install 4 inch Mueller Stopper Ftg. Bring in Mueller truck. Stop flow of gas. Weld in 4 inch steel valve. Turn off valve. Lower 4 inch steel in place on Remington Way.</t>
  </si>
  <si>
    <t>050.54508</t>
  </si>
  <si>
    <t>RES.2637.Villa Ridge Dr Ext 2</t>
  </si>
  <si>
    <t>Install 350 feet of 2 inch poly main for 7 new residential customers. Developer is Joe Cates Construction Company.</t>
  </si>
  <si>
    <t>050.52425</t>
  </si>
  <si>
    <t>050.2637.Foxborough Ct Ext</t>
  </si>
  <si>
    <t>Install 400 feet of 2 inch poly main for one new home, one existing home, one vacant lot where new home is to be built asap, and one vacant lot.</t>
  </si>
  <si>
    <t>050.51598</t>
  </si>
  <si>
    <t>2637-Isolation Valves</t>
  </si>
  <si>
    <t>Install one 4 inch and one 6 inch poly valve to isolate CP areas in south Paducah.</t>
  </si>
  <si>
    <t>050.51243</t>
  </si>
  <si>
    <t>2734.Williamsburg.II</t>
  </si>
  <si>
    <t>1745 ft. of 2 inch HDPE will serve 20 new lots in Williamsburg Subdivision located in Franklin. Developer will open and close ditch and install casings for main and service lines. No Agreement per tariff.</t>
  </si>
  <si>
    <t>2019-05-16</t>
  </si>
  <si>
    <t>050.51408</t>
  </si>
  <si>
    <t>2636.LondonPikeSpurMain Ext.</t>
  </si>
  <si>
    <t>Install approximantley 800' of 2" PE. for new customers</t>
  </si>
  <si>
    <t>050.50748</t>
  </si>
  <si>
    <t>050.2637.Valley Rd Tie-Back</t>
  </si>
  <si>
    <t>Install 330 feet of 2 inch pe pipe to connect two systems together</t>
  </si>
  <si>
    <t>050.53777</t>
  </si>
  <si>
    <t>050.2634ERXMadisonville</t>
  </si>
  <si>
    <t>Purchase two (2) ERX</t>
  </si>
  <si>
    <t>050.53616</t>
  </si>
  <si>
    <t>BG Office Metal Door Awnings</t>
  </si>
  <si>
    <t>Purchase 3 metal door awnings (3 x 5) for Bowling Green, KY service center</t>
  </si>
  <si>
    <t>2020-03-04</t>
  </si>
  <si>
    <t>050.53839</t>
  </si>
  <si>
    <t>2734.Skyline.Trl.Pk.Retire</t>
  </si>
  <si>
    <t>Retire 4052 ft. of 1 1/4 inch  MW  steel and 2015 ft. of 2 inch MW steel -  Skyline Trailer Park that have Idel Risers. Retired main installed in 1968, 1969. 170 and 1972.</t>
  </si>
  <si>
    <t>050.52526</t>
  </si>
  <si>
    <t>2636.Brookfield</t>
  </si>
  <si>
    <t>Install approximently 850' of 2" PE</t>
  </si>
  <si>
    <t>050.52646</t>
  </si>
  <si>
    <t>2636.TrifectaPhaseII</t>
  </si>
  <si>
    <t>Install 635' of 2" PE, for subdivision growth</t>
  </si>
  <si>
    <t>2019-12-03</t>
  </si>
  <si>
    <t>050.53837</t>
  </si>
  <si>
    <t>2734.Keystone.Commons,Ext</t>
  </si>
  <si>
    <t>1800 ft. of 2 inch HDPE wil serve new commercial development  - Keystone Commons. Develloper will open and close ditch. Main will tie in to existing 2 inch HDPE in the Journey Pure development</t>
  </si>
  <si>
    <t>2020-05-05</t>
  </si>
  <si>
    <t>050.51772</t>
  </si>
  <si>
    <t>2635.Equipment.FY2020</t>
  </si>
  <si>
    <t>Replace Boss III E.F. Machines $4,000; Replace 2 Sensit Golds $3,000</t>
  </si>
  <si>
    <t>050.52862</t>
  </si>
  <si>
    <t>2636.Boss III Fusion Processor</t>
  </si>
  <si>
    <t>Purchase 2 Central Boss III Fusion Processors</t>
  </si>
  <si>
    <t>050.53683</t>
  </si>
  <si>
    <t>COM.2735.Bald Knob Road</t>
  </si>
  <si>
    <t>3500 Ft of 2 In HDPE to serve golf course in Park City KY</t>
  </si>
  <si>
    <t>2020-04-20</t>
  </si>
  <si>
    <t>050.51767</t>
  </si>
  <si>
    <t>2638.Equipment.FY2020</t>
  </si>
  <si>
    <t>Purchase 2 Sensit G-2 leak detectors, $3,000;  Rycom marker ball locator, $4,000.</t>
  </si>
  <si>
    <t>050.54926</t>
  </si>
  <si>
    <t>Miller Trailblazer 325 Welder</t>
  </si>
  <si>
    <t>Purchase Miller Trailblazer 325 Welder with ARC reach (Serial# NA350616R)</t>
  </si>
  <si>
    <t>2020-09-24</t>
  </si>
  <si>
    <t>050.51410</t>
  </si>
  <si>
    <t>2736.HuntersEstatePhaseIII</t>
  </si>
  <si>
    <t>Istall 2000' of 2" PE. for developement PhaseIII Hunters Estate</t>
  </si>
  <si>
    <t>050.50364</t>
  </si>
  <si>
    <t>2634.MillStHanson</t>
  </si>
  <si>
    <t>Install approximentley 450' of 2" PE. for new homes</t>
  </si>
  <si>
    <t>2019-01-15</t>
  </si>
  <si>
    <t>050.50996</t>
  </si>
  <si>
    <t>2734.NashvilleRd.2inchExt</t>
  </si>
  <si>
    <t>1000 ft. of 2 inch HDPE will serve new commercial development on Nashville Rd. Main will tie in to existing 2 inch PE service line converting to main. Developer will open and close ditch.</t>
  </si>
  <si>
    <t>2019-05-31</t>
  </si>
  <si>
    <t>050.54135</t>
  </si>
  <si>
    <t>2637.Parking Lot Sealing.FY20</t>
  </si>
  <si>
    <t>Sealing of Paducah, KY service center parking lot.</t>
  </si>
  <si>
    <t>050.52620</t>
  </si>
  <si>
    <t>2636.StablefordPhaseII</t>
  </si>
  <si>
    <t>Install 350' 2" PE. for sbdivision growth</t>
  </si>
  <si>
    <t>2019-11-11</t>
  </si>
  <si>
    <t>050.53355</t>
  </si>
  <si>
    <t>2734.BlueLeve.2 inch Ext</t>
  </si>
  <si>
    <t>500 ft. of 2 inch HDPE will serve 3 Churches and Tennis acility and 2 homes o Blue Level Rd.. Main will tie in to existing 2 inch PE service line that will convert to main on Blue evel and McClausland. Atmos will provic de ditcj</t>
  </si>
  <si>
    <t>2020-03-03</t>
  </si>
  <si>
    <t>050.52583</t>
  </si>
  <si>
    <t>050.2738.Roland Street</t>
  </si>
  <si>
    <t>1000 Ft of 2 In HDPE installed in Campbellsville KY to serve trailer park</t>
  </si>
  <si>
    <t>050.52499</t>
  </si>
  <si>
    <t>050.2638.Parkway Dr Rev Ext</t>
  </si>
  <si>
    <t>Install 240 feet of 2 inch poly main for one new residential customer (Sylvia Rodriguez) requesting gas service.</t>
  </si>
  <si>
    <t>050.54384</t>
  </si>
  <si>
    <t>RES.2638.US 45 Wingo Main Ext</t>
  </si>
  <si>
    <t>Install 165 ft of 2 inch poly for one existing residential customer requesting gas service at 9918 St Rt 45 South. Also provides us opportunity to "clean-up" a "shared" yardline across the street</t>
  </si>
  <si>
    <t>2020-07-13</t>
  </si>
  <si>
    <t>050.51136</t>
  </si>
  <si>
    <t>050.2637.Pecan Drive Ext</t>
  </si>
  <si>
    <t>Install 100 feet of 2 inch poly for one new residential customer (Scott Walker) at 4024 Pecan Drive.</t>
  </si>
  <si>
    <t>050.54058</t>
  </si>
  <si>
    <t>2734.Forrest.Pk.Retire-Frk</t>
  </si>
  <si>
    <t>Retire 1079 ft. of 1.25 inch Epoxy and 542 ft. of 2 inch MW - Forrest Park Mobile Home Park - Franklin.  Project will eliminate Idel Risers</t>
  </si>
  <si>
    <t>2020-05-26</t>
  </si>
  <si>
    <t>050.51810</t>
  </si>
  <si>
    <t>2734.Traditions.III.2.inch.HD</t>
  </si>
  <si>
    <t>465  ft. of 2 inch HDPE will serve 16 new single family lots in Trditions Sub. located off Lovers Ln. Main will tie in to existing 2 inch PE in alley at Townesend and Washngton Developer will open and close ditch and install casings - main and svs.</t>
  </si>
  <si>
    <t>2019-07-22</t>
  </si>
  <si>
    <t>050.51606</t>
  </si>
  <si>
    <t>2636.Hwy604MainExt</t>
  </si>
  <si>
    <t>Install 500' of 2" PE. for new customer</t>
  </si>
  <si>
    <t>050.53749</t>
  </si>
  <si>
    <t>2734.Logan,Estates,Retire</t>
  </si>
  <si>
    <t>retire 1848 ft. of 2 inch bare steel and 2048 ft. 0f 2 inch steel main - Logan Estates Trailer Park.</t>
  </si>
  <si>
    <t>2020-04-24</t>
  </si>
  <si>
    <t>050.52761</t>
  </si>
  <si>
    <t>2634.FreeTown Rd.Ret</t>
  </si>
  <si>
    <t>Retire approximently 1100' of 2" PE.</t>
  </si>
  <si>
    <t>2019-11-18</t>
  </si>
  <si>
    <t>050.53191</t>
  </si>
  <si>
    <t>2636.GreenbackRd.MainExt.</t>
  </si>
  <si>
    <t>Install approximantley 500' of 2" PE Main for new customers</t>
  </si>
  <si>
    <t>2020-02-17</t>
  </si>
  <si>
    <t>2020-03-15</t>
  </si>
  <si>
    <t>050.52551</t>
  </si>
  <si>
    <t>050.2637.Central Ave Ext 2</t>
  </si>
  <si>
    <t>Install 140 feet of 2 inch poly main  for one existing residential cusatomer (James Jackson) requesting gas service.</t>
  </si>
  <si>
    <t>050.53116</t>
  </si>
  <si>
    <t>050.2739.Blackburn Farm Reloc</t>
  </si>
  <si>
    <t>Relocate 500 Ft of 2 In HDPE to eliminate leak in farm pond</t>
  </si>
  <si>
    <t>2020-01-27</t>
  </si>
  <si>
    <t>2020-04-17</t>
  </si>
  <si>
    <t>050.52500</t>
  </si>
  <si>
    <t>050.2637.Cleary Dr Main Ext</t>
  </si>
  <si>
    <t>Install 140 feet of 2 inch poly main for one existing residential customerr (Robert Frejes) requesting gas service.</t>
  </si>
  <si>
    <t>050.51135</t>
  </si>
  <si>
    <t>050.2637.Jennifer Lynn Dr Ext</t>
  </si>
  <si>
    <t>Install 80 feet of 2 inch poly main for one existing resdiential customer (Bob Wollfe) at 266 Jennifer Lynn Drive</t>
  </si>
  <si>
    <t>050.52740</t>
  </si>
  <si>
    <t>2609.Gauges.FY20</t>
  </si>
  <si>
    <t>Purchase two gauges</t>
  </si>
  <si>
    <t>2019-11-20</t>
  </si>
  <si>
    <t>050.53002</t>
  </si>
  <si>
    <t>RES.2738.Pickett Road</t>
  </si>
  <si>
    <t>1000 Ft of 2 Inch Main to serve multiple customers along Martin Road and Pickett Road in Campbellsville</t>
  </si>
  <si>
    <t>2020-01-13</t>
  </si>
  <si>
    <t>050.51773</t>
  </si>
  <si>
    <t>2609.Equipment.FY2020</t>
  </si>
  <si>
    <t>Purchase 2 Sensit Gold CGI, $3,200.  Serial #s:  59061 and 59062</t>
  </si>
  <si>
    <t>050.54039</t>
  </si>
  <si>
    <t>2636.IndustrialLn.Hardinsburg</t>
  </si>
  <si>
    <t>Move 300' Of PE.</t>
  </si>
  <si>
    <t>050.52432</t>
  </si>
  <si>
    <t>2734.Crystal Gauges</t>
  </si>
  <si>
    <t>Purchase two crystal gauges for use in Bowling Green surbegion</t>
  </si>
  <si>
    <t>050.52433</t>
  </si>
  <si>
    <t>2737.Crystal Gauges</t>
  </si>
  <si>
    <t>Purchase one crystal cauges for Danville operations</t>
  </si>
  <si>
    <t>050.52785</t>
  </si>
  <si>
    <t>050.2638.Hwy 1748 Main Ext</t>
  </si>
  <si>
    <t>Install 100 feet of 2 inch poly main for one existing residential customer requesting gas service.</t>
  </si>
  <si>
    <t>050.53046</t>
  </si>
  <si>
    <t>2636Hwy60EHardinsburg</t>
  </si>
  <si>
    <t>Install approximentley 460' of 2"PE for a new Autozone</t>
  </si>
  <si>
    <t>2020-04-15</t>
  </si>
  <si>
    <t>050.52841</t>
  </si>
  <si>
    <t>COM.2738.Noe Road</t>
  </si>
  <si>
    <t>550 Ft of 2 In HDPE to serve 3 new chicken houses on Noe Road in Campbellsville</t>
  </si>
  <si>
    <t>2019-12-16</t>
  </si>
  <si>
    <t>050.54506</t>
  </si>
  <si>
    <t>2638.Manitowoc Ice Maker</t>
  </si>
  <si>
    <t>Purchase ice maker with bin for Mayfield service center.  Manitowoc Model No. UDF0190A_x000D_
NEO® Undercounter Ice Maker, cube-style, air-cooled, self contained,_x000D_
26"W x 28"D x 38-1/2"H, production capacity up to 198 lb/24 hours at_x000D_
70°/50° (140 lb AHRI certi</t>
  </si>
  <si>
    <t>2020-07-21</t>
  </si>
  <si>
    <t>050.52982</t>
  </si>
  <si>
    <t>COM.2637.Short S 16th St Ext</t>
  </si>
  <si>
    <t>Install 75 feet of 2 inch poly main for one mnew commercial customer (Reliable Glass) requesting natural gas service.</t>
  </si>
  <si>
    <t>050.53706</t>
  </si>
  <si>
    <t>050.2739.Kings Highway</t>
  </si>
  <si>
    <t>430 Ft of 2 In HDPE to serve one customer in Waddy KY</t>
  </si>
  <si>
    <t>2020-04-27</t>
  </si>
  <si>
    <t>050.52786</t>
  </si>
  <si>
    <t>050.2637.Eva Drive Rev Ext</t>
  </si>
  <si>
    <t>Install 150 feet of 2 inch poly main for one new commercial customer.</t>
  </si>
  <si>
    <t>050.51976</t>
  </si>
  <si>
    <t>050.2738.Saloma Road</t>
  </si>
  <si>
    <t>1200 Ft of 2 In HDPE to serve 4 customers</t>
  </si>
  <si>
    <t>050.54068</t>
  </si>
  <si>
    <t>2636.BoothfieldRd.</t>
  </si>
  <si>
    <t>Relocate 300 ft. of 2" PE.</t>
  </si>
  <si>
    <t>050.22147</t>
  </si>
  <si>
    <t>050.2638.King Dr Rev Ext</t>
  </si>
  <si>
    <t>Install 645' - 2" PE</t>
  </si>
  <si>
    <t>2009-07-06</t>
  </si>
  <si>
    <t>2012-05-23</t>
  </si>
  <si>
    <t>050.21983</t>
  </si>
  <si>
    <t>050.2637.Lady Karen Ext</t>
  </si>
  <si>
    <t>Install 580 feet of 2 inch poly for two existing customers</t>
  </si>
  <si>
    <t>2009-04-13</t>
  </si>
  <si>
    <t>050.52403</t>
  </si>
  <si>
    <t>Mueller T Drilling Machine</t>
  </si>
  <si>
    <t>Replace a Mueller "T" Drilling Machine at a cost of $2,273.</t>
  </si>
  <si>
    <t>050.53887</t>
  </si>
  <si>
    <t>RES.2638.Pryor St Main Ext</t>
  </si>
  <si>
    <t>Install 75 feet of 2 inch poly main for one new residential customer requesting gas service at 411 Pryor St</t>
  </si>
  <si>
    <t>050.52600</t>
  </si>
  <si>
    <t>RES.2737.Secretariat Drive</t>
  </si>
  <si>
    <t>150 ft of 2 In HDPE to serve one customer</t>
  </si>
  <si>
    <t>050.53072</t>
  </si>
  <si>
    <t>2636.PinHighTieIn</t>
  </si>
  <si>
    <t>Install 300' of 2" PE main</t>
  </si>
  <si>
    <t>050.54244</t>
  </si>
  <si>
    <t>2736.Security System.FY20</t>
  </si>
  <si>
    <t>Purchase security camera system ($1,800) for Hopkinsville service center @1833 East 9th Street.  Verkada Outdoor Bullet Camera, 5MP, Varifocal Lens, 30 Days of Storage</t>
  </si>
  <si>
    <t>050.54617</t>
  </si>
  <si>
    <t>COM.2734.Cave Mill Station</t>
  </si>
  <si>
    <t>270 ft. of 2 inch HDPE will serve and new commercial area. Main will tie in to existing 2 inch HDPE on Cave Mill Station  Blvd.</t>
  </si>
  <si>
    <t>2020-08-10</t>
  </si>
  <si>
    <t>050.51911</t>
  </si>
  <si>
    <t>2734.BogleTrailer Park Ret.</t>
  </si>
  <si>
    <t>Retire 499 ft. of 2 inch, 2024 ft. of 1 1/4 inch and 275 ft. od 1 inch steel. - Bogle Trailer Park., off Russellville Rd. in Bowling Green</t>
  </si>
  <si>
    <t>2019-08-14</t>
  </si>
  <si>
    <t>050.54059</t>
  </si>
  <si>
    <t>2734.Retire.1.25 Stl.Holly.</t>
  </si>
  <si>
    <t>Retire 993 ft. of 1.25 inch Epoxy . Project wil retire IdleRisers</t>
  </si>
  <si>
    <t>050.53384</t>
  </si>
  <si>
    <t>2636.Iceland Rd.</t>
  </si>
  <si>
    <t>Install 200' of 2" PE. Main</t>
  </si>
  <si>
    <t>2020-04-10</t>
  </si>
  <si>
    <t>050.21748</t>
  </si>
  <si>
    <t>050.2637.New Holt Rd Rev Ext</t>
  </si>
  <si>
    <t>Install 675' - 2" PE for new Montgomery Gardens greenhouse</t>
  </si>
  <si>
    <t>2008-12-05</t>
  </si>
  <si>
    <t>2009-09-18</t>
  </si>
  <si>
    <t>050.51786</t>
  </si>
  <si>
    <t>050.2737.Vincent Drive</t>
  </si>
  <si>
    <t>915 Ft of 2 In HDPE to serve three customers in Danville KY</t>
  </si>
  <si>
    <t>2019-08-05</t>
  </si>
  <si>
    <t>050.51788</t>
  </si>
  <si>
    <t>050.2738.Carlisle Avenue</t>
  </si>
  <si>
    <t>350 Ft of 2 In HDPE Extended Along Carlisle Ave in Greensburg KY</t>
  </si>
  <si>
    <t>050.53308</t>
  </si>
  <si>
    <t>2636.BurnsRd.MainExt</t>
  </si>
  <si>
    <t>Install 270' of 2" PE. Main</t>
  </si>
  <si>
    <t>050.53291</t>
  </si>
  <si>
    <t>26536.RummageRd.MainExt.</t>
  </si>
  <si>
    <t>Install appoxmately 500' od 2" Pe. for new customers</t>
  </si>
  <si>
    <t>2020-03-06</t>
  </si>
  <si>
    <t>050.21750</t>
  </si>
  <si>
    <t>050.2637.Brookhaven III</t>
  </si>
  <si>
    <t>525' - 2" PE revenue extension for three new lots in Brookhaven subd</t>
  </si>
  <si>
    <t>2008-12-08</t>
  </si>
  <si>
    <t>2009-09-30</t>
  </si>
  <si>
    <t>050.52792</t>
  </si>
  <si>
    <t>2638.HGDS Investments Easement</t>
  </si>
  <si>
    <t>Purchase easement from HGDS Investments LLC.</t>
  </si>
  <si>
    <t>050.23055</t>
  </si>
  <si>
    <t>050.2636.Vincent Station Dr.</t>
  </si>
  <si>
    <t>Install 360 Feet 2 Inch PE</t>
  </si>
  <si>
    <t>2009-12-08</t>
  </si>
  <si>
    <t>2010-01-29</t>
  </si>
  <si>
    <t>050.53709</t>
  </si>
  <si>
    <t>COM.2735.Sanders St</t>
  </si>
  <si>
    <t>240 Ft of 2 In HDPE to serve one customer in Cave City</t>
  </si>
  <si>
    <t>050.52498</t>
  </si>
  <si>
    <t>050.2738.Canter Square</t>
  </si>
  <si>
    <t>100 Ft of 2 in HDPE to serve one customer</t>
  </si>
  <si>
    <t>2019-10-21</t>
  </si>
  <si>
    <t>2019-11-22</t>
  </si>
  <si>
    <t>050.53618</t>
  </si>
  <si>
    <t>2634.SlaughtersDollarStore</t>
  </si>
  <si>
    <t>Install 550' of 2" PE. for Dollar General</t>
  </si>
  <si>
    <t>2020-04-29</t>
  </si>
  <si>
    <t>050.53290</t>
  </si>
  <si>
    <t>2636.MonarchRd.MainExt.</t>
  </si>
  <si>
    <t>Install approximateley 750" of 2" main for new customer</t>
  </si>
  <si>
    <t>050.52829</t>
  </si>
  <si>
    <t>050.2637.Carneal Rd Retire</t>
  </si>
  <si>
    <t>This project is to capture the costs associated with the retirement of our 8 inch "Transmission" main damaged on December 5, 2019 on KY 1420/Carneal Rd in western McCracken County.</t>
  </si>
  <si>
    <t>050.52398</t>
  </si>
  <si>
    <t>050.2738.Christerson Lane</t>
  </si>
  <si>
    <t>500 Ft of 2 In HDPE to serve one customer in Campbellsville</t>
  </si>
  <si>
    <t>2019-10-14</t>
  </si>
  <si>
    <t>2019-11-02</t>
  </si>
  <si>
    <t>050.53609</t>
  </si>
  <si>
    <t>050.2637.Denver Av Retirement</t>
  </si>
  <si>
    <t>Abandon 348 feet of 1 1/4 inch coated steel pipe installed in 1970. This gas main used to feed a mobile home park, park is gone. Property owner wants this main abandoned.</t>
  </si>
  <si>
    <t>050.50702</t>
  </si>
  <si>
    <t>2735.Sunnybrook.Retire</t>
  </si>
  <si>
    <t>Retire 1538 ft. 2 inch epoxy  main - Sunnybrook Trailer Park. Cave City</t>
  </si>
  <si>
    <t>2019-03-29</t>
  </si>
  <si>
    <t>Case No. 2024-00276</t>
  </si>
  <si>
    <t>Construction Projects 2021</t>
  </si>
  <si>
    <t>Construction Projects 2022</t>
  </si>
  <si>
    <t>Construction Projects 2023</t>
  </si>
  <si>
    <t>Annual Actual Cost 2024</t>
  </si>
  <si>
    <t>050.24109</t>
  </si>
  <si>
    <t>KY.Storage Integ RESI MEAS</t>
  </si>
  <si>
    <t>KY Storage &amp; Transmission Non Growth Functional - RESI MEAS.  Meters, regulators, and meterset items typically used for residential applications.</t>
  </si>
  <si>
    <t>050.35882</t>
  </si>
  <si>
    <t>050.2637.Royal Park Estates</t>
  </si>
  <si>
    <t>Install 2,040 ft for new residential subdivision. Extension makes gas available to  8 existing homes, 3 vacant lots, two homes under construction, &amp; one existing church</t>
  </si>
  <si>
    <t>050.36058</t>
  </si>
  <si>
    <t>050.2636.Millers Mill Rd.</t>
  </si>
  <si>
    <t>Install 300 Ft 3/4 Inch Steell 1 MT Deason Farm Tap and 2080 ft 2 Inch PE to serve 10 residential customers</t>
  </si>
  <si>
    <t>050.36380</t>
  </si>
  <si>
    <t>2739.CLOVERBROOK 9a 2014</t>
  </si>
  <si>
    <t>INSTALL XXX OF 2" PE TO SERVE 21 LOTS IN CLOVERBROOK</t>
  </si>
  <si>
    <t>050.36765</t>
  </si>
  <si>
    <t>2738.NOE_RD_CHICKEN_HOUSES</t>
  </si>
  <si>
    <t>INSTALL 8000' OF 4 in PE TO SERVE 5 EXISTING CHICKEN HOUSES</t>
  </si>
  <si>
    <t>050.36790</t>
  </si>
  <si>
    <t>050.2636.Hwy 951 Phase 2</t>
  </si>
  <si>
    <t>Install 829 ft 2Inch PE to serve 1 residential customer</t>
  </si>
  <si>
    <t>050.37118</t>
  </si>
  <si>
    <t>050.2636.Sir Wren</t>
  </si>
  <si>
    <t>Install 295 ft 2 Inch PE to serve 1 residential customer</t>
  </si>
  <si>
    <t>050.37233</t>
  </si>
  <si>
    <t>2738.SALOMA RD 2014</t>
  </si>
  <si>
    <t>INSTALL 1040' OF 2" PE ON SALOMA ROAD</t>
  </si>
  <si>
    <t>050.37808</t>
  </si>
  <si>
    <t>2738.SPR.HWY 150.CORNERSTONE</t>
  </si>
  <si>
    <t>INSTALL 3500' OF 4" PE TO SERVE A NEW CUSTOMER ON 150 BYPASS ON WEST SIDE OF SPRINGFIELD - CORNERSTONE CHRISTIAN CHURCH</t>
  </si>
  <si>
    <t>050.60310</t>
  </si>
  <si>
    <t>050.2609.St. Charles Lead Det.</t>
  </si>
  <si>
    <t>2609 St. Charles Leak Detection</t>
  </si>
  <si>
    <t>050.61403</t>
  </si>
  <si>
    <t>2734.Highland Way Roundabout</t>
  </si>
  <si>
    <t>Relocate approximately 500' of 2" PE, 4" steel, and 2" steel with 2" PE to resolve conflicts with drainage and storm sewer for the City.  Team Construction will complete the work and Company Inspection will be used.</t>
  </si>
  <si>
    <t>050.61913</t>
  </si>
  <si>
    <t>050.009 Madisonville Equipment</t>
  </si>
  <si>
    <t xml:space="preserve">Misc. equipment for Madisonville. 
Purchase Mueller Valve Changer (1 @ $4,341), Jameson 1/8"x300ft complete kit (1 @ $1,100), Radiodetection Locator R10/81PDLM (1 @ $2,840), Radiodetection PCM 25W Transmitter (1 @ $5,880), LZ30 (1 @ $10,215), and Ritmo </t>
  </si>
  <si>
    <t>050.61969</t>
  </si>
  <si>
    <t>Misc Equip</t>
  </si>
  <si>
    <t>This project is to capture the costs of misc equipment for Mayfield, KY. Cost center is 2638. This is for fiscal year 2024. Includes (2) Muleller no-blo kits at $4,400 ea, 1 Metrotech model 810 at $3,140, and 1 Sensit Gold at $1,400 for a total of $13,34</t>
  </si>
  <si>
    <t>050.61970</t>
  </si>
  <si>
    <t xml:space="preserve">2637 - Misc Equip </t>
  </si>
  <si>
    <t>This project is to capture costs of a misc equipment project for Paducah, KY. This is for cost center 2637. This is for fiscal year 2024. Equip incl. (4) Mueller no-blo kits at $4,400 ea, a Jamison bi-directional insertion tool at $11,100, (4) Sensit Gol</t>
  </si>
  <si>
    <t>050.61977</t>
  </si>
  <si>
    <t>050.009.2735.Misc.Equip</t>
  </si>
  <si>
    <t>Purchase 4 VLOC3 Line Locators, 2 Sensit Gold</t>
  </si>
  <si>
    <t>050.61978</t>
  </si>
  <si>
    <t>050.009.2737.Misc.Equip</t>
  </si>
  <si>
    <t>Purchasing 1 tapping machine, 2 VLOC3 pipe locators, 1 Drive by WMR unit, and 1 powermax plasma cutter.</t>
  </si>
  <si>
    <t>050.61981</t>
  </si>
  <si>
    <t>050.009.2734.BG.Equipment</t>
  </si>
  <si>
    <t>Purchase MetroTech Locators (3 @ $4,600 ea), Poly Tapping Machine (1 @ $23,148), TDW Tapping Gun (1 @ $3,400), Torch Beveling Machine (1 @ $2,500), Water Pump (1 @ $2,000), and Sensit Gold (4 @ $1,400)</t>
  </si>
  <si>
    <t>050.61984</t>
  </si>
  <si>
    <t>050.009.2635Equipment</t>
  </si>
  <si>
    <t xml:space="preserve">Purchase Mazco Safety Stopper (1 @ $23,023) Ritmo Aligner 63 Clamp 1/2"-2"  45&amp;90 (1 @ $1,820) Metrotech 810 Locator (1 @ $3,140) 2" Footage piercing tool (aka Mole) and control box w/ hose (1 @ $4,192) Crystal Guage w/case (1 @ $3,208)
</t>
  </si>
  <si>
    <t>050.61993</t>
  </si>
  <si>
    <t>050.009.2636 Equipment</t>
  </si>
  <si>
    <t>Purchase Stihl TS 800 Concrete Saw (2 @ $2,015 ea) GFCP Boss III Fusion Processor (2 @ $4,700 ea) Mueller Service Tooling (3 @ $4,000 ea) 2" Piercing Mole with hose and controller (1 @ $4,192) PLCS Stop Changer (1 @ $4,500) Jameson Direction Mainline ins</t>
  </si>
  <si>
    <t>050.61994</t>
  </si>
  <si>
    <t>050.009.2651 Equipment</t>
  </si>
  <si>
    <t xml:space="preserve">Purchase VMD Tablet w/software dock and car charger (2 @ $6,417 ea) Current Mapper (1 @ $12,089) 8100 Receiver for Current Mapper (1 @ $2,840) Power Inverter for Current Mapper (1 @ $1,400)
</t>
  </si>
  <si>
    <t>050.61995</t>
  </si>
  <si>
    <t>050.009.2736 Equipment</t>
  </si>
  <si>
    <t xml:space="preserve">Purchase Mueller Valve Changer (1 @ $4,341) Metrotech 810 Locator (1 @ $3,140) Ritmo Aligner 63 Clamp 1/2"-2"  45&amp;90 (1 @ $1,820)  Jameson 1/8"x300ft complete kit (1 @ $1,100)
</t>
  </si>
  <si>
    <t>050.62003</t>
  </si>
  <si>
    <t>050.009.2738.Misc.Equip</t>
  </si>
  <si>
    <t>2 Sensit Gold leak detectors, 2 clamp kits, 1 Easylink device, 1 Motor angle drive tap machine, 1 Squeeze tool</t>
  </si>
  <si>
    <t>050.62004</t>
  </si>
  <si>
    <t>050.009.2739.Misc.Equip</t>
  </si>
  <si>
    <t>2 Sensit Gold leak detectors, 1 LZ30 gas trac leak detector, 1 Squeeze tool, 1 Sure-loc Locator</t>
  </si>
  <si>
    <t>050.62044</t>
  </si>
  <si>
    <t>PRP.2737.Locust St</t>
  </si>
  <si>
    <t>**** 2024 PRP ****  Project created to order materials on Oct 1st Fiscal 2024 no charges will occur until after Oct 1st.     Replace 1,557'of 2" Bare Steel, 141' of 2" Hot Tar,324' of 2" Mill Wrap, 803' of Fusion Bond Epoxy, 970' of 4" Bare Steel, with 2</t>
  </si>
  <si>
    <t>050.62066</t>
  </si>
  <si>
    <t>PRP.2634.Bell Dr</t>
  </si>
  <si>
    <t xml:space="preserve">**** 2024 PRP ****  Project created to order materials on Oct 1st Fiscal 2024 no charges will occur until after Oct 1st.    Replace 226' of 4" Steel unknown coating , 428' of 4" Mill Wrap, 1,084' of 2" Mill Wrap, 1,356' of 4" Painted, 918' of 3" Painted </t>
  </si>
  <si>
    <t>050.62067</t>
  </si>
  <si>
    <t>PRP.2736.Church St Crofton</t>
  </si>
  <si>
    <t>**** 2024 PRP ****  Project created to order materials on Oct 1st Fiscal 2024 no charges will occur until after Oct 1st.    Replace 54' of 2" Epoxy, 889' of 1.50" Bare Steel, 330' of 2" Mill Wrap Bare Joint, 1,765' of 2" Painted Steel, 110' of 1.25" Bare</t>
  </si>
  <si>
    <t>050.62075</t>
  </si>
  <si>
    <t>PRP.2737.Lancaster to Stanford</t>
  </si>
  <si>
    <t>Project is for Land rights and Survey only for the 60,500' of 4" Bare Steel to be replaced with  8" FBE Steel in FY2025. A seperate project will be created for the actual construction in FY2025</t>
  </si>
  <si>
    <t>050.62081</t>
  </si>
  <si>
    <t>PRP.2637.Cardinal Ln</t>
  </si>
  <si>
    <t>**** 2024 PRP ****  Project created to order materials on Oct 1st Fiscal 2024 no charges will occur until after Oct 1st.    Replace 259' of 3" Bare Steel, 5,249' of 6" Mill Wrap Bare Joint, 105' of 2" Steel, unknown coating, 1,076' of 2" Mill Wrap Bare J</t>
  </si>
  <si>
    <t>050.62084</t>
  </si>
  <si>
    <t>PRP.2734.N Sunrise Dr</t>
  </si>
  <si>
    <t>**** 2024 PRP ****  Project created to order materials on Oct 1st Fiscal 2024 no charges will occur until after Oct 1st.    Replace 2,237' of 2" Bare Steel, 7' of 4" Mill Wrap, 6' of 1.25" PE, 168 of 2' HDPE, 457' of 2" Mill Wrap, 37' of 2" PE, 577' of 3</t>
  </si>
  <si>
    <t>050.62092</t>
  </si>
  <si>
    <t>PRP.2735.W Union St</t>
  </si>
  <si>
    <t>050.62093</t>
  </si>
  <si>
    <t>PRP.2734.Johnson Dr</t>
  </si>
  <si>
    <t>050.62094</t>
  </si>
  <si>
    <t>PRP.2737.Logan Ave</t>
  </si>
  <si>
    <t>050.62098</t>
  </si>
  <si>
    <t>PRP.2738.E Grundy Ave</t>
  </si>
  <si>
    <t>050.62102</t>
  </si>
  <si>
    <t>PRP.2738.Shawnee Dr</t>
  </si>
  <si>
    <t>See Project Long Description / Notes
*** Revision Comment*** Project is not overbudget but is over the final approvers limit with overheads.</t>
  </si>
  <si>
    <t>050.62103</t>
  </si>
  <si>
    <t>PRP.2738.US 528</t>
  </si>
  <si>
    <t xml:space="preserve">**** 2024 PRP ****  Project created to order materials on Oct 1st Fiscal 2024 no charges will occur until after Oct 1st.    Replace 2,175' of2" Painted, 379' of 2" Mill Wrap, 1,168' of 4" Painted, 898' of 2" Epoxy, 1,181' of 4" Mill Wrap, 171' of2" Bare </t>
  </si>
  <si>
    <t>050.62118</t>
  </si>
  <si>
    <t>RES.2635.FORDSFERRYRD.MN.EXT</t>
  </si>
  <si>
    <t>Install 150' of 2" HDPE for new customer</t>
  </si>
  <si>
    <t>050.62434</t>
  </si>
  <si>
    <t>2734.Russellville Med Ctr 4in</t>
  </si>
  <si>
    <t>Install approximately 3200' of 4" PE to replace 2" steel section along HWY 431.  Team Construction wiill install the pipe and Company Inspection will be utilized.</t>
  </si>
  <si>
    <t>050.62480</t>
  </si>
  <si>
    <t>050.009.WMR Shelbyville</t>
  </si>
  <si>
    <t>Purchase 3218 WMR devices for Shelbyville KY at 57.24 ea.</t>
  </si>
  <si>
    <t>050.62582</t>
  </si>
  <si>
    <t>050.3302.KY.Desktops.FY24</t>
  </si>
  <si>
    <t>050.62583</t>
  </si>
  <si>
    <t>050.3302.KY.Laptops.FY24</t>
  </si>
  <si>
    <t>050.62584</t>
  </si>
  <si>
    <t>050.3302.KY.MDT.FY24</t>
  </si>
  <si>
    <t>050.62592</t>
  </si>
  <si>
    <t>621 Willow way main ext.</t>
  </si>
  <si>
    <t>425 feet of 2" main added to serve residential customer</t>
  </si>
  <si>
    <t>050.62614</t>
  </si>
  <si>
    <t>335 Hannover Dr main ext.</t>
  </si>
  <si>
    <t>Extending 530' of 2" HDPE main to serve a new residential customer</t>
  </si>
  <si>
    <t>050.62615</t>
  </si>
  <si>
    <t>RES.2637.Ogden Lndg Rd Ext</t>
  </si>
  <si>
    <t>Install 250 feet of 2 inch poly main. Retire farm tap regulator. Install new 3/4 inch  DRS at new location. One customer requesting natural gas.</t>
  </si>
  <si>
    <t>050.62617</t>
  </si>
  <si>
    <t>050.2638.Hardeman Fm Tap Repl</t>
  </si>
  <si>
    <t>In our ongoing effort to get rid of farm tap regulators we propose to install 2,250 feet of 2 inch poly main. We will retire two small (3/4 inch) stations as well as 13 farm tap regulators.. Services will be charged to non-growth functionals.</t>
  </si>
  <si>
    <t>050.62618</t>
  </si>
  <si>
    <t>COM.2734.Keystone Commons</t>
  </si>
  <si>
    <t>Install approx. 575' of 2" PE to serve 5 Star and other Commercials lots.  100% AIC. Customer to open and close ditch.  Company labor to install pipe</t>
  </si>
  <si>
    <t>050.62619</t>
  </si>
  <si>
    <t>Crossroads Industrial Main ex</t>
  </si>
  <si>
    <t>Adding 380' of 2" HDPE main to serve future commercial growth</t>
  </si>
  <si>
    <t>050.62622</t>
  </si>
  <si>
    <t>PRP.2736.Railroad Street</t>
  </si>
  <si>
    <t>050.62628</t>
  </si>
  <si>
    <t>RES.2637.Gull Harbor Cove Ext</t>
  </si>
  <si>
    <t>Install 300 feet of 2 inch poly gas main for three new residential customers in Marina Village Subdivision.</t>
  </si>
  <si>
    <t>050.62629</t>
  </si>
  <si>
    <t>050.009.2635.Jenkins Rd.</t>
  </si>
  <si>
    <t>Install 2,000' of 2" HDPE. for new customers</t>
  </si>
  <si>
    <t>050.62636</t>
  </si>
  <si>
    <t>Saddlebred Pointe Phase 1</t>
  </si>
  <si>
    <t>Adding 2200' of 2" main to serve a new residential development.</t>
  </si>
  <si>
    <t>050.62637</t>
  </si>
  <si>
    <t>RES.2636.HEATHERSTONEPHII</t>
  </si>
  <si>
    <t>Install 2800' of 4" HDPE and 500' of 2" HDPE for subdivision growth</t>
  </si>
  <si>
    <t>050.62639</t>
  </si>
  <si>
    <t>FY24 Wellhead Repl</t>
  </si>
  <si>
    <t>Replacing Wellheads for AEC Storage Fields in Hopkins County</t>
  </si>
  <si>
    <t>050.62643</t>
  </si>
  <si>
    <t>Ascend Elements Ext</t>
  </si>
  <si>
    <t>Install Approx. 2000' of 6" Steel main to Ascend Elements in Hopkinsville KY to provide them with initial (Phase I) Heat &amp; Processing Load (150 MCFH Firm)</t>
  </si>
  <si>
    <t>050.62645</t>
  </si>
  <si>
    <t>RES.2636.LIVIA.MN.EXT</t>
  </si>
  <si>
    <t>Install 200' of 2" HDPE for a new customer</t>
  </si>
  <si>
    <t>050.62651</t>
  </si>
  <si>
    <t>050.009.2736 Struct. Improv.</t>
  </si>
  <si>
    <t>Paint office, table and chairs for meeting room, office for two offices</t>
  </si>
  <si>
    <t>050.62653</t>
  </si>
  <si>
    <t>050.009.2737.Danville.Shed</t>
  </si>
  <si>
    <t>A new storage shed is being built due to the old one being destroyed by severe weather.</t>
  </si>
  <si>
    <t>050.62666</t>
  </si>
  <si>
    <t>114 Sherman Ave</t>
  </si>
  <si>
    <t>100' main extension for residential property</t>
  </si>
  <si>
    <t>050.62667</t>
  </si>
  <si>
    <t>050.2634 Struct.Improvment</t>
  </si>
  <si>
    <t xml:space="preserve">Madisonville Structural Improvements - Warehouse concrete and outdoor lighting
</t>
  </si>
  <si>
    <t>050.62668</t>
  </si>
  <si>
    <t>2739.Wild Turkey Reinf</t>
  </si>
  <si>
    <t>Project to replace HPD to serve expansion of Wild Turkey Distillery.</t>
  </si>
  <si>
    <t>050.62671</t>
  </si>
  <si>
    <t>RES.2636.3281HAYDENRD.MN.EXT</t>
  </si>
  <si>
    <t>Install 350' of 2" HDPE for new custmer</t>
  </si>
  <si>
    <t>050.62691</t>
  </si>
  <si>
    <t>RES.2636.FOXRUN.MN.EXT</t>
  </si>
  <si>
    <t>Install 450' of 2" HDPE for new customer</t>
  </si>
  <si>
    <t>050.62694</t>
  </si>
  <si>
    <t>050.2635 Office Furn.</t>
  </si>
  <si>
    <t xml:space="preserve">Princeton Structural Improvements - Cubicles for office space
</t>
  </si>
  <si>
    <t>050.62716</t>
  </si>
  <si>
    <t>PRP.2634.Hall Street</t>
  </si>
  <si>
    <t>Revision Comments: Orginal Estimate $893,061.00  Concrete, Asphalt repair and Camera inspection exceeded original estimate.</t>
  </si>
  <si>
    <t>050.62720</t>
  </si>
  <si>
    <t>050.2638.N 5th St Retirement</t>
  </si>
  <si>
    <t>Retire 80 feet of 2 inch poly mmain. Main used to serve three customers. The December 2021 tornado damaged all three buildings. Now all three have been razed. No need for this main that is in an alley.</t>
  </si>
  <si>
    <t>050.62733</t>
  </si>
  <si>
    <t>2637.Struct Imp FY 24</t>
  </si>
  <si>
    <t>This project is to capture the costs associated with improvements to the warehouse and grounds at our 3034 Parker Street Paducah office. Includes sealing of the parking lot, landscaping, a Verkada camera system, and a 22 wat back up generator.</t>
  </si>
  <si>
    <t>050.62741</t>
  </si>
  <si>
    <t>2638.Struct Imp FY 24</t>
  </si>
  <si>
    <t>This project is to capture the costs associated with improvements to the warehouse and grounds at our James Street Mayfield office.Includes structural improvements, a Verkada camera system, and a 13 watt backup generator.</t>
  </si>
  <si>
    <t>050.62761</t>
  </si>
  <si>
    <t>2612.KY.Corrector FY24</t>
  </si>
  <si>
    <t>Approval needed to replace 6 obsolete correctors in KY</t>
  </si>
  <si>
    <t>050.62762</t>
  </si>
  <si>
    <t>2612.KY.Emerg. Regs</t>
  </si>
  <si>
    <t>Approval needed purchase 5 emergency regulators for 2612</t>
  </si>
  <si>
    <t>050.62763</t>
  </si>
  <si>
    <t>2612.KY.ERX Upgrade</t>
  </si>
  <si>
    <t>Approval needed to pruchase  25 ERX for 2612</t>
  </si>
  <si>
    <t>050.62765</t>
  </si>
  <si>
    <t>2612.KY.Pneum Controllers</t>
  </si>
  <si>
    <t>approval is needed to purchase 6 Pneumatic Controllers for 2612 cost center</t>
  </si>
  <si>
    <t>050.62767</t>
  </si>
  <si>
    <t>2634.HWY.1078RELOCTE</t>
  </si>
  <si>
    <t>Replace 80' of 2" Stl. for state project</t>
  </si>
  <si>
    <t>050.62783</t>
  </si>
  <si>
    <t>PRP.2737.W Walnut RR xing</t>
  </si>
  <si>
    <t>050.62788</t>
  </si>
  <si>
    <t>COM.2734.Menards BG</t>
  </si>
  <si>
    <t>Install approx. 2300' of 4" PE and 500' of 2" PE to serve the Menards Development.  Developer to open and close ditch, Company labor to install pipe.  AIC of $15,200</t>
  </si>
  <si>
    <t>050.62798</t>
  </si>
  <si>
    <t>COMM.DUNAWAYTIMBER.MN.EXT</t>
  </si>
  <si>
    <t>Install 1700' of 2" HDPE for Commercial customer</t>
  </si>
  <si>
    <t>050.62808</t>
  </si>
  <si>
    <t>PRP.2636.Omega Street</t>
  </si>
  <si>
    <t>050.62809</t>
  </si>
  <si>
    <t>2734.KYTC Nashville Rd.BG</t>
  </si>
  <si>
    <t>Approx. 3505' of 2" PE and 2100' of 6" PE to resolve conflicts with KYTC project 3-8857 along Nashville Rd. in Bowling Green.  Team Construction will complete the work under MSA pricing and Company FCC will inspect.  Project is not reimbursable</t>
  </si>
  <si>
    <t>050.62882</t>
  </si>
  <si>
    <t>2738.1048.Roberts rd.Main.Ext</t>
  </si>
  <si>
    <t>550' Main extension to serve residential customer on Roberts rd</t>
  </si>
  <si>
    <t>050.62883</t>
  </si>
  <si>
    <t>RES.2637NUNNBLVD.MN.EXT</t>
  </si>
  <si>
    <t>Install 500' of 2" HDPE for new customers</t>
  </si>
  <si>
    <t>050.62884</t>
  </si>
  <si>
    <t>050.2637.N Friendship Phase 4</t>
  </si>
  <si>
    <t>Install almost 2,600 feet of 2 and 4 inch poly pipe. 2,230 feet of poly pipe is to be retired. 2,180 feet is on private property. This is 97.7% which is reimbursable. Thism is the second phase of KYTC road project. Current let date is July 15, 2024
*I</t>
  </si>
  <si>
    <t>050.62912</t>
  </si>
  <si>
    <t>2739.Robin Rd main ext</t>
  </si>
  <si>
    <t>840' of 2" HDPE being added to serve residential development</t>
  </si>
  <si>
    <t>050.62916</t>
  </si>
  <si>
    <t>2739.Fairfield Inn</t>
  </si>
  <si>
    <t>400' of 2" HDPE main extended to serve Fairfield Inn</t>
  </si>
  <si>
    <t>050.62922</t>
  </si>
  <si>
    <t>RES.2636.CHARLIEBROWNRD.MN.EX</t>
  </si>
  <si>
    <t>050.62934</t>
  </si>
  <si>
    <t>050.2634.Misc.Equipment</t>
  </si>
  <si>
    <t>Purchase (1) Perco Axial Cutter 2"-8" PAC28</t>
  </si>
  <si>
    <t>050.62941</t>
  </si>
  <si>
    <t>PRP.2637.Hayes Avenue</t>
  </si>
  <si>
    <t>050.62985</t>
  </si>
  <si>
    <t>RES.2638.E Ann St Main Ext</t>
  </si>
  <si>
    <t>Install 100 ft of 2 inch poly main for one new residential customer in Mayfield, KY at 321 East Ann Street</t>
  </si>
  <si>
    <t>050.62992</t>
  </si>
  <si>
    <t>PRP.2734.Kenton Street</t>
  </si>
  <si>
    <t>050.63017</t>
  </si>
  <si>
    <t>RES.2636.TIMBERTRAIL.MN.EXT</t>
  </si>
  <si>
    <t>050.63029</t>
  </si>
  <si>
    <t>050.2637.MLK Blvd Retirement</t>
  </si>
  <si>
    <t>Retire 140 feet of 1 1/4 inch steel main</t>
  </si>
  <si>
    <t>050.63044</t>
  </si>
  <si>
    <t>RES.2734.SouthParkCommonsPH2</t>
  </si>
  <si>
    <t>Install approx. 5500' of 2" PE and 1100' of 4" PE to serve phase 2 of the developement.  Developer to open/close ditch and Company labor to install pipe.</t>
  </si>
  <si>
    <t>050.63050</t>
  </si>
  <si>
    <t>RES.2734.South Haven PH1</t>
  </si>
  <si>
    <t>First phase of South Haven Development.  625' of 2" PE and 1825' of 4" PE.  Developer to open and close ditch and Company labor to install the pipe.</t>
  </si>
  <si>
    <t>050.63090</t>
  </si>
  <si>
    <t>2612.KY.Testing Equipment</t>
  </si>
  <si>
    <t>KY Prover replacement program and misc. calibration equipmnet</t>
  </si>
  <si>
    <t>050.63100</t>
  </si>
  <si>
    <t>2735.R&amp;S.Salvage</t>
  </si>
  <si>
    <t>3800' of 4" HDPE</t>
  </si>
  <si>
    <t>050.63106</t>
  </si>
  <si>
    <t>PRP.2636.KY 1473 Phase Two</t>
  </si>
  <si>
    <t>050.63126</t>
  </si>
  <si>
    <t>PRP.2636.E 9th Street</t>
  </si>
  <si>
    <t>050.63165</t>
  </si>
  <si>
    <t>2636.OWB TB#1 Reg/Reliefs</t>
  </si>
  <si>
    <t>Project to replace Fisher regulator and Rockwell relief valves with Mooney regulator and relief valves</t>
  </si>
  <si>
    <t>050.63166</t>
  </si>
  <si>
    <t>050.2609 Hickory Methane Det</t>
  </si>
  <si>
    <t>Ordering material for Methane Leak Detection at Hickory Storage Field</t>
  </si>
  <si>
    <t>050.63168</t>
  </si>
  <si>
    <t>050.2609 Grandview Methane Det</t>
  </si>
  <si>
    <t>Methane Detection monitoring equipment for Grandview Storage field</t>
  </si>
  <si>
    <t>050.63170</t>
  </si>
  <si>
    <t>050.2637.N 21 st Retirement</t>
  </si>
  <si>
    <t>Retire 53 feet of 2 inch steel main</t>
  </si>
  <si>
    <t>050.63179</t>
  </si>
  <si>
    <t>2734.Franklynn Hills Ext.Adv</t>
  </si>
  <si>
    <t>Extend approx. 70' of 2" PE to serve one new residential customer in Adairville.  Company labor to install main.</t>
  </si>
  <si>
    <t>050.63187</t>
  </si>
  <si>
    <t>COM.2734.Hennessy Way</t>
  </si>
  <si>
    <t>Install approx. 450' 4" PE to serve commercial development off Hennessy Way.  Developer to open and close ditch, Atmos Energy  to install pipe and provide padding material</t>
  </si>
  <si>
    <t>050.63204</t>
  </si>
  <si>
    <t>2734.BG Structure Improvements</t>
  </si>
  <si>
    <t>Bowling Green Structural Improvements approved FY24 CB- Interior painting, Security Gate and fencing, parking lot seal and resurface, overhead door opener</t>
  </si>
  <si>
    <t>050.63208</t>
  </si>
  <si>
    <t>050.2636.Greenville W/H</t>
  </si>
  <si>
    <t>Install water heater at the Greenville Office</t>
  </si>
  <si>
    <t>050.63210</t>
  </si>
  <si>
    <t>RES.2636.OPPERTUNITYWAY.MN.EX</t>
  </si>
  <si>
    <t>Install 300' of 2" HDPE for new customer</t>
  </si>
  <si>
    <t>050.63219</t>
  </si>
  <si>
    <t>RES.2637.Oakview Estates 2</t>
  </si>
  <si>
    <t>Install 1,625 feet of 2 inch PE main for 36 new residential lots in this phase 2</t>
  </si>
  <si>
    <t>050.63222</t>
  </si>
  <si>
    <t>RES.2734.Breckenridge PH3</t>
  </si>
  <si>
    <t>Install approx. 450' of 4" PE and 1100' of 2" PE to serve phase 3 of the development.  Developer to open/close ditch and Company Labor to install pipe and purchase padding material</t>
  </si>
  <si>
    <t>050.63226</t>
  </si>
  <si>
    <t>2734.Creekside Bend PH1</t>
  </si>
  <si>
    <t>Install approx. 5348' of 6" PE and 1368' of 2" PE to serve phase 1 of the new development.  Delveloper to open/close ditch, Company to install pipe and purchase padding material.</t>
  </si>
  <si>
    <t>050.63251</t>
  </si>
  <si>
    <t>PRP.2636.Davies Street</t>
  </si>
  <si>
    <t>Replace 401' of 2" Painted Steel with 401' of 2" HDPE</t>
  </si>
  <si>
    <t>050.63252</t>
  </si>
  <si>
    <t>PRP.2636.Walnut Street</t>
  </si>
  <si>
    <t>050.63266</t>
  </si>
  <si>
    <t>2738.31 Keltner Rd</t>
  </si>
  <si>
    <t>375' of 2" Main extension to serve residential customer</t>
  </si>
  <si>
    <t>050.63297</t>
  </si>
  <si>
    <t>RES.2734.123 Modern Maid Ext</t>
  </si>
  <si>
    <t>Extend approximately 165' of 2" PE to serve one residential customer.  Customer to open and close ditch, Company labor to install pipe and padding material</t>
  </si>
  <si>
    <t>050.63332</t>
  </si>
  <si>
    <t>PRP.2737.Portman Street</t>
  </si>
  <si>
    <t>Revision Comments: Original Estimate $786,781.00 An additional 3,000' of main was replaced on this project and sidewalk replacement exceeded original estimate.</t>
  </si>
  <si>
    <t>050.63338</t>
  </si>
  <si>
    <t>PRP.2737.Alton Road</t>
  </si>
  <si>
    <t>050.63387</t>
  </si>
  <si>
    <t>2738.Columbia ave</t>
  </si>
  <si>
    <t>retiring 2" main on Columbia Ave bridge</t>
  </si>
  <si>
    <t>050.63389</t>
  </si>
  <si>
    <t>PRP.2735.E Main Street</t>
  </si>
  <si>
    <t>Revision Comments: original estimate $147,994.66 Additional footage replaced, traffic control and hard surface repair exceeded original estimate.</t>
  </si>
  <si>
    <t>050.63415</t>
  </si>
  <si>
    <t>RES.050.Slaughter Rd Ext 2</t>
  </si>
  <si>
    <t>230ft 2" PE Gas Main for 1 existing residential customer- Mike Jones @ 599 E Slaughter Rd</t>
  </si>
  <si>
    <t>050.63416</t>
  </si>
  <si>
    <t>COMM.2736.RACETRAC.MN.EXT</t>
  </si>
  <si>
    <t>Install 450' of 4" HDPE for Com. growth</t>
  </si>
  <si>
    <t>050.63432</t>
  </si>
  <si>
    <t>050.3302.KY.Routers.FY24</t>
  </si>
  <si>
    <t>Replace routers in local Kentucky Offices</t>
  </si>
  <si>
    <t>050.63433</t>
  </si>
  <si>
    <t>US-60 Bridge Relocation</t>
  </si>
  <si>
    <t>Relocating existing 4" line for a bridge replacement.</t>
  </si>
  <si>
    <t>050.63448</t>
  </si>
  <si>
    <t>PRP.2637.Bethel Street</t>
  </si>
  <si>
    <t>050.63451</t>
  </si>
  <si>
    <t>INT.2636.North Main Street RS</t>
  </si>
  <si>
    <t>Replace fam tap station on North Main Street in Beaver Dam</t>
  </si>
  <si>
    <t>050.63452</t>
  </si>
  <si>
    <t>INT.2636.Wayne Bridge Road RS</t>
  </si>
  <si>
    <t>Replace farm tap station on Wayne Bridge Road in Owensboro</t>
  </si>
  <si>
    <t>050.63455</t>
  </si>
  <si>
    <t>RES.2736.CROUCHFARMSESTATES</t>
  </si>
  <si>
    <t>Install 2200' of 2" HDPE for new subdivision in Elkton</t>
  </si>
  <si>
    <t>050.63457</t>
  </si>
  <si>
    <t>2735.South Cooper Industrial</t>
  </si>
  <si>
    <t>3300' of High Pressure 4" steel to serve new industrial park in Glasgow</t>
  </si>
  <si>
    <t>050.63476</t>
  </si>
  <si>
    <t>COMM.2634.AHLSTROM.UPGRADE</t>
  </si>
  <si>
    <t>Upgrade 725' of 2" HDPE with 4" HDPE for additional load</t>
  </si>
  <si>
    <t>050.63499</t>
  </si>
  <si>
    <t>2636.HWY.60 RELOCATE</t>
  </si>
  <si>
    <t>Replace 450' of 4" HDPE</t>
  </si>
  <si>
    <t>050.63500</t>
  </si>
  <si>
    <t>2636.Hwy.142 2inPE. Relocatio</t>
  </si>
  <si>
    <t>Replace 800' of 2" PE</t>
  </si>
  <si>
    <t>050.63510</t>
  </si>
  <si>
    <t>2738. SWEDA Upgrade</t>
  </si>
  <si>
    <t>Replacing Existing 4" with 6" and 8" Poly</t>
  </si>
  <si>
    <t>050.63526</t>
  </si>
  <si>
    <t>COMM.2636.CHICKFILA.MN.EXT</t>
  </si>
  <si>
    <t>Install 225' of 2" HDPE for one new customer</t>
  </si>
  <si>
    <t>050.63527</t>
  </si>
  <si>
    <t>050.009.2734.Locators</t>
  </si>
  <si>
    <t>Seven locators to be purchased for each office in KY not including the main hubs.</t>
  </si>
  <si>
    <t>050.63534</t>
  </si>
  <si>
    <t>PRP.2636.KY - 171</t>
  </si>
  <si>
    <t>Replace 3,266' of 4" bare steel and 15' of 4" HDPE with 3,248' of 4" HDPE.</t>
  </si>
  <si>
    <t>050.63535</t>
  </si>
  <si>
    <t>2634.BIGLOTSRELOCATE</t>
  </si>
  <si>
    <t>Relocate 250' of 4" Stl. with 4" HDPE due to washout</t>
  </si>
  <si>
    <t>050.63555</t>
  </si>
  <si>
    <t>2737.GilbertFarm HPD Exposure</t>
  </si>
  <si>
    <t>Replace 160' of 6" steel to eliminate exposure on Harrodsburg HPD</t>
  </si>
  <si>
    <t>050.63557</t>
  </si>
  <si>
    <t>RES.2637.NEW.HOPE.RD.EXT.II</t>
  </si>
  <si>
    <t>100' 2" PE MAIN EXT</t>
  </si>
  <si>
    <t>050.63558</t>
  </si>
  <si>
    <t>2739.Tile.Village.Relocate</t>
  </si>
  <si>
    <t>Run 1500' of 2" HDPE to reroute main from under Francis Recycling</t>
  </si>
  <si>
    <t>050.63560</t>
  </si>
  <si>
    <t>2739.Hammond Creek Exposure</t>
  </si>
  <si>
    <t>Lower 160' of 4" HP across creek in Lawrenceburg</t>
  </si>
  <si>
    <t>050.63589</t>
  </si>
  <si>
    <t>RES.2635.4FORDSFERRYRD.MN.EXT</t>
  </si>
  <si>
    <t>Install 150' of 2" HDPE for one new customer</t>
  </si>
  <si>
    <t>050.63615</t>
  </si>
  <si>
    <t>COMM.2636.BIGRIVERS MN.EXT.</t>
  </si>
  <si>
    <t>Install 800' of 2" HDPE for new Commercial customer</t>
  </si>
  <si>
    <t>050.63629</t>
  </si>
  <si>
    <t>INT.2736.10 Inch Leak Repairs</t>
  </si>
  <si>
    <t>Install 1500 Ft of 4 Inch HDPE to eliminate leaks</t>
  </si>
  <si>
    <t>050.63665</t>
  </si>
  <si>
    <t>RES.2739.Twin Lakes Phase 4</t>
  </si>
  <si>
    <t>1400' of 2" main to serve residential development.</t>
  </si>
  <si>
    <t>050.63676</t>
  </si>
  <si>
    <t>COMM.2634.SOUTHHOPKINSSCHOOLR</t>
  </si>
  <si>
    <t>Relocate 450' of 2" Adyl A with 450' of 2" HDPE</t>
  </si>
  <si>
    <t>050.63684</t>
  </si>
  <si>
    <t>2739.Midland Industrial</t>
  </si>
  <si>
    <t>500' of 2" main extension to serve commercial development</t>
  </si>
  <si>
    <t>050.63685</t>
  </si>
  <si>
    <t>2739.Carlton Crossing Develop</t>
  </si>
  <si>
    <t>200' of 2" HP steel and 1900' of 2" HDPE to serve commercial development</t>
  </si>
  <si>
    <t>050.63697</t>
  </si>
  <si>
    <t>J&amp;D Main Extension</t>
  </si>
  <si>
    <t>750' of 4" poly to serve J&amp;D Distillery</t>
  </si>
  <si>
    <t>050.63706</t>
  </si>
  <si>
    <t>PRP.2734.Pelham St. Franklin</t>
  </si>
  <si>
    <t>Revision Comments: Original Estimate $ 224.564.71 An additional 1,102' of main was replaced on this project.</t>
  </si>
  <si>
    <t>050.63720</t>
  </si>
  <si>
    <t>PRP.2734.Hopkinsville St.</t>
  </si>
  <si>
    <t>050.63742</t>
  </si>
  <si>
    <t>2734.BG Town Border 4 Replace</t>
  </si>
  <si>
    <t>Replacement of TB4 in Bowling Green at the intersection of Smallhouse Rd. and Campbell Ln.  Replace inlet piping and outlet piping.  New station will be in new easement located in a fenced area.  First Cut Fab to complete the work with Company Insp.</t>
  </si>
  <si>
    <t>050.63747</t>
  </si>
  <si>
    <t>2737.Morgan Soaper Dr</t>
  </si>
  <si>
    <t>300' main extension to serve commercial development</t>
  </si>
  <si>
    <t>050.63763</t>
  </si>
  <si>
    <t>PRP.2738.W Court St.</t>
  </si>
  <si>
    <t>See project Long Description /Notes</t>
  </si>
  <si>
    <t>050.63766</t>
  </si>
  <si>
    <t>S.2636.SADDLEBENDPH3.MN.EXT</t>
  </si>
  <si>
    <t>Install 700' of 2" HDPE for customer growth</t>
  </si>
  <si>
    <t>050.63783</t>
  </si>
  <si>
    <t>PRP.2736.Greenville Road</t>
  </si>
  <si>
    <t>Replace 3,019 Ft of 6Inch Bare Stl. With 2,236 Ft of 2 Inch HDPE                6 services</t>
  </si>
  <si>
    <t>050.63795</t>
  </si>
  <si>
    <t>2738.US-68 Roundabout relocat</t>
  </si>
  <si>
    <t>Relocate 4000' of 4" HDPE and 600' of 2" HDPE for future roundabout on US-68</t>
  </si>
  <si>
    <t>050.63796</t>
  </si>
  <si>
    <t>PRP.2637.N 8th and 11th St.</t>
  </si>
  <si>
    <t>050.63843</t>
  </si>
  <si>
    <t>IND.2736.TODDCOUNTY MN.EXT</t>
  </si>
  <si>
    <t>Install 1200' of 4" HDPE for Industrial Park</t>
  </si>
  <si>
    <t>050.63848</t>
  </si>
  <si>
    <t>2734.COM.Veterans Home</t>
  </si>
  <si>
    <t>Install approximatly 700' of 4" PE and 100' of 2" Steel with a station to extend main to serve the new Veterans Home in Transpark</t>
  </si>
  <si>
    <t>050.63890</t>
  </si>
  <si>
    <t>2734.AMR.Tower Replacement</t>
  </si>
  <si>
    <t>Retirement of the old/damaged wmr tower and installing a new one.</t>
  </si>
  <si>
    <t>050.63928</t>
  </si>
  <si>
    <t>PRP.2736.Means Avenue</t>
  </si>
  <si>
    <t>050.63942</t>
  </si>
  <si>
    <t>COMM.2636.MUHLENBERGAIRPORT.M</t>
  </si>
  <si>
    <t>Install 600' of 2" HDPE at Muhlenberg Airport for new growth</t>
  </si>
  <si>
    <t>050.63971</t>
  </si>
  <si>
    <t>PRP.2735.Cherry St.</t>
  </si>
  <si>
    <t>050.63973</t>
  </si>
  <si>
    <t>PRP.2736.E 2nd Street</t>
  </si>
  <si>
    <t>050.63981</t>
  </si>
  <si>
    <t>050.2636.Calhoun Sta.</t>
  </si>
  <si>
    <t>Land right purchase for Calhoun Station</t>
  </si>
  <si>
    <t>050.64011</t>
  </si>
  <si>
    <t>PRP.2735.Hogan St.</t>
  </si>
  <si>
    <t>050.64013</t>
  </si>
  <si>
    <t>RES.2638.MALLARD.CV.MN.EXT</t>
  </si>
  <si>
    <t>INSTALL 65FT OF 2" HDPE FOR SINGLE RESIDENCE</t>
  </si>
  <si>
    <t>050.64049</t>
  </si>
  <si>
    <t>2734.RES.Moorman Ln Ext</t>
  </si>
  <si>
    <t>Extend 2" PE on Moorman Lane to serve 5 residential customers.</t>
  </si>
  <si>
    <t>050.64065</t>
  </si>
  <si>
    <t>RES.2736.SIVLEYRDREPLACEMENT</t>
  </si>
  <si>
    <t>Replace 300' of 4" HDPE</t>
  </si>
  <si>
    <t>050.64072</t>
  </si>
  <si>
    <t>PRP.2634.N Franklin St.</t>
  </si>
  <si>
    <t>050.64075</t>
  </si>
  <si>
    <t>RES.2636.PRUDENLN.REPLACEMENT</t>
  </si>
  <si>
    <t>Replace 220' of 2" HDPE for lake</t>
  </si>
  <si>
    <t>050.64084</t>
  </si>
  <si>
    <t>New HVAC unit</t>
  </si>
  <si>
    <t>050.64086</t>
  </si>
  <si>
    <t>IND.2635.MARIONTIEBACK</t>
  </si>
  <si>
    <t>Install 1200' of 2" HDPE for second feed to the Industrial Park in Marion</t>
  </si>
  <si>
    <t>050.64098</t>
  </si>
  <si>
    <t>RES.2637.BLANDVILLE.RD.MN.EXT</t>
  </si>
  <si>
    <t>INSTALL 240FT OF 4" HDPE</t>
  </si>
  <si>
    <t>050.64230</t>
  </si>
  <si>
    <t>2734.COM.Performance Feeds Ex</t>
  </si>
  <si>
    <t>Install approximately 900' of 4" PE to serve Performance Feeds Grain dryer.  Customer to pay 100% AIC.  Customer of open ditch and Company crew to install pipe and inspect</t>
  </si>
  <si>
    <t>050.64231</t>
  </si>
  <si>
    <t>COMM.2636.HARTFORD.MN.EXT</t>
  </si>
  <si>
    <t>Install 1,000' of 2" HDPE to remove services from High Pressure</t>
  </si>
  <si>
    <t>050.64233</t>
  </si>
  <si>
    <t>2734.Purple Toad Relocate</t>
  </si>
  <si>
    <t>Replace approximately 450' of 4" PE to accodmodate Purple Toad entrances to new winery.  Customer to pay 100%</t>
  </si>
  <si>
    <t>050.64235</t>
  </si>
  <si>
    <t>COM.2734.Evergreen Commons Ex</t>
  </si>
  <si>
    <t>Install approx. 700' of 4" PE and 268' of 2" PE to serve the commercial development off Nashville Rd. in Bowling Green.  Company labor to install pipe and customer to open/close ditch</t>
  </si>
  <si>
    <t>050.64263</t>
  </si>
  <si>
    <t>RES.2636.BRIARRIDGE.MN.EXT</t>
  </si>
  <si>
    <t>Install 1500' for new subdivision growth</t>
  </si>
  <si>
    <t>050.64296</t>
  </si>
  <si>
    <t>2734.BG Misc Equipment FY25</t>
  </si>
  <si>
    <t>Mustang Steel Squeeze Off, Scraper Peeler Pipe/SaddelOutlet 2-6, 6" McElroy BF Cradel, 4" McElroy Iron/Trimmer Set, 2"-8" Poly Tap/Stopple Equp., SENSIT Gold G3, Valetrix 3k PSI Data Logging Guage</t>
  </si>
  <si>
    <t>050.64312</t>
  </si>
  <si>
    <t>PRP.2635.Park Ave</t>
  </si>
  <si>
    <t>050.64336</t>
  </si>
  <si>
    <t>2637.WOODLAND.DR.REPLACE</t>
  </si>
  <si>
    <t>REPLACE 530FT OF 2" STEEL WITH 2" HDPE</t>
  </si>
  <si>
    <t>050.64343</t>
  </si>
  <si>
    <t>COMM.2634.OLDBLACKTOPPLANT.MN</t>
  </si>
  <si>
    <t>Install 500' of 2" HDPE for Old Black Top Plant</t>
  </si>
  <si>
    <t>050.64347</t>
  </si>
  <si>
    <t>RES.2636.FIDDLESTICKS.MN.EXT</t>
  </si>
  <si>
    <t>Install 500' of 2" HDPE for subdivision growth</t>
  </si>
  <si>
    <t>050.64351</t>
  </si>
  <si>
    <t>2637.CINDY.DR.REPLACE</t>
  </si>
  <si>
    <t>REPLACE EXPOSED MAIN WITH 2" HDPE (300FT)</t>
  </si>
  <si>
    <t>050.64353</t>
  </si>
  <si>
    <t>RES.2736.7TH.ST.MN.EXT</t>
  </si>
  <si>
    <t>INSTALL 150' OF 2" HDPE</t>
  </si>
  <si>
    <t>050.64361</t>
  </si>
  <si>
    <t>2738.Taylor.Co.HS.Pool</t>
  </si>
  <si>
    <t>300' of 2" HDPE to serve Taylor County High Scheel</t>
  </si>
  <si>
    <t>050.64362</t>
  </si>
  <si>
    <t>2739.Nautical Chase Sub</t>
  </si>
  <si>
    <t>1300' of 2" HDPE to serve residential development</t>
  </si>
  <si>
    <t>050.64383</t>
  </si>
  <si>
    <t>2637.HWY282.FARMTAPS</t>
  </si>
  <si>
    <t>INSTALL 2,650FT OF 2" HDPE FOR ODORIZED SERVICE LINES &amp; REMOVAL OF FARM TAPS WITH STINK POTS</t>
  </si>
  <si>
    <t>050.64438</t>
  </si>
  <si>
    <t>050.009.2651 Leak Equipment</t>
  </si>
  <si>
    <t>Purchase:1-RMLD Leak Detector, 1-VMD Leak Detector</t>
  </si>
  <si>
    <t>050.64468</t>
  </si>
  <si>
    <t>RES.2734.ParkWLn Olde Stone</t>
  </si>
  <si>
    <t>Install approx. 135' of 2" PE to serve townhomes in Olde Stone.  Developer to open and close ditch, Company Labor to install pipe.</t>
  </si>
  <si>
    <t>050.64480</t>
  </si>
  <si>
    <t>COM.2734.BG Airport</t>
  </si>
  <si>
    <t>Install approx. 500' of 2" PE to serve new hanger.  Chandler is the developer and Company labor to install in an open/close ditch.</t>
  </si>
  <si>
    <t>050.64481</t>
  </si>
  <si>
    <t>2737.Danville.Towers</t>
  </si>
  <si>
    <t>Installing six new AMR towers.</t>
  </si>
  <si>
    <t>050.64483</t>
  </si>
  <si>
    <t>2738.Campbellsville Towers</t>
  </si>
  <si>
    <t>Four Tower Site Builds for Campbellsville WMR</t>
  </si>
  <si>
    <t>050.64631</t>
  </si>
  <si>
    <t>2734.Equipment.Trailer</t>
  </si>
  <si>
    <t>Purchase trailer for survey and leak detection.</t>
  </si>
  <si>
    <t>050.64657</t>
  </si>
  <si>
    <t>050.009.GreenvilleSta.</t>
  </si>
  <si>
    <t>Purchase land rights for GreenvilleStation Replacement</t>
  </si>
  <si>
    <t>2013-11-11</t>
  </si>
  <si>
    <t>2014-09-28</t>
  </si>
  <si>
    <t>2013-11-20</t>
  </si>
  <si>
    <t>2014-10-01</t>
  </si>
  <si>
    <t>2014-02-01</t>
  </si>
  <si>
    <t>2015-02-01</t>
  </si>
  <si>
    <t>2014-04-25</t>
  </si>
  <si>
    <t>2014-06-10</t>
  </si>
  <si>
    <t>2014-04-15</t>
  </si>
  <si>
    <t>2015-04-15</t>
  </si>
  <si>
    <t>2014-01-01</t>
  </si>
  <si>
    <t>2014-09-30</t>
  </si>
  <si>
    <t>2023-05-29</t>
  </si>
  <si>
    <t>2024-04-12</t>
  </si>
  <si>
    <t>2024-05-31</t>
  </si>
  <si>
    <t>2024-08-31</t>
  </si>
  <si>
    <t>2023-10-02</t>
  </si>
  <si>
    <t>2024-03-30</t>
  </si>
  <si>
    <t>2024-01-02</t>
  </si>
  <si>
    <t>2023-12-08</t>
  </si>
  <si>
    <t>2024-05-02</t>
  </si>
  <si>
    <t>2023-10-01</t>
  </si>
  <si>
    <t>2024-02-29</t>
  </si>
  <si>
    <t>2024-06-30</t>
  </si>
  <si>
    <t>2023-10-26</t>
  </si>
  <si>
    <t>2023-10-31</t>
  </si>
  <si>
    <t>2023-11-14</t>
  </si>
  <si>
    <t>2024-01-12</t>
  </si>
  <si>
    <t>2023-10-23</t>
  </si>
  <si>
    <t>2023-11-30</t>
  </si>
  <si>
    <t>2023-12-01</t>
  </si>
  <si>
    <t>2023-11-06</t>
  </si>
  <si>
    <t>2024-01-05</t>
  </si>
  <si>
    <t>2024-01-15</t>
  </si>
  <si>
    <t>2023-11-01</t>
  </si>
  <si>
    <t>2023-10-16</t>
  </si>
  <si>
    <t>2024-04-15</t>
  </si>
  <si>
    <t>2023-11-13</t>
  </si>
  <si>
    <t>2023-11-02</t>
  </si>
  <si>
    <t>2023-11-16</t>
  </si>
  <si>
    <t>2023-11-27</t>
  </si>
  <si>
    <t>2024-03-15</t>
  </si>
  <si>
    <t>2023-12-18</t>
  </si>
  <si>
    <t>2024-03-31</t>
  </si>
  <si>
    <t>2024-12-28</t>
  </si>
  <si>
    <t>2023-12-15</t>
  </si>
  <si>
    <t>2023-12-11</t>
  </si>
  <si>
    <t>2024-12-31</t>
  </si>
  <si>
    <t>2023-12-04</t>
  </si>
  <si>
    <t>2024-05-01</t>
  </si>
  <si>
    <t>2024-01-08</t>
  </si>
  <si>
    <t>2024-05-24</t>
  </si>
  <si>
    <t>2024-01-14</t>
  </si>
  <si>
    <t>2024-01-22</t>
  </si>
  <si>
    <t>2023-08-15</t>
  </si>
  <si>
    <t>2024-08-01</t>
  </si>
  <si>
    <t>2024-03-01</t>
  </si>
  <si>
    <t>2024-07-30</t>
  </si>
  <si>
    <t>2024-02-01</t>
  </si>
  <si>
    <t>2024-01-29</t>
  </si>
  <si>
    <t>2024-02-05</t>
  </si>
  <si>
    <t>2024-02-12</t>
  </si>
  <si>
    <t>2024-08-30</t>
  </si>
  <si>
    <t>2024-02-13</t>
  </si>
  <si>
    <t>2024-02-19</t>
  </si>
  <si>
    <t>2024-02-15</t>
  </si>
  <si>
    <t>2024-02-17</t>
  </si>
  <si>
    <t>2024-02-26</t>
  </si>
  <si>
    <t>2024-04-02</t>
  </si>
  <si>
    <t>2024-03-02</t>
  </si>
  <si>
    <t>2024-07-10</t>
  </si>
  <si>
    <t>2024-04-17</t>
  </si>
  <si>
    <t>2024-03-14</t>
  </si>
  <si>
    <t>2024-07-31</t>
  </si>
  <si>
    <t>2024-03-18</t>
  </si>
  <si>
    <t>2024-03-11</t>
  </si>
  <si>
    <t>2024-03-29</t>
  </si>
  <si>
    <t>2024-08-09</t>
  </si>
  <si>
    <t>2024-04-01</t>
  </si>
  <si>
    <t>2024-04-22</t>
  </si>
  <si>
    <t>2024-04-04</t>
  </si>
  <si>
    <t>2024-04-08</t>
  </si>
  <si>
    <t>2024-04-20</t>
  </si>
  <si>
    <t>2024-04-29</t>
  </si>
  <si>
    <t>2024-04-16</t>
  </si>
  <si>
    <t>2024-06-03</t>
  </si>
  <si>
    <t>2024-07-27</t>
  </si>
  <si>
    <t>2024-05-13</t>
  </si>
  <si>
    <t>2024-06-01</t>
  </si>
  <si>
    <t>2024-06-28</t>
  </si>
  <si>
    <t>2024-05-20</t>
  </si>
  <si>
    <t>2024-05-22</t>
  </si>
  <si>
    <t>2024-11-30</t>
  </si>
  <si>
    <t>2024-06-04</t>
  </si>
  <si>
    <t>2024-08-02</t>
  </si>
  <si>
    <t>2024-08-16</t>
  </si>
  <si>
    <t>2024-06-15</t>
  </si>
  <si>
    <t>2024-07-01</t>
  </si>
  <si>
    <t>2024-06-17</t>
  </si>
  <si>
    <t>2024-06-24</t>
  </si>
  <si>
    <t>2024-07-20</t>
  </si>
  <si>
    <t>2024-07-05</t>
  </si>
  <si>
    <t>2024-07-18</t>
  </si>
  <si>
    <t>2024-09-20</t>
  </si>
  <si>
    <t>2024-08-13</t>
  </si>
  <si>
    <t>2024-12-30</t>
  </si>
  <si>
    <t>2024-08-19</t>
  </si>
  <si>
    <t>2024-08-23</t>
  </si>
  <si>
    <t>2024-08-12</t>
  </si>
  <si>
    <t>2024-08-08</t>
  </si>
  <si>
    <t>2024-08-05</t>
  </si>
  <si>
    <t>2024-08-29</t>
  </si>
  <si>
    <t>2024-09-03</t>
  </si>
  <si>
    <t>2024-09-06</t>
  </si>
  <si>
    <t>2024-09-12</t>
  </si>
  <si>
    <t>2024-09-24</t>
  </si>
  <si>
    <t>2024-09-10</t>
  </si>
  <si>
    <t>2024-09-21</t>
  </si>
  <si>
    <t>2024-09-02</t>
  </si>
  <si>
    <t>2024-09-05</t>
  </si>
  <si>
    <t>2024-09-28</t>
  </si>
  <si>
    <t>2024-09-13</t>
  </si>
  <si>
    <t>2024-10-31</t>
  </si>
  <si>
    <t>2024-10-01</t>
  </si>
  <si>
    <t>2024-09-19</t>
  </si>
  <si>
    <t>Construction Projects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</si>
</sst>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
  </numFmts>
  <fonts count="9" x14ac:knownFonts="1">
    <font>
      <sz val="11"/>
      <color theme="1"/>
      <name val="Aptos Narrow"/>
      <family val="2"/>
      <scheme val="minor"/>
    </font>
    <font>
      <sz val="11"/>
      <color theme="1"/>
      <name val="Aptos Narrow"/>
      <family val="2"/>
      <scheme val="minor"/>
    </font>
    <font>
      <b/>
      <sz val="18"/>
      <name val="Arial"/>
      <family val="2"/>
    </font>
    <font>
      <b/>
      <sz val="12"/>
      <name val="Arial"/>
      <family val="2"/>
    </font>
    <font>
      <sz val="10"/>
      <name val="Arial"/>
      <family val="2"/>
    </font>
    <font>
      <b/>
      <sz val="10"/>
      <name val="Arial"/>
      <family val="2"/>
    </font>
    <font>
      <sz val="10"/>
      <name val="Arial"/>
      <family val="2"/>
    </font>
    <font>
      <sz val="11"/>
      <name val="Aptos Narrow"/>
      <family val="2"/>
      <scheme val="minor"/>
    </font>
    <font>
      <sz val="10"/>
      <color theme="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right/>
      <top/>
      <bottom style="double">
        <color indexed="64"/>
      </bottom>
      <diagonal/>
    </border>
    <border>
      <left/>
      <right/>
      <top style="thin">
        <color indexed="64"/>
      </top>
      <bottom/>
      <diagonal/>
    </border>
    <border>
      <left style="double">
        <color indexed="64"/>
      </left>
      <right style="medium">
        <color indexed="64"/>
      </right>
      <top style="double">
        <color indexed="64"/>
      </top>
      <bottom/>
      <diagonal/>
    </border>
  </borders>
  <cellStyleXfs count="7">
    <xf numFmtId="0" fontId="0"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9" fontId="1" fillId="0" borderId="0" applyFont="0" applyFill="0" applyBorder="0" applyAlignment="0" applyProtection="0"/>
  </cellStyleXfs>
  <cellXfs count="94">
    <xf numFmtId="0" fontId="0" fillId="0" borderId="0" xfId="0"/>
    <xf numFmtId="0" fontId="0" fillId="0" borderId="0" xfId="0" applyAlignment="1">
      <alignment wrapText="1"/>
    </xf>
    <xf numFmtId="43" fontId="0" fillId="0" borderId="0" xfId="1" applyFont="1" applyAlignment="1">
      <alignment wrapText="1"/>
    </xf>
    <xf numFmtId="43" fontId="0" fillId="0" borderId="0" xfId="1" applyFont="1"/>
    <xf numFmtId="2" fontId="0" fillId="0" borderId="0" xfId="0" applyNumberFormat="1"/>
    <xf numFmtId="0" fontId="0" fillId="0" borderId="0" xfId="0" applyAlignment="1">
      <alignment horizontal="center"/>
    </xf>
    <xf numFmtId="0" fontId="2" fillId="0" borderId="0" xfId="0" applyFont="1"/>
    <xf numFmtId="0" fontId="2" fillId="0" borderId="0" xfId="0" applyFont="1" applyAlignment="1">
      <alignment horizontal="center"/>
    </xf>
    <xf numFmtId="43" fontId="0" fillId="0" borderId="5" xfId="1" applyFont="1" applyFill="1" applyBorder="1" applyAlignment="1">
      <alignment horizontal="center" wrapText="1"/>
    </xf>
    <xf numFmtId="43" fontId="4" fillId="0" borderId="5" xfId="1"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5" xfId="0" applyFont="1" applyBorder="1" applyAlignment="1">
      <alignment horizontal="center" wrapText="1"/>
    </xf>
    <xf numFmtId="10" fontId="4" fillId="0" borderId="5" xfId="0" applyNumberFormat="1" applyFont="1" applyBorder="1" applyAlignment="1">
      <alignment horizontal="center" wrapText="1"/>
    </xf>
    <xf numFmtId="1" fontId="4" fillId="0" borderId="6" xfId="0" applyNumberFormat="1" applyFont="1" applyBorder="1" applyAlignment="1">
      <alignment horizontal="center" wrapText="1"/>
    </xf>
    <xf numFmtId="0" fontId="4" fillId="0" borderId="0" xfId="0" applyFont="1" applyAlignment="1">
      <alignment horizontal="center" wrapText="1"/>
    </xf>
    <xf numFmtId="43" fontId="0" fillId="0" borderId="0" xfId="0" applyNumberFormat="1"/>
    <xf numFmtId="14" fontId="0" fillId="0" borderId="0" xfId="0" applyNumberFormat="1"/>
    <xf numFmtId="0" fontId="4" fillId="0" borderId="0" xfId="2"/>
    <xf numFmtId="0" fontId="4" fillId="0" borderId="0" xfId="2" applyAlignment="1">
      <alignment wrapText="1"/>
    </xf>
    <xf numFmtId="43" fontId="0" fillId="0" borderId="0" xfId="3" applyFont="1" applyAlignment="1">
      <alignment wrapText="1"/>
    </xf>
    <xf numFmtId="40" fontId="4" fillId="0" borderId="0" xfId="2" applyNumberFormat="1"/>
    <xf numFmtId="43" fontId="0" fillId="0" borderId="0" xfId="3" applyFont="1"/>
    <xf numFmtId="2" fontId="4" fillId="0" borderId="0" xfId="2" applyNumberFormat="1"/>
    <xf numFmtId="0" fontId="4" fillId="0" borderId="0" xfId="2" applyAlignment="1">
      <alignment horizontal="center"/>
    </xf>
    <xf numFmtId="0" fontId="2" fillId="0" borderId="0" xfId="2" applyFont="1"/>
    <xf numFmtId="0" fontId="2" fillId="0" borderId="0" xfId="2" applyFont="1" applyAlignment="1">
      <alignment horizontal="center"/>
    </xf>
    <xf numFmtId="0" fontId="5" fillId="0" borderId="0" xfId="2" applyFont="1"/>
    <xf numFmtId="0" fontId="5" fillId="0" borderId="0" xfId="2" applyFont="1" applyAlignment="1">
      <alignment horizontal="center"/>
    </xf>
    <xf numFmtId="43" fontId="5" fillId="0" borderId="0" xfId="3" applyFont="1" applyAlignment="1">
      <alignment horizontal="center"/>
    </xf>
    <xf numFmtId="0" fontId="5" fillId="0" borderId="0" xfId="2" applyFont="1" applyAlignment="1">
      <alignment horizontal="left"/>
    </xf>
    <xf numFmtId="0" fontId="5" fillId="0" borderId="0" xfId="2" applyFont="1" applyAlignment="1">
      <alignment horizontal="center" wrapText="1"/>
    </xf>
    <xf numFmtId="43" fontId="5" fillId="0" borderId="0" xfId="3" applyFont="1" applyAlignment="1">
      <alignment horizontal="center" wrapText="1"/>
    </xf>
    <xf numFmtId="40" fontId="5" fillId="0" borderId="0" xfId="2" applyNumberFormat="1" applyFont="1" applyAlignment="1">
      <alignment horizontal="center"/>
    </xf>
    <xf numFmtId="2" fontId="5" fillId="0" borderId="0" xfId="2" applyNumberFormat="1" applyFont="1" applyAlignment="1">
      <alignment horizontal="center"/>
    </xf>
    <xf numFmtId="4" fontId="4" fillId="0" borderId="0" xfId="2" applyNumberFormat="1"/>
    <xf numFmtId="0" fontId="6" fillId="0" borderId="0" xfId="2" applyFont="1"/>
    <xf numFmtId="10" fontId="6" fillId="0" borderId="0" xfId="2" applyNumberFormat="1" applyFont="1"/>
    <xf numFmtId="43" fontId="6" fillId="0" borderId="0" xfId="3" applyFont="1"/>
    <xf numFmtId="0" fontId="4" fillId="0" borderId="7" xfId="2" applyBorder="1" applyAlignment="1">
      <alignment horizontal="center"/>
    </xf>
    <xf numFmtId="1" fontId="4" fillId="0" borderId="7" xfId="2" applyNumberFormat="1" applyBorder="1" applyAlignment="1">
      <alignment horizontal="center"/>
    </xf>
    <xf numFmtId="0" fontId="4" fillId="0" borderId="2" xfId="2" applyBorder="1" applyAlignment="1">
      <alignment horizontal="center" wrapText="1"/>
    </xf>
    <xf numFmtId="43" fontId="0" fillId="0" borderId="5" xfId="3" applyFont="1" applyFill="1" applyBorder="1" applyAlignment="1">
      <alignment horizontal="center" wrapText="1"/>
    </xf>
    <xf numFmtId="4" fontId="4" fillId="0" borderId="5" xfId="2" applyNumberFormat="1" applyBorder="1" applyAlignment="1">
      <alignment horizontal="center" wrapText="1"/>
    </xf>
    <xf numFmtId="43" fontId="4" fillId="0" borderId="5" xfId="3" applyFont="1" applyFill="1" applyBorder="1" applyAlignment="1">
      <alignment horizontal="center" wrapText="1"/>
    </xf>
    <xf numFmtId="0" fontId="4" fillId="0" borderId="5" xfId="2" applyBorder="1" applyAlignment="1">
      <alignment horizontal="center" wrapText="1"/>
    </xf>
    <xf numFmtId="10" fontId="4" fillId="0" borderId="5" xfId="2" applyNumberFormat="1" applyBorder="1" applyAlignment="1">
      <alignment horizontal="center" wrapText="1"/>
    </xf>
    <xf numFmtId="1" fontId="4" fillId="0" borderId="6" xfId="2" applyNumberFormat="1" applyBorder="1" applyAlignment="1">
      <alignment horizontal="center" wrapText="1"/>
    </xf>
    <xf numFmtId="0" fontId="4" fillId="0" borderId="0" xfId="2" applyAlignment="1">
      <alignment horizontal="center" wrapText="1"/>
    </xf>
    <xf numFmtId="49" fontId="4" fillId="0" borderId="0" xfId="2" applyNumberFormat="1"/>
    <xf numFmtId="49" fontId="4" fillId="0" borderId="0" xfId="2" applyNumberFormat="1" applyAlignment="1">
      <alignment wrapText="1"/>
    </xf>
    <xf numFmtId="43" fontId="4" fillId="0" borderId="0" xfId="2" applyNumberFormat="1"/>
    <xf numFmtId="10" fontId="0" fillId="0" borderId="0" xfId="4" applyNumberFormat="1" applyFont="1"/>
    <xf numFmtId="14" fontId="7" fillId="0" borderId="0" xfId="5" applyNumberFormat="1" applyFont="1"/>
    <xf numFmtId="164" fontId="4" fillId="0" borderId="0" xfId="2" applyNumberFormat="1"/>
    <xf numFmtId="0" fontId="8" fillId="0" borderId="0" xfId="2" applyFont="1"/>
    <xf numFmtId="39" fontId="4" fillId="0" borderId="0" xfId="2" applyNumberFormat="1"/>
    <xf numFmtId="10" fontId="6" fillId="2" borderId="0" xfId="4" applyNumberFormat="1" applyFont="1" applyFill="1" applyBorder="1"/>
    <xf numFmtId="43" fontId="0" fillId="0" borderId="0" xfId="3" applyFont="1" applyBorder="1"/>
    <xf numFmtId="10" fontId="4" fillId="0" borderId="0" xfId="2" applyNumberFormat="1"/>
    <xf numFmtId="1" fontId="4" fillId="0" borderId="0" xfId="2" applyNumberFormat="1" applyAlignment="1">
      <alignment horizontal="center"/>
    </xf>
    <xf numFmtId="0" fontId="4" fillId="0" borderId="9" xfId="2" applyBorder="1" applyAlignment="1">
      <alignment horizontal="center" wrapText="1"/>
    </xf>
    <xf numFmtId="0" fontId="4" fillId="0" borderId="8" xfId="2" applyBorder="1"/>
    <xf numFmtId="49" fontId="4" fillId="0" borderId="8" xfId="2" applyNumberFormat="1" applyBorder="1"/>
    <xf numFmtId="49" fontId="4" fillId="0" borderId="8" xfId="2" applyNumberFormat="1" applyBorder="1" applyAlignment="1">
      <alignment wrapText="1"/>
    </xf>
    <xf numFmtId="43" fontId="0" fillId="0" borderId="8" xfId="3" applyFont="1" applyBorder="1"/>
    <xf numFmtId="43" fontId="4" fillId="0" borderId="8" xfId="2" applyNumberFormat="1" applyBorder="1"/>
    <xf numFmtId="10" fontId="0" fillId="0" borderId="8" xfId="4" applyNumberFormat="1" applyFont="1" applyBorder="1"/>
    <xf numFmtId="14" fontId="7" fillId="0" borderId="8" xfId="5" applyNumberFormat="1" applyFont="1" applyBorder="1"/>
    <xf numFmtId="164" fontId="4" fillId="0" borderId="8" xfId="2" applyNumberFormat="1" applyBorder="1"/>
    <xf numFmtId="0" fontId="8" fillId="0" borderId="8" xfId="2" applyFont="1" applyBorder="1"/>
    <xf numFmtId="0" fontId="4" fillId="0" borderId="9" xfId="0" applyFont="1" applyBorder="1" applyAlignment="1">
      <alignment horizontal="center" wrapText="1"/>
    </xf>
    <xf numFmtId="0" fontId="0" fillId="0" borderId="8" xfId="0" applyBorder="1"/>
    <xf numFmtId="43" fontId="0" fillId="0" borderId="8" xfId="1" applyFont="1" applyBorder="1"/>
    <xf numFmtId="14" fontId="0" fillId="0" borderId="8" xfId="0" applyNumberFormat="1" applyBorder="1"/>
    <xf numFmtId="10" fontId="0" fillId="0" borderId="0" xfId="6" applyNumberFormat="1" applyFont="1"/>
    <xf numFmtId="0" fontId="0" fillId="0" borderId="8" xfId="0" applyBorder="1" applyAlignment="1">
      <alignment wrapText="1"/>
    </xf>
    <xf numFmtId="10" fontId="0" fillId="0" borderId="0" xfId="6" applyNumberFormat="1" applyFont="1" applyBorder="1"/>
    <xf numFmtId="40" fontId="0" fillId="0" borderId="0" xfId="0" applyNumberFormat="1"/>
    <xf numFmtId="40" fontId="4" fillId="0" borderId="0" xfId="0" applyNumberFormat="1" applyFont="1" applyAlignment="1">
      <alignment horizontal="center" wrapText="1"/>
    </xf>
    <xf numFmtId="0" fontId="2" fillId="0" borderId="0" xfId="2" applyFont="1" applyAlignment="1">
      <alignment horizontal="center"/>
    </xf>
    <xf numFmtId="43" fontId="2" fillId="0" borderId="0" xfId="3" applyFont="1" applyAlignment="1">
      <alignment horizontal="center"/>
    </xf>
    <xf numFmtId="0" fontId="3" fillId="0" borderId="0" xfId="2" applyFont="1" applyAlignment="1">
      <alignment horizontal="center"/>
    </xf>
    <xf numFmtId="43" fontId="3" fillId="0" borderId="0" xfId="3" applyFont="1" applyAlignment="1">
      <alignment horizontal="center"/>
    </xf>
    <xf numFmtId="0" fontId="5" fillId="0" borderId="0" xfId="2" applyFont="1" applyAlignment="1">
      <alignment horizontal="center"/>
    </xf>
    <xf numFmtId="43" fontId="5" fillId="0" borderId="0" xfId="3" applyFont="1" applyAlignment="1">
      <alignment horizontal="center"/>
    </xf>
    <xf numFmtId="0" fontId="4" fillId="0" borderId="3" xfId="2" applyBorder="1" applyAlignment="1">
      <alignment horizontal="center" wrapText="1"/>
    </xf>
    <xf numFmtId="0" fontId="4" fillId="0" borderId="4" xfId="2" applyBorder="1" applyAlignment="1">
      <alignment horizontal="center" wrapText="1"/>
    </xf>
    <xf numFmtId="0" fontId="2" fillId="0" borderId="0" xfId="0" applyFont="1" applyAlignment="1">
      <alignment horizontal="center"/>
    </xf>
    <xf numFmtId="43" fontId="2" fillId="0" borderId="0" xfId="1" applyFont="1" applyAlignment="1">
      <alignment horizontal="center"/>
    </xf>
    <xf numFmtId="0" fontId="3" fillId="0" borderId="0" xfId="0" applyFont="1" applyAlignment="1">
      <alignment horizontal="center"/>
    </xf>
    <xf numFmtId="43" fontId="3" fillId="0" borderId="0" xfId="1" applyFont="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cellXfs>
  <cellStyles count="7">
    <cellStyle name="Comma" xfId="1" builtinId="3"/>
    <cellStyle name="Comma 2" xfId="3" xr:uid="{C60E15F1-FEAC-4D8E-B419-C80360C1D855}"/>
    <cellStyle name="Normal" xfId="0" builtinId="0"/>
    <cellStyle name="Normal 2" xfId="2" xr:uid="{5BBFD0D0-A754-4F29-88D9-BDAA81235BF3}"/>
    <cellStyle name="Normal 4" xfId="5" xr:uid="{0F4EEE29-2C58-4745-9D0C-8F0CF78CE855}"/>
    <cellStyle name="Percent" xfId="6" builtinId="5"/>
    <cellStyle name="Percent 2" xfId="4" xr:uid="{D514ED04-0183-437D-A31C-37C995E92C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113222</xdr:colOff>
      <xdr:row>122</xdr:row>
      <xdr:rowOff>9525</xdr:rowOff>
    </xdr:to>
    <xdr:pic>
      <xdr:nvPicPr>
        <xdr:cNvPr id="2" name="Picture 1">
          <a:extLst>
            <a:ext uri="{FF2B5EF4-FFF2-40B4-BE49-F238E27FC236}">
              <a16:creationId xmlns:a16="http://schemas.microsoft.com/office/drawing/2014/main" id="{A54859A9-E83C-4F5D-BA52-A066E5BAD36E}"/>
            </a:ext>
          </a:extLst>
        </xdr:cNvPr>
        <xdr:cNvPicPr>
          <a:picLocks noChangeAspect="1"/>
        </xdr:cNvPicPr>
      </xdr:nvPicPr>
      <xdr:blipFill>
        <a:blip xmlns:r="http://schemas.openxmlformats.org/officeDocument/2006/relationships" r:embed="rId1"/>
        <a:stretch>
          <a:fillRect/>
        </a:stretch>
      </xdr:blipFill>
      <xdr:spPr>
        <a:xfrm>
          <a:off x="0" y="0"/>
          <a:ext cx="11086022" cy="23250525"/>
        </a:xfrm>
        <a:prstGeom prst="rect">
          <a:avLst/>
        </a:prstGeom>
      </xdr:spPr>
    </xdr:pic>
    <xdr:clientData/>
  </xdr:twoCellAnchor>
  <xdr:twoCellAnchor editAs="oneCell">
    <xdr:from>
      <xdr:col>0</xdr:col>
      <xdr:colOff>0</xdr:colOff>
      <xdr:row>124</xdr:row>
      <xdr:rowOff>0</xdr:rowOff>
    </xdr:from>
    <xdr:to>
      <xdr:col>18</xdr:col>
      <xdr:colOff>60664</xdr:colOff>
      <xdr:row>248</xdr:row>
      <xdr:rowOff>76200</xdr:rowOff>
    </xdr:to>
    <xdr:pic>
      <xdr:nvPicPr>
        <xdr:cNvPr id="3" name="Picture 2">
          <a:extLst>
            <a:ext uri="{FF2B5EF4-FFF2-40B4-BE49-F238E27FC236}">
              <a16:creationId xmlns:a16="http://schemas.microsoft.com/office/drawing/2014/main" id="{2CB33C0B-F0B2-4AC8-B30F-773E6F46ECCB}"/>
            </a:ext>
          </a:extLst>
        </xdr:cNvPr>
        <xdr:cNvPicPr>
          <a:picLocks noChangeAspect="1"/>
        </xdr:cNvPicPr>
      </xdr:nvPicPr>
      <xdr:blipFill>
        <a:blip xmlns:r="http://schemas.openxmlformats.org/officeDocument/2006/relationships" r:embed="rId2"/>
        <a:stretch>
          <a:fillRect/>
        </a:stretch>
      </xdr:blipFill>
      <xdr:spPr>
        <a:xfrm>
          <a:off x="0" y="23622000"/>
          <a:ext cx="11033464" cy="23698200"/>
        </a:xfrm>
        <a:prstGeom prst="rect">
          <a:avLst/>
        </a:prstGeom>
      </xdr:spPr>
    </xdr:pic>
    <xdr:clientData/>
  </xdr:twoCellAnchor>
  <xdr:twoCellAnchor editAs="oneCell">
    <xdr:from>
      <xdr:col>0</xdr:col>
      <xdr:colOff>0</xdr:colOff>
      <xdr:row>249</xdr:row>
      <xdr:rowOff>0</xdr:rowOff>
    </xdr:from>
    <xdr:to>
      <xdr:col>14</xdr:col>
      <xdr:colOff>570362</xdr:colOff>
      <xdr:row>295</xdr:row>
      <xdr:rowOff>103667</xdr:rowOff>
    </xdr:to>
    <xdr:pic>
      <xdr:nvPicPr>
        <xdr:cNvPr id="5" name="Picture 4">
          <a:extLst>
            <a:ext uri="{FF2B5EF4-FFF2-40B4-BE49-F238E27FC236}">
              <a16:creationId xmlns:a16="http://schemas.microsoft.com/office/drawing/2014/main" id="{C8E37FBB-7DC8-C51A-A640-3C38C895A0A9}"/>
            </a:ext>
          </a:extLst>
        </xdr:cNvPr>
        <xdr:cNvPicPr>
          <a:picLocks noChangeAspect="1"/>
        </xdr:cNvPicPr>
      </xdr:nvPicPr>
      <xdr:blipFill>
        <a:blip xmlns:r="http://schemas.openxmlformats.org/officeDocument/2006/relationships" r:embed="rId3"/>
        <a:stretch>
          <a:fillRect/>
        </a:stretch>
      </xdr:blipFill>
      <xdr:spPr>
        <a:xfrm>
          <a:off x="0" y="47434500"/>
          <a:ext cx="9104762" cy="886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3AC79-B988-4545-9097-3A7434C87C5B}">
  <sheetPr>
    <pageSetUpPr fitToPage="1"/>
  </sheetPr>
  <dimension ref="A1:R460"/>
  <sheetViews>
    <sheetView tabSelected="1" view="pageBreakPreview" zoomScale="80" zoomScaleNormal="80" zoomScaleSheetLayoutView="80" workbookViewId="0">
      <selection activeCell="E8" sqref="E8"/>
    </sheetView>
  </sheetViews>
  <sheetFormatPr defaultColWidth="8.7109375" defaultRowHeight="15" x14ac:dyDescent="0.25"/>
  <cols>
    <col min="1" max="1" width="1.42578125" style="18" customWidth="1"/>
    <col min="2" max="2" width="10.28515625" style="18" bestFit="1" customWidth="1"/>
    <col min="3" max="3" width="34.140625" style="18" bestFit="1" customWidth="1"/>
    <col min="4" max="4" width="75.42578125" style="19" customWidth="1"/>
    <col min="5" max="5" width="24.42578125" style="58" bestFit="1" customWidth="1"/>
    <col min="6" max="6" width="17.7109375" style="35" bestFit="1" customWidth="1"/>
    <col min="7" max="7" width="14.42578125" style="58" bestFit="1" customWidth="1"/>
    <col min="8" max="8" width="12.140625" style="18" bestFit="1" customWidth="1"/>
    <col min="9" max="9" width="10.5703125" style="59" bestFit="1" customWidth="1"/>
    <col min="10" max="11" width="15.140625" style="58" bestFit="1" customWidth="1"/>
    <col min="12" max="12" width="13.85546875" style="58" bestFit="1" customWidth="1"/>
    <col min="13" max="13" width="14.42578125" style="18" bestFit="1" customWidth="1"/>
    <col min="14" max="14" width="12.140625" style="18" bestFit="1" customWidth="1"/>
    <col min="15" max="15" width="16.42578125" style="24" bestFit="1" customWidth="1"/>
    <col min="16" max="16" width="11.42578125" style="24" bestFit="1" customWidth="1"/>
    <col min="17" max="17" width="19.5703125" style="24" bestFit="1" customWidth="1"/>
    <col min="18" max="18" width="16.140625" style="60" bestFit="1" customWidth="1"/>
    <col min="19" max="16384" width="8.7109375" style="18"/>
  </cols>
  <sheetData>
    <row r="1" spans="1:18" x14ac:dyDescent="0.25">
      <c r="E1" s="20"/>
      <c r="F1" s="21"/>
      <c r="G1" s="22"/>
      <c r="I1" s="18"/>
      <c r="J1" s="22"/>
      <c r="K1" s="22"/>
      <c r="L1" s="22"/>
      <c r="M1" s="23"/>
      <c r="O1" s="18"/>
      <c r="R1" s="24"/>
    </row>
    <row r="2" spans="1:18" ht="23.25" x14ac:dyDescent="0.35">
      <c r="A2" s="25"/>
      <c r="B2" s="80" t="s">
        <v>0</v>
      </c>
      <c r="C2" s="80"/>
      <c r="D2" s="80"/>
      <c r="E2" s="80"/>
      <c r="F2" s="80"/>
      <c r="G2" s="80"/>
      <c r="H2" s="80"/>
      <c r="I2" s="80"/>
      <c r="J2" s="80"/>
      <c r="K2" s="80"/>
      <c r="L2" s="81"/>
      <c r="M2" s="80"/>
      <c r="N2" s="80"/>
      <c r="O2" s="80"/>
      <c r="P2" s="80"/>
      <c r="Q2" s="80"/>
      <c r="R2" s="80"/>
    </row>
    <row r="3" spans="1:18" ht="23.25" x14ac:dyDescent="0.35">
      <c r="A3" s="25"/>
      <c r="B3" s="80"/>
      <c r="C3" s="80"/>
      <c r="D3" s="80"/>
      <c r="E3" s="80"/>
      <c r="F3" s="80"/>
      <c r="G3" s="80"/>
      <c r="H3" s="80"/>
      <c r="I3" s="80"/>
      <c r="J3" s="80"/>
      <c r="K3" s="80"/>
      <c r="L3" s="81"/>
      <c r="M3" s="80"/>
      <c r="N3" s="80"/>
      <c r="O3" s="80"/>
      <c r="P3" s="80"/>
      <c r="Q3" s="80"/>
      <c r="R3" s="80"/>
    </row>
    <row r="4" spans="1:18" ht="23.25" x14ac:dyDescent="0.35">
      <c r="A4" s="26"/>
      <c r="B4" s="26"/>
      <c r="C4" s="82" t="s">
        <v>1</v>
      </c>
      <c r="D4" s="82"/>
      <c r="E4" s="82"/>
      <c r="F4" s="82"/>
      <c r="G4" s="82"/>
      <c r="H4" s="82"/>
      <c r="I4" s="82"/>
      <c r="J4" s="82"/>
      <c r="K4" s="82"/>
      <c r="L4" s="83"/>
      <c r="M4" s="82"/>
      <c r="N4" s="82"/>
      <c r="O4" s="82"/>
      <c r="P4" s="82"/>
      <c r="Q4" s="82"/>
      <c r="R4" s="82"/>
    </row>
    <row r="5" spans="1:18" ht="12.75" x14ac:dyDescent="0.2">
      <c r="A5" s="27"/>
      <c r="B5" s="84" t="s">
        <v>4075</v>
      </c>
      <c r="C5" s="84"/>
      <c r="D5" s="84"/>
      <c r="E5" s="84"/>
      <c r="F5" s="84"/>
      <c r="G5" s="84"/>
      <c r="H5" s="84"/>
      <c r="I5" s="84"/>
      <c r="J5" s="84"/>
      <c r="K5" s="84"/>
      <c r="L5" s="85"/>
      <c r="M5" s="84"/>
      <c r="N5" s="84"/>
      <c r="O5" s="84"/>
      <c r="P5" s="84"/>
      <c r="Q5" s="84"/>
      <c r="R5" s="84"/>
    </row>
    <row r="6" spans="1:18" ht="12.75" x14ac:dyDescent="0.2">
      <c r="A6" s="27"/>
      <c r="B6" s="84" t="s">
        <v>3190</v>
      </c>
      <c r="C6" s="84"/>
      <c r="D6" s="84"/>
      <c r="E6" s="84"/>
      <c r="F6" s="84"/>
      <c r="G6" s="84"/>
      <c r="H6" s="84"/>
      <c r="I6" s="84"/>
      <c r="J6" s="84"/>
      <c r="K6" s="84"/>
      <c r="L6" s="85"/>
      <c r="M6" s="84"/>
      <c r="N6" s="84"/>
      <c r="O6" s="84"/>
      <c r="P6" s="84"/>
      <c r="Q6" s="84"/>
      <c r="R6" s="84"/>
    </row>
    <row r="7" spans="1:18" ht="12.75" x14ac:dyDescent="0.2">
      <c r="A7" s="30"/>
      <c r="B7" s="30" t="s">
        <v>3191</v>
      </c>
      <c r="C7" s="28"/>
      <c r="D7" s="31"/>
      <c r="E7" s="32"/>
      <c r="F7" s="33"/>
      <c r="G7" s="29"/>
      <c r="H7" s="28"/>
      <c r="I7" s="28"/>
      <c r="J7" s="29"/>
      <c r="K7" s="29"/>
      <c r="L7" s="29"/>
      <c r="M7" s="34"/>
      <c r="N7" s="28"/>
      <c r="O7" s="18"/>
      <c r="P7" s="28"/>
      <c r="Q7" s="28"/>
      <c r="R7" s="28"/>
    </row>
    <row r="8" spans="1:18" ht="12.75" x14ac:dyDescent="0.2">
      <c r="A8" s="28"/>
      <c r="B8" s="28"/>
      <c r="C8" s="28"/>
      <c r="D8" s="31"/>
      <c r="E8" s="32"/>
      <c r="F8" s="33"/>
      <c r="G8" s="29"/>
      <c r="H8" s="28"/>
      <c r="I8" s="28"/>
      <c r="J8" s="29"/>
      <c r="K8" s="29"/>
      <c r="L8" s="29"/>
      <c r="M8" s="34"/>
      <c r="N8" s="28"/>
      <c r="O8" s="28"/>
      <c r="P8" s="28"/>
      <c r="Q8" s="28"/>
      <c r="R8" s="28"/>
    </row>
    <row r="9" spans="1:18" ht="12.75" x14ac:dyDescent="0.2">
      <c r="A9" s="30"/>
      <c r="B9" s="30" t="s">
        <v>3192</v>
      </c>
      <c r="C9" s="28"/>
      <c r="D9" s="31"/>
      <c r="E9" s="32"/>
      <c r="F9" s="33"/>
      <c r="G9" s="29"/>
      <c r="H9" s="28"/>
      <c r="I9" s="28"/>
      <c r="J9" s="29"/>
      <c r="K9" s="29"/>
      <c r="L9" s="29"/>
      <c r="M9" s="34"/>
      <c r="N9" s="28"/>
      <c r="O9" s="30"/>
      <c r="P9" s="28"/>
      <c r="Q9" s="28"/>
      <c r="R9" s="28"/>
    </row>
    <row r="10" spans="1:18" ht="12.75" x14ac:dyDescent="0.2">
      <c r="A10" s="30"/>
      <c r="B10" s="30"/>
      <c r="C10" s="28"/>
      <c r="D10" s="31"/>
      <c r="E10" s="32"/>
      <c r="F10" s="33"/>
      <c r="G10" s="29"/>
      <c r="H10" s="28"/>
      <c r="I10" s="28"/>
      <c r="J10" s="29"/>
      <c r="K10" s="29"/>
      <c r="L10" s="29"/>
      <c r="M10" s="34"/>
      <c r="N10" s="28"/>
      <c r="O10" s="28"/>
      <c r="P10" s="28"/>
      <c r="Q10" s="28"/>
      <c r="R10" s="28"/>
    </row>
    <row r="11" spans="1:18" x14ac:dyDescent="0.25">
      <c r="A11" s="27"/>
      <c r="B11" s="27" t="s">
        <v>3193</v>
      </c>
      <c r="E11" s="20"/>
      <c r="F11" s="21"/>
      <c r="G11" s="22"/>
      <c r="I11" s="18"/>
      <c r="J11" s="22"/>
      <c r="K11" s="22"/>
      <c r="L11" s="22"/>
      <c r="M11" s="23"/>
      <c r="O11" s="27"/>
      <c r="R11" s="24"/>
    </row>
    <row r="12" spans="1:18" ht="15.75" thickBot="1" x14ac:dyDescent="0.3">
      <c r="E12" s="22"/>
      <c r="G12" s="22"/>
      <c r="H12" s="36"/>
      <c r="I12" s="37"/>
      <c r="J12" s="38"/>
      <c r="K12" s="22"/>
      <c r="L12" s="22"/>
      <c r="Q12" s="39"/>
      <c r="R12" s="40"/>
    </row>
    <row r="13" spans="1:18" s="48" customFormat="1" ht="30.75" thickTop="1" x14ac:dyDescent="0.25">
      <c r="A13" s="61"/>
      <c r="B13" s="41" t="s">
        <v>2</v>
      </c>
      <c r="C13" s="86" t="s">
        <v>3</v>
      </c>
      <c r="D13" s="87"/>
      <c r="E13" s="42" t="s">
        <v>3194</v>
      </c>
      <c r="F13" s="43" t="s">
        <v>5</v>
      </c>
      <c r="G13" s="44" t="s">
        <v>6</v>
      </c>
      <c r="H13" s="45" t="s">
        <v>7</v>
      </c>
      <c r="I13" s="46" t="s">
        <v>8</v>
      </c>
      <c r="J13" s="44" t="s">
        <v>9</v>
      </c>
      <c r="K13" s="42" t="s">
        <v>5</v>
      </c>
      <c r="L13" s="44" t="s">
        <v>10</v>
      </c>
      <c r="M13" s="45" t="s">
        <v>11</v>
      </c>
      <c r="N13" s="45" t="s">
        <v>12</v>
      </c>
      <c r="O13" s="45" t="s">
        <v>13</v>
      </c>
      <c r="P13" s="41" t="s">
        <v>14</v>
      </c>
      <c r="Q13" s="41" t="s">
        <v>15</v>
      </c>
      <c r="R13" s="47" t="s">
        <v>16</v>
      </c>
    </row>
    <row r="14" spans="1:18" ht="26.25" x14ac:dyDescent="0.25">
      <c r="A14" s="62"/>
      <c r="B14" s="63" t="s">
        <v>55</v>
      </c>
      <c r="C14" s="63" t="s">
        <v>56</v>
      </c>
      <c r="D14" s="64" t="s">
        <v>57</v>
      </c>
      <c r="E14" s="65">
        <v>223979.98000000004</v>
      </c>
      <c r="F14" s="66">
        <v>0</v>
      </c>
      <c r="G14" s="65"/>
      <c r="H14" s="62"/>
      <c r="I14" s="67">
        <f>J14/56825750</f>
        <v>3.2305191396505992E-2</v>
      </c>
      <c r="J14" s="65">
        <v>1835766.7300000004</v>
      </c>
      <c r="K14" s="65" t="s">
        <v>58</v>
      </c>
      <c r="L14" s="65"/>
      <c r="M14" s="68">
        <v>43739</v>
      </c>
      <c r="N14" s="68">
        <v>44104</v>
      </c>
      <c r="O14" s="63" t="s">
        <v>59</v>
      </c>
      <c r="P14" s="69" t="s">
        <v>23</v>
      </c>
      <c r="Q14" s="70" t="s">
        <v>60</v>
      </c>
      <c r="R14" s="69" t="s">
        <v>23</v>
      </c>
    </row>
    <row r="15" spans="1:18" ht="26.25" x14ac:dyDescent="0.25">
      <c r="B15" s="49" t="s">
        <v>61</v>
      </c>
      <c r="C15" s="49" t="s">
        <v>62</v>
      </c>
      <c r="D15" s="50" t="s">
        <v>63</v>
      </c>
      <c r="E15" s="22">
        <v>5205.2000000000025</v>
      </c>
      <c r="F15" s="51">
        <v>0</v>
      </c>
      <c r="G15" s="22"/>
      <c r="I15" s="52">
        <f t="shared" ref="I15:I78" si="0">J15/56825750</f>
        <v>2.8956404446927671E-3</v>
      </c>
      <c r="J15" s="22">
        <v>164546.94</v>
      </c>
      <c r="K15" s="22" t="s">
        <v>58</v>
      </c>
      <c r="L15" s="22"/>
      <c r="M15" s="53">
        <v>43739</v>
      </c>
      <c r="N15" s="53">
        <v>44104</v>
      </c>
      <c r="O15" s="49" t="s">
        <v>59</v>
      </c>
      <c r="P15" s="54" t="s">
        <v>23</v>
      </c>
      <c r="Q15" s="55" t="s">
        <v>60</v>
      </c>
      <c r="R15" s="54" t="s">
        <v>23</v>
      </c>
    </row>
    <row r="16" spans="1:18" ht="26.25" x14ac:dyDescent="0.25">
      <c r="B16" s="49" t="s">
        <v>64</v>
      </c>
      <c r="C16" s="49" t="s">
        <v>65</v>
      </c>
      <c r="D16" s="50" t="s">
        <v>66</v>
      </c>
      <c r="E16" s="22">
        <v>43393.58</v>
      </c>
      <c r="F16" s="51">
        <v>0</v>
      </c>
      <c r="G16" s="22"/>
      <c r="I16" s="52">
        <f t="shared" si="0"/>
        <v>6.0984242178941783E-3</v>
      </c>
      <c r="J16" s="22">
        <v>346547.53000000009</v>
      </c>
      <c r="K16" s="22" t="s">
        <v>58</v>
      </c>
      <c r="L16" s="22"/>
      <c r="M16" s="53">
        <v>43739</v>
      </c>
      <c r="N16" s="53">
        <v>44104</v>
      </c>
      <c r="O16" s="49" t="s">
        <v>59</v>
      </c>
      <c r="P16" s="54" t="s">
        <v>23</v>
      </c>
      <c r="Q16" s="55" t="s">
        <v>60</v>
      </c>
      <c r="R16" s="54" t="s">
        <v>23</v>
      </c>
    </row>
    <row r="17" spans="2:18" ht="26.25" x14ac:dyDescent="0.25">
      <c r="B17" s="49" t="s">
        <v>67</v>
      </c>
      <c r="C17" s="49" t="s">
        <v>68</v>
      </c>
      <c r="D17" s="50" t="s">
        <v>69</v>
      </c>
      <c r="E17" s="22">
        <v>16402</v>
      </c>
      <c r="F17" s="51">
        <v>0</v>
      </c>
      <c r="G17" s="22"/>
      <c r="I17" s="52">
        <f t="shared" si="0"/>
        <v>4.1774158722058226E-3</v>
      </c>
      <c r="J17" s="22">
        <v>237384.79</v>
      </c>
      <c r="K17" s="22" t="s">
        <v>58</v>
      </c>
      <c r="L17" s="22"/>
      <c r="M17" s="53">
        <v>43739</v>
      </c>
      <c r="N17" s="53">
        <v>44104</v>
      </c>
      <c r="O17" s="49" t="s">
        <v>59</v>
      </c>
      <c r="P17" s="54" t="s">
        <v>23</v>
      </c>
      <c r="Q17" s="55" t="s">
        <v>60</v>
      </c>
      <c r="R17" s="54" t="s">
        <v>23</v>
      </c>
    </row>
    <row r="18" spans="2:18" ht="26.25" x14ac:dyDescent="0.25">
      <c r="B18" s="49" t="s">
        <v>70</v>
      </c>
      <c r="C18" s="49" t="s">
        <v>71</v>
      </c>
      <c r="D18" s="50" t="s">
        <v>72</v>
      </c>
      <c r="E18" s="22">
        <v>14113.100000000024</v>
      </c>
      <c r="F18" s="51">
        <v>0</v>
      </c>
      <c r="G18" s="22"/>
      <c r="I18" s="52">
        <f t="shared" si="0"/>
        <v>4.0392147925896269E-3</v>
      </c>
      <c r="J18" s="22">
        <v>229531.41</v>
      </c>
      <c r="K18" s="22" t="s">
        <v>58</v>
      </c>
      <c r="L18" s="22"/>
      <c r="M18" s="53">
        <v>43739</v>
      </c>
      <c r="N18" s="53">
        <v>44104</v>
      </c>
      <c r="O18" s="49" t="s">
        <v>59</v>
      </c>
      <c r="P18" s="54" t="s">
        <v>23</v>
      </c>
      <c r="Q18" s="55" t="s">
        <v>60</v>
      </c>
      <c r="R18" s="54" t="s">
        <v>23</v>
      </c>
    </row>
    <row r="19" spans="2:18" ht="26.25" x14ac:dyDescent="0.25">
      <c r="B19" s="49" t="s">
        <v>73</v>
      </c>
      <c r="C19" s="49" t="s">
        <v>74</v>
      </c>
      <c r="D19" s="50" t="s">
        <v>75</v>
      </c>
      <c r="E19" s="22">
        <v>194970.22000000012</v>
      </c>
      <c r="F19" s="51">
        <v>0</v>
      </c>
      <c r="G19" s="22"/>
      <c r="I19" s="52">
        <f t="shared" si="0"/>
        <v>1.5281733545091797E-2</v>
      </c>
      <c r="J19" s="22">
        <v>868395.9700000002</v>
      </c>
      <c r="K19" s="22" t="s">
        <v>58</v>
      </c>
      <c r="L19" s="22"/>
      <c r="M19" s="53">
        <v>43739</v>
      </c>
      <c r="N19" s="53">
        <v>44104</v>
      </c>
      <c r="O19" s="49" t="s">
        <v>59</v>
      </c>
      <c r="P19" s="54" t="s">
        <v>23</v>
      </c>
      <c r="Q19" s="55" t="s">
        <v>60</v>
      </c>
      <c r="R19" s="54" t="s">
        <v>23</v>
      </c>
    </row>
    <row r="20" spans="2:18" ht="26.25" x14ac:dyDescent="0.25">
      <c r="B20" s="49" t="s">
        <v>76</v>
      </c>
      <c r="C20" s="49" t="s">
        <v>77</v>
      </c>
      <c r="D20" s="50" t="s">
        <v>78</v>
      </c>
      <c r="E20" s="22">
        <v>13056.150000000001</v>
      </c>
      <c r="F20" s="51">
        <v>0</v>
      </c>
      <c r="G20" s="22"/>
      <c r="I20" s="52">
        <f t="shared" si="0"/>
        <v>2.8023631892231948E-3</v>
      </c>
      <c r="J20" s="22">
        <v>159246.38999999996</v>
      </c>
      <c r="K20" s="22" t="s">
        <v>58</v>
      </c>
      <c r="L20" s="22"/>
      <c r="M20" s="53">
        <v>43739</v>
      </c>
      <c r="N20" s="53">
        <v>44104</v>
      </c>
      <c r="O20" s="49" t="s">
        <v>59</v>
      </c>
      <c r="P20" s="54" t="s">
        <v>23</v>
      </c>
      <c r="Q20" s="55" t="s">
        <v>60</v>
      </c>
      <c r="R20" s="54" t="s">
        <v>23</v>
      </c>
    </row>
    <row r="21" spans="2:18" ht="26.25" x14ac:dyDescent="0.25">
      <c r="B21" s="49" t="s">
        <v>79</v>
      </c>
      <c r="C21" s="49" t="s">
        <v>80</v>
      </c>
      <c r="D21" s="50" t="s">
        <v>81</v>
      </c>
      <c r="E21" s="22">
        <v>19387.730000000003</v>
      </c>
      <c r="F21" s="51">
        <v>0</v>
      </c>
      <c r="G21" s="22"/>
      <c r="I21" s="52">
        <f t="shared" si="0"/>
        <v>2.8153748960638445E-3</v>
      </c>
      <c r="J21" s="22">
        <v>159985.79</v>
      </c>
      <c r="K21" s="22" t="s">
        <v>58</v>
      </c>
      <c r="L21" s="22"/>
      <c r="M21" s="53">
        <v>43739</v>
      </c>
      <c r="N21" s="53">
        <v>44104</v>
      </c>
      <c r="O21" s="49" t="s">
        <v>59</v>
      </c>
      <c r="P21" s="54" t="s">
        <v>23</v>
      </c>
      <c r="Q21" s="55" t="s">
        <v>60</v>
      </c>
      <c r="R21" s="54" t="s">
        <v>23</v>
      </c>
    </row>
    <row r="22" spans="2:18" ht="26.25" x14ac:dyDescent="0.25">
      <c r="B22" s="49" t="s">
        <v>82</v>
      </c>
      <c r="C22" s="49" t="s">
        <v>83</v>
      </c>
      <c r="D22" s="50" t="s">
        <v>84</v>
      </c>
      <c r="E22" s="22">
        <v>126672.75000000004</v>
      </c>
      <c r="F22" s="51">
        <v>0</v>
      </c>
      <c r="G22" s="22"/>
      <c r="I22" s="52">
        <f t="shared" si="0"/>
        <v>2.4350072986278223E-2</v>
      </c>
      <c r="J22" s="22">
        <v>1383711.1599999997</v>
      </c>
      <c r="K22" s="22" t="s">
        <v>58</v>
      </c>
      <c r="L22" s="22"/>
      <c r="M22" s="53">
        <v>43739</v>
      </c>
      <c r="N22" s="53">
        <v>44104</v>
      </c>
      <c r="O22" s="49" t="s">
        <v>59</v>
      </c>
      <c r="P22" s="54" t="s">
        <v>23</v>
      </c>
      <c r="Q22" s="55" t="s">
        <v>60</v>
      </c>
      <c r="R22" s="54" t="s">
        <v>23</v>
      </c>
    </row>
    <row r="23" spans="2:18" ht="26.25" x14ac:dyDescent="0.25">
      <c r="B23" s="49" t="s">
        <v>85</v>
      </c>
      <c r="C23" s="49" t="s">
        <v>86</v>
      </c>
      <c r="D23" s="50" t="s">
        <v>87</v>
      </c>
      <c r="E23" s="22">
        <v>233955.04000000004</v>
      </c>
      <c r="F23" s="51">
        <v>0</v>
      </c>
      <c r="G23" s="22"/>
      <c r="I23" s="52">
        <f t="shared" si="0"/>
        <v>2.5756304844194763E-2</v>
      </c>
      <c r="J23" s="22">
        <v>1463621.3400000005</v>
      </c>
      <c r="K23" s="22" t="s">
        <v>58</v>
      </c>
      <c r="L23" s="22"/>
      <c r="M23" s="53">
        <v>43739</v>
      </c>
      <c r="N23" s="53">
        <v>44104</v>
      </c>
      <c r="O23" s="49" t="s">
        <v>59</v>
      </c>
      <c r="P23" s="54" t="s">
        <v>23</v>
      </c>
      <c r="Q23" s="55" t="s">
        <v>88</v>
      </c>
      <c r="R23" s="54" t="s">
        <v>23</v>
      </c>
    </row>
    <row r="24" spans="2:18" ht="26.25" x14ac:dyDescent="0.25">
      <c r="B24" s="49" t="s">
        <v>89</v>
      </c>
      <c r="C24" s="49" t="s">
        <v>90</v>
      </c>
      <c r="D24" s="50" t="s">
        <v>91</v>
      </c>
      <c r="E24" s="22">
        <v>143929.36999999994</v>
      </c>
      <c r="F24" s="51">
        <v>0</v>
      </c>
      <c r="G24" s="22"/>
      <c r="I24" s="52">
        <f t="shared" si="0"/>
        <v>9.2360942002525266E-3</v>
      </c>
      <c r="J24" s="22">
        <v>524847.98</v>
      </c>
      <c r="K24" s="22" t="s">
        <v>58</v>
      </c>
      <c r="L24" s="22"/>
      <c r="M24" s="53">
        <v>43739</v>
      </c>
      <c r="N24" s="53">
        <v>44104</v>
      </c>
      <c r="O24" s="49" t="s">
        <v>59</v>
      </c>
      <c r="P24" s="54" t="s">
        <v>23</v>
      </c>
      <c r="Q24" s="55" t="s">
        <v>60</v>
      </c>
      <c r="R24" s="54" t="s">
        <v>23</v>
      </c>
    </row>
    <row r="25" spans="2:18" ht="26.25" x14ac:dyDescent="0.25">
      <c r="B25" s="49" t="s">
        <v>92</v>
      </c>
      <c r="C25" s="49" t="s">
        <v>93</v>
      </c>
      <c r="D25" s="50" t="s">
        <v>94</v>
      </c>
      <c r="E25" s="22">
        <v>106057.56999999992</v>
      </c>
      <c r="F25" s="51">
        <v>0</v>
      </c>
      <c r="G25" s="22"/>
      <c r="I25" s="52">
        <f t="shared" si="0"/>
        <v>2.2432725480965934E-2</v>
      </c>
      <c r="J25" s="22">
        <v>1274756.45</v>
      </c>
      <c r="K25" s="22" t="s">
        <v>58</v>
      </c>
      <c r="L25" s="22"/>
      <c r="M25" s="53">
        <v>43739</v>
      </c>
      <c r="N25" s="53">
        <v>44104</v>
      </c>
      <c r="O25" s="49" t="s">
        <v>95</v>
      </c>
      <c r="P25" s="54" t="s">
        <v>23</v>
      </c>
      <c r="Q25" s="55" t="s">
        <v>60</v>
      </c>
      <c r="R25" s="54" t="s">
        <v>23</v>
      </c>
    </row>
    <row r="26" spans="2:18" ht="26.25" x14ac:dyDescent="0.25">
      <c r="B26" s="49" t="s">
        <v>96</v>
      </c>
      <c r="C26" s="49" t="s">
        <v>97</v>
      </c>
      <c r="D26" s="50" t="s">
        <v>98</v>
      </c>
      <c r="E26" s="22">
        <v>9059.91</v>
      </c>
      <c r="F26" s="51">
        <v>0</v>
      </c>
      <c r="G26" s="22"/>
      <c r="I26" s="52">
        <f t="shared" si="0"/>
        <v>7.2585174854709336E-4</v>
      </c>
      <c r="J26" s="22">
        <v>41247.069999999992</v>
      </c>
      <c r="K26" s="22" t="s">
        <v>58</v>
      </c>
      <c r="L26" s="22"/>
      <c r="M26" s="53">
        <v>43739</v>
      </c>
      <c r="N26" s="53">
        <v>44104</v>
      </c>
      <c r="O26" s="49" t="s">
        <v>95</v>
      </c>
      <c r="P26" s="54" t="s">
        <v>23</v>
      </c>
      <c r="Q26" s="55" t="s">
        <v>60</v>
      </c>
      <c r="R26" s="54" t="s">
        <v>23</v>
      </c>
    </row>
    <row r="27" spans="2:18" ht="26.25" x14ac:dyDescent="0.25">
      <c r="B27" s="49" t="s">
        <v>99</v>
      </c>
      <c r="C27" s="49" t="s">
        <v>100</v>
      </c>
      <c r="D27" s="50" t="s">
        <v>101</v>
      </c>
      <c r="E27" s="22">
        <v>14595.35999999999</v>
      </c>
      <c r="F27" s="51">
        <v>0</v>
      </c>
      <c r="G27" s="22"/>
      <c r="I27" s="52">
        <f t="shared" si="0"/>
        <v>2.4977343897792811E-3</v>
      </c>
      <c r="J27" s="22">
        <v>141935.62999999998</v>
      </c>
      <c r="K27" s="22" t="s">
        <v>58</v>
      </c>
      <c r="L27" s="22"/>
      <c r="M27" s="53">
        <v>43739</v>
      </c>
      <c r="N27" s="53">
        <v>44104</v>
      </c>
      <c r="O27" s="49" t="s">
        <v>95</v>
      </c>
      <c r="P27" s="54" t="s">
        <v>23</v>
      </c>
      <c r="Q27" s="55" t="s">
        <v>60</v>
      </c>
      <c r="R27" s="54" t="s">
        <v>23</v>
      </c>
    </row>
    <row r="28" spans="2:18" ht="26.25" x14ac:dyDescent="0.25">
      <c r="B28" s="49" t="s">
        <v>102</v>
      </c>
      <c r="C28" s="49" t="s">
        <v>103</v>
      </c>
      <c r="D28" s="50" t="s">
        <v>104</v>
      </c>
      <c r="E28" s="22">
        <v>3959.2999999999993</v>
      </c>
      <c r="F28" s="51">
        <v>0</v>
      </c>
      <c r="G28" s="22"/>
      <c r="I28" s="52">
        <f t="shared" si="0"/>
        <v>4.7153862465519579E-3</v>
      </c>
      <c r="J28" s="22">
        <v>267955.35999999993</v>
      </c>
      <c r="K28" s="22" t="s">
        <v>58</v>
      </c>
      <c r="L28" s="22"/>
      <c r="M28" s="53">
        <v>43739</v>
      </c>
      <c r="N28" s="53">
        <v>44104</v>
      </c>
      <c r="O28" s="49" t="s">
        <v>95</v>
      </c>
      <c r="P28" s="54" t="s">
        <v>23</v>
      </c>
      <c r="Q28" s="55" t="s">
        <v>60</v>
      </c>
      <c r="R28" s="54" t="s">
        <v>23</v>
      </c>
    </row>
    <row r="29" spans="2:18" ht="26.25" x14ac:dyDescent="0.25">
      <c r="B29" s="49" t="s">
        <v>105</v>
      </c>
      <c r="C29" s="49" t="s">
        <v>106</v>
      </c>
      <c r="D29" s="50" t="s">
        <v>107</v>
      </c>
      <c r="E29" s="22">
        <v>14643.750000000004</v>
      </c>
      <c r="F29" s="51">
        <v>0</v>
      </c>
      <c r="G29" s="22"/>
      <c r="I29" s="52">
        <f t="shared" si="0"/>
        <v>3.1086929780953176E-3</v>
      </c>
      <c r="J29" s="22">
        <v>176653.81</v>
      </c>
      <c r="K29" s="22" t="s">
        <v>58</v>
      </c>
      <c r="L29" s="22"/>
      <c r="M29" s="53">
        <v>43739</v>
      </c>
      <c r="N29" s="53">
        <v>44104</v>
      </c>
      <c r="O29" s="49" t="s">
        <v>95</v>
      </c>
      <c r="P29" s="54" t="s">
        <v>23</v>
      </c>
      <c r="Q29" s="55" t="s">
        <v>60</v>
      </c>
      <c r="R29" s="54" t="s">
        <v>23</v>
      </c>
    </row>
    <row r="30" spans="2:18" ht="26.25" x14ac:dyDescent="0.25">
      <c r="B30" s="49" t="s">
        <v>108</v>
      </c>
      <c r="C30" s="49" t="s">
        <v>109</v>
      </c>
      <c r="D30" s="50" t="s">
        <v>110</v>
      </c>
      <c r="E30" s="22">
        <v>3822.3800000000019</v>
      </c>
      <c r="F30" s="51">
        <v>0</v>
      </c>
      <c r="G30" s="22"/>
      <c r="I30" s="52">
        <f t="shared" si="0"/>
        <v>4.3019407574911026E-3</v>
      </c>
      <c r="J30" s="22">
        <v>244461.01</v>
      </c>
      <c r="K30" s="22" t="s">
        <v>58</v>
      </c>
      <c r="L30" s="22"/>
      <c r="M30" s="53">
        <v>43739</v>
      </c>
      <c r="N30" s="53">
        <v>44104</v>
      </c>
      <c r="O30" s="49" t="s">
        <v>95</v>
      </c>
      <c r="P30" s="54" t="s">
        <v>23</v>
      </c>
      <c r="Q30" s="55" t="s">
        <v>60</v>
      </c>
      <c r="R30" s="54" t="s">
        <v>23</v>
      </c>
    </row>
    <row r="31" spans="2:18" ht="26.25" x14ac:dyDescent="0.25">
      <c r="B31" s="49" t="s">
        <v>111</v>
      </c>
      <c r="C31" s="49" t="s">
        <v>112</v>
      </c>
      <c r="D31" s="50" t="s">
        <v>113</v>
      </c>
      <c r="E31" s="22">
        <v>23209.060000000005</v>
      </c>
      <c r="F31" s="51">
        <v>0</v>
      </c>
      <c r="G31" s="22"/>
      <c r="I31" s="52">
        <f t="shared" si="0"/>
        <v>2.4781877933859214E-3</v>
      </c>
      <c r="J31" s="22">
        <v>140824.88000000003</v>
      </c>
      <c r="K31" s="22" t="s">
        <v>58</v>
      </c>
      <c r="L31" s="22"/>
      <c r="M31" s="53">
        <v>43739</v>
      </c>
      <c r="N31" s="53">
        <v>44104</v>
      </c>
      <c r="O31" s="49" t="s">
        <v>95</v>
      </c>
      <c r="P31" s="54" t="s">
        <v>23</v>
      </c>
      <c r="Q31" s="55" t="s">
        <v>60</v>
      </c>
      <c r="R31" s="54" t="s">
        <v>23</v>
      </c>
    </row>
    <row r="32" spans="2:18" ht="26.25" x14ac:dyDescent="0.25">
      <c r="B32" s="49" t="s">
        <v>114</v>
      </c>
      <c r="C32" s="49" t="s">
        <v>115</v>
      </c>
      <c r="D32" s="50" t="s">
        <v>116</v>
      </c>
      <c r="E32" s="22">
        <v>10707.809999999996</v>
      </c>
      <c r="F32" s="51">
        <v>0</v>
      </c>
      <c r="G32" s="22"/>
      <c r="I32" s="52">
        <f t="shared" si="0"/>
        <v>1.8657881330206819E-3</v>
      </c>
      <c r="J32" s="22">
        <v>106024.81000000001</v>
      </c>
      <c r="K32" s="22" t="s">
        <v>58</v>
      </c>
      <c r="L32" s="22"/>
      <c r="M32" s="53">
        <v>43739</v>
      </c>
      <c r="N32" s="53">
        <v>44104</v>
      </c>
      <c r="O32" s="49" t="s">
        <v>95</v>
      </c>
      <c r="P32" s="54" t="s">
        <v>23</v>
      </c>
      <c r="Q32" s="55" t="s">
        <v>60</v>
      </c>
      <c r="R32" s="54" t="s">
        <v>23</v>
      </c>
    </row>
    <row r="33" spans="2:18" ht="26.25" x14ac:dyDescent="0.25">
      <c r="B33" s="49" t="s">
        <v>117</v>
      </c>
      <c r="C33" s="49" t="s">
        <v>118</v>
      </c>
      <c r="D33" s="50" t="s">
        <v>119</v>
      </c>
      <c r="E33" s="22">
        <v>55780.500000000015</v>
      </c>
      <c r="F33" s="51">
        <v>0</v>
      </c>
      <c r="G33" s="22"/>
      <c r="I33" s="52">
        <f t="shared" si="0"/>
        <v>1.1619330849130898E-2</v>
      </c>
      <c r="J33" s="22">
        <v>660277.19000000018</v>
      </c>
      <c r="K33" s="22" t="s">
        <v>58</v>
      </c>
      <c r="L33" s="22"/>
      <c r="M33" s="53">
        <v>43739</v>
      </c>
      <c r="N33" s="53">
        <v>44104</v>
      </c>
      <c r="O33" s="49" t="s">
        <v>95</v>
      </c>
      <c r="P33" s="54" t="s">
        <v>23</v>
      </c>
      <c r="Q33" s="55" t="s">
        <v>60</v>
      </c>
      <c r="R33" s="54" t="s">
        <v>23</v>
      </c>
    </row>
    <row r="34" spans="2:18" ht="26.25" x14ac:dyDescent="0.25">
      <c r="B34" s="49" t="s">
        <v>120</v>
      </c>
      <c r="C34" s="49" t="s">
        <v>121</v>
      </c>
      <c r="D34" s="50" t="s">
        <v>122</v>
      </c>
      <c r="E34" s="22">
        <v>39612.850000000013</v>
      </c>
      <c r="F34" s="51">
        <v>0</v>
      </c>
      <c r="G34" s="22"/>
      <c r="I34" s="52">
        <f t="shared" si="0"/>
        <v>6.6758960506460531E-3</v>
      </c>
      <c r="J34" s="22">
        <v>379362.79999999993</v>
      </c>
      <c r="K34" s="22" t="s">
        <v>58</v>
      </c>
      <c r="L34" s="22"/>
      <c r="M34" s="53">
        <v>43739</v>
      </c>
      <c r="N34" s="53">
        <v>44104</v>
      </c>
      <c r="O34" s="49" t="s">
        <v>95</v>
      </c>
      <c r="P34" s="54" t="s">
        <v>23</v>
      </c>
      <c r="Q34" s="55" t="s">
        <v>60</v>
      </c>
      <c r="R34" s="54" t="s">
        <v>23</v>
      </c>
    </row>
    <row r="35" spans="2:18" ht="26.25" x14ac:dyDescent="0.25">
      <c r="B35" s="49" t="s">
        <v>123</v>
      </c>
      <c r="C35" s="49" t="s">
        <v>124</v>
      </c>
      <c r="D35" s="50" t="s">
        <v>125</v>
      </c>
      <c r="E35" s="22">
        <v>15689.020000000004</v>
      </c>
      <c r="F35" s="51">
        <v>0</v>
      </c>
      <c r="G35" s="22"/>
      <c r="I35" s="52">
        <f t="shared" si="0"/>
        <v>1.987027359955654E-3</v>
      </c>
      <c r="J35" s="22">
        <v>112914.32</v>
      </c>
      <c r="K35" s="22" t="s">
        <v>58</v>
      </c>
      <c r="L35" s="22"/>
      <c r="M35" s="53">
        <v>43739</v>
      </c>
      <c r="N35" s="53">
        <v>44104</v>
      </c>
      <c r="O35" s="49" t="s">
        <v>95</v>
      </c>
      <c r="P35" s="54" t="s">
        <v>23</v>
      </c>
      <c r="Q35" s="55" t="s">
        <v>60</v>
      </c>
      <c r="R35" s="54" t="s">
        <v>23</v>
      </c>
    </row>
    <row r="36" spans="2:18" x14ac:dyDescent="0.25">
      <c r="B36" s="49" t="s">
        <v>126</v>
      </c>
      <c r="C36" s="49" t="s">
        <v>127</v>
      </c>
      <c r="D36" s="50" t="s">
        <v>128</v>
      </c>
      <c r="E36" s="22">
        <v>1112258.589999998</v>
      </c>
      <c r="F36" s="51">
        <v>0</v>
      </c>
      <c r="G36" s="22"/>
      <c r="I36" s="52">
        <f t="shared" si="0"/>
        <v>0.12171630044478077</v>
      </c>
      <c r="J36" s="22">
        <v>6916620.0600000005</v>
      </c>
      <c r="K36" s="22" t="s">
        <v>58</v>
      </c>
      <c r="L36" s="22"/>
      <c r="M36" s="53">
        <v>43739</v>
      </c>
      <c r="N36" s="53">
        <v>44104</v>
      </c>
      <c r="O36" s="49" t="s">
        <v>129</v>
      </c>
      <c r="P36" s="54" t="s">
        <v>23</v>
      </c>
      <c r="Q36" s="55" t="s">
        <v>60</v>
      </c>
      <c r="R36" s="54" t="s">
        <v>23</v>
      </c>
    </row>
    <row r="37" spans="2:18" x14ac:dyDescent="0.25">
      <c r="B37" s="49" t="s">
        <v>130</v>
      </c>
      <c r="C37" s="49" t="s">
        <v>131</v>
      </c>
      <c r="D37" s="50" t="s">
        <v>132</v>
      </c>
      <c r="E37" s="22">
        <v>130627.09000000007</v>
      </c>
      <c r="F37" s="51">
        <v>0</v>
      </c>
      <c r="G37" s="22"/>
      <c r="I37" s="52">
        <f t="shared" si="0"/>
        <v>1.4067125730852647E-2</v>
      </c>
      <c r="J37" s="22">
        <v>799374.96999999986</v>
      </c>
      <c r="K37" s="22" t="s">
        <v>58</v>
      </c>
      <c r="L37" s="22"/>
      <c r="M37" s="53">
        <v>43739</v>
      </c>
      <c r="N37" s="53">
        <v>44104</v>
      </c>
      <c r="O37" s="49" t="s">
        <v>129</v>
      </c>
      <c r="P37" s="54" t="s">
        <v>23</v>
      </c>
      <c r="Q37" s="55" t="s">
        <v>60</v>
      </c>
      <c r="R37" s="54" t="s">
        <v>23</v>
      </c>
    </row>
    <row r="38" spans="2:18" x14ac:dyDescent="0.25">
      <c r="B38" s="49" t="s">
        <v>133</v>
      </c>
      <c r="C38" s="49" t="s">
        <v>134</v>
      </c>
      <c r="D38" s="50" t="s">
        <v>135</v>
      </c>
      <c r="E38" s="22">
        <v>117516.47000000004</v>
      </c>
      <c r="F38" s="51">
        <v>0</v>
      </c>
      <c r="G38" s="22"/>
      <c r="I38" s="52">
        <f t="shared" si="0"/>
        <v>1.3423059440482528E-2</v>
      </c>
      <c r="J38" s="22">
        <v>762775.42</v>
      </c>
      <c r="K38" s="22" t="s">
        <v>58</v>
      </c>
      <c r="L38" s="22"/>
      <c r="M38" s="53">
        <v>43739</v>
      </c>
      <c r="N38" s="53">
        <v>44104</v>
      </c>
      <c r="O38" s="49" t="s">
        <v>129</v>
      </c>
      <c r="P38" s="54" t="s">
        <v>23</v>
      </c>
      <c r="Q38" s="55" t="s">
        <v>60</v>
      </c>
      <c r="R38" s="54" t="s">
        <v>23</v>
      </c>
    </row>
    <row r="39" spans="2:18" x14ac:dyDescent="0.25">
      <c r="B39" s="49" t="s">
        <v>136</v>
      </c>
      <c r="C39" s="49" t="s">
        <v>137</v>
      </c>
      <c r="D39" s="50" t="s">
        <v>138</v>
      </c>
      <c r="E39" s="22">
        <v>116451.91999999998</v>
      </c>
      <c r="F39" s="51">
        <v>0</v>
      </c>
      <c r="G39" s="22"/>
      <c r="I39" s="52">
        <f t="shared" si="0"/>
        <v>1.0387203864445256E-2</v>
      </c>
      <c r="J39" s="22">
        <v>590260.65</v>
      </c>
      <c r="K39" s="22" t="s">
        <v>58</v>
      </c>
      <c r="L39" s="22"/>
      <c r="M39" s="53">
        <v>43739</v>
      </c>
      <c r="N39" s="53">
        <v>44104</v>
      </c>
      <c r="O39" s="49" t="s">
        <v>129</v>
      </c>
      <c r="P39" s="54" t="s">
        <v>23</v>
      </c>
      <c r="Q39" s="55" t="s">
        <v>60</v>
      </c>
      <c r="R39" s="54" t="s">
        <v>23</v>
      </c>
    </row>
    <row r="40" spans="2:18" x14ac:dyDescent="0.25">
      <c r="B40" s="49" t="s">
        <v>139</v>
      </c>
      <c r="C40" s="49" t="s">
        <v>140</v>
      </c>
      <c r="D40" s="50" t="s">
        <v>141</v>
      </c>
      <c r="E40" s="22">
        <v>126801.19999999994</v>
      </c>
      <c r="F40" s="51">
        <v>0</v>
      </c>
      <c r="G40" s="22"/>
      <c r="I40" s="52">
        <f t="shared" si="0"/>
        <v>1.3322556059532869E-2</v>
      </c>
      <c r="J40" s="22">
        <v>757064.24</v>
      </c>
      <c r="K40" s="22" t="s">
        <v>58</v>
      </c>
      <c r="L40" s="22"/>
      <c r="M40" s="53">
        <v>43739</v>
      </c>
      <c r="N40" s="53">
        <v>44104</v>
      </c>
      <c r="O40" s="49" t="s">
        <v>129</v>
      </c>
      <c r="P40" s="54" t="s">
        <v>23</v>
      </c>
      <c r="Q40" s="55" t="s">
        <v>60</v>
      </c>
      <c r="R40" s="54" t="s">
        <v>23</v>
      </c>
    </row>
    <row r="41" spans="2:18" x14ac:dyDescent="0.25">
      <c r="B41" s="49" t="s">
        <v>142</v>
      </c>
      <c r="C41" s="49" t="s">
        <v>143</v>
      </c>
      <c r="D41" s="50" t="s">
        <v>144</v>
      </c>
      <c r="E41" s="22">
        <v>375262.56000000017</v>
      </c>
      <c r="F41" s="51">
        <v>0</v>
      </c>
      <c r="G41" s="22"/>
      <c r="I41" s="52">
        <f t="shared" si="0"/>
        <v>4.51864207687536E-2</v>
      </c>
      <c r="J41" s="22">
        <v>2567752.25</v>
      </c>
      <c r="K41" s="22" t="s">
        <v>58</v>
      </c>
      <c r="L41" s="22"/>
      <c r="M41" s="53">
        <v>43739</v>
      </c>
      <c r="N41" s="53">
        <v>44104</v>
      </c>
      <c r="O41" s="49" t="s">
        <v>129</v>
      </c>
      <c r="P41" s="54" t="s">
        <v>23</v>
      </c>
      <c r="Q41" s="55" t="s">
        <v>60</v>
      </c>
      <c r="R41" s="54" t="s">
        <v>23</v>
      </c>
    </row>
    <row r="42" spans="2:18" x14ac:dyDescent="0.25">
      <c r="B42" s="49" t="s">
        <v>145</v>
      </c>
      <c r="C42" s="49" t="s">
        <v>146</v>
      </c>
      <c r="D42" s="50" t="s">
        <v>147</v>
      </c>
      <c r="E42" s="22">
        <v>75783.869999999923</v>
      </c>
      <c r="F42" s="51">
        <v>0</v>
      </c>
      <c r="G42" s="22"/>
      <c r="I42" s="52">
        <f t="shared" si="0"/>
        <v>1.6910358596234982E-2</v>
      </c>
      <c r="J42" s="22">
        <v>960943.81</v>
      </c>
      <c r="K42" s="22" t="s">
        <v>58</v>
      </c>
      <c r="L42" s="22"/>
      <c r="M42" s="53">
        <v>43739</v>
      </c>
      <c r="N42" s="53">
        <v>44104</v>
      </c>
      <c r="O42" s="49" t="s">
        <v>129</v>
      </c>
      <c r="P42" s="54" t="s">
        <v>23</v>
      </c>
      <c r="Q42" s="55" t="s">
        <v>60</v>
      </c>
      <c r="R42" s="54" t="s">
        <v>23</v>
      </c>
    </row>
    <row r="43" spans="2:18" x14ac:dyDescent="0.25">
      <c r="B43" s="49" t="s">
        <v>148</v>
      </c>
      <c r="C43" s="49" t="s">
        <v>149</v>
      </c>
      <c r="D43" s="50" t="s">
        <v>150</v>
      </c>
      <c r="E43" s="22">
        <v>64457.670000000027</v>
      </c>
      <c r="F43" s="51">
        <v>0</v>
      </c>
      <c r="G43" s="22"/>
      <c r="I43" s="52">
        <f t="shared" si="0"/>
        <v>8.2170466733831066E-3</v>
      </c>
      <c r="J43" s="22">
        <v>466939.84000000008</v>
      </c>
      <c r="K43" s="22" t="s">
        <v>58</v>
      </c>
      <c r="L43" s="22"/>
      <c r="M43" s="53">
        <v>43739</v>
      </c>
      <c r="N43" s="53">
        <v>44104</v>
      </c>
      <c r="O43" s="49" t="s">
        <v>129</v>
      </c>
      <c r="P43" s="54" t="s">
        <v>23</v>
      </c>
      <c r="Q43" s="55" t="s">
        <v>60</v>
      </c>
      <c r="R43" s="54" t="s">
        <v>23</v>
      </c>
    </row>
    <row r="44" spans="2:18" x14ac:dyDescent="0.25">
      <c r="B44" s="49" t="s">
        <v>151</v>
      </c>
      <c r="C44" s="49" t="s">
        <v>152</v>
      </c>
      <c r="D44" s="50" t="s">
        <v>153</v>
      </c>
      <c r="E44" s="22">
        <v>894105.41999999981</v>
      </c>
      <c r="F44" s="51">
        <v>0</v>
      </c>
      <c r="G44" s="22"/>
      <c r="I44" s="52">
        <f t="shared" si="0"/>
        <v>8.9422438419202555E-2</v>
      </c>
      <c r="J44" s="22">
        <v>5081497.13</v>
      </c>
      <c r="K44" s="22" t="s">
        <v>58</v>
      </c>
      <c r="L44" s="22"/>
      <c r="M44" s="53">
        <v>43739</v>
      </c>
      <c r="N44" s="53">
        <v>44104</v>
      </c>
      <c r="O44" s="49" t="s">
        <v>129</v>
      </c>
      <c r="P44" s="54" t="s">
        <v>23</v>
      </c>
      <c r="Q44" s="55" t="s">
        <v>60</v>
      </c>
      <c r="R44" s="54" t="s">
        <v>23</v>
      </c>
    </row>
    <row r="45" spans="2:18" x14ac:dyDescent="0.25">
      <c r="B45" s="49" t="s">
        <v>154</v>
      </c>
      <c r="C45" s="49" t="s">
        <v>155</v>
      </c>
      <c r="D45" s="50" t="s">
        <v>156</v>
      </c>
      <c r="E45" s="22">
        <v>383992.07000000024</v>
      </c>
      <c r="F45" s="51">
        <v>0</v>
      </c>
      <c r="G45" s="22"/>
      <c r="I45" s="52">
        <f t="shared" si="0"/>
        <v>4.8106052449813676E-2</v>
      </c>
      <c r="J45" s="22">
        <v>2733662.5099999993</v>
      </c>
      <c r="K45" s="22" t="s">
        <v>58</v>
      </c>
      <c r="L45" s="22"/>
      <c r="M45" s="53">
        <v>43739</v>
      </c>
      <c r="N45" s="53">
        <v>44104</v>
      </c>
      <c r="O45" s="49" t="s">
        <v>129</v>
      </c>
      <c r="P45" s="54" t="s">
        <v>23</v>
      </c>
      <c r="Q45" s="55" t="s">
        <v>88</v>
      </c>
      <c r="R45" s="54" t="s">
        <v>23</v>
      </c>
    </row>
    <row r="46" spans="2:18" x14ac:dyDescent="0.25">
      <c r="B46" s="49" t="s">
        <v>157</v>
      </c>
      <c r="C46" s="49" t="s">
        <v>158</v>
      </c>
      <c r="D46" s="50" t="s">
        <v>159</v>
      </c>
      <c r="E46" s="22">
        <v>75261.419999999984</v>
      </c>
      <c r="F46" s="51">
        <v>0</v>
      </c>
      <c r="G46" s="22"/>
      <c r="I46" s="52">
        <f t="shared" si="0"/>
        <v>1.1488899662564949E-2</v>
      </c>
      <c r="J46" s="22">
        <v>652865.3400000002</v>
      </c>
      <c r="K46" s="22" t="s">
        <v>58</v>
      </c>
      <c r="L46" s="22"/>
      <c r="M46" s="53">
        <v>43739</v>
      </c>
      <c r="N46" s="53">
        <v>44104</v>
      </c>
      <c r="O46" s="49" t="s">
        <v>129</v>
      </c>
      <c r="P46" s="54" t="s">
        <v>23</v>
      </c>
      <c r="Q46" s="55" t="s">
        <v>60</v>
      </c>
      <c r="R46" s="54" t="s">
        <v>23</v>
      </c>
    </row>
    <row r="47" spans="2:18" ht="26.25" x14ac:dyDescent="0.25">
      <c r="B47" s="49" t="s">
        <v>160</v>
      </c>
      <c r="C47" s="49" t="s">
        <v>161</v>
      </c>
      <c r="D47" s="50" t="s">
        <v>162</v>
      </c>
      <c r="E47" s="22">
        <v>281135.34999999998</v>
      </c>
      <c r="F47" s="51">
        <v>-139.39000000000001</v>
      </c>
      <c r="G47" s="22"/>
      <c r="I47" s="52">
        <f t="shared" si="0"/>
        <v>3.1650761670545501E-2</v>
      </c>
      <c r="J47" s="22">
        <v>1798578.2700000009</v>
      </c>
      <c r="K47" s="22" t="s">
        <v>58</v>
      </c>
      <c r="L47" s="22"/>
      <c r="M47" s="53">
        <v>43739</v>
      </c>
      <c r="N47" s="53">
        <v>44104</v>
      </c>
      <c r="O47" s="49" t="s">
        <v>163</v>
      </c>
      <c r="P47" s="54" t="s">
        <v>23</v>
      </c>
      <c r="Q47" s="55" t="s">
        <v>60</v>
      </c>
      <c r="R47" s="54" t="s">
        <v>23</v>
      </c>
    </row>
    <row r="48" spans="2:18" x14ac:dyDescent="0.25">
      <c r="B48" s="49" t="s">
        <v>164</v>
      </c>
      <c r="C48" s="49" t="s">
        <v>165</v>
      </c>
      <c r="D48" s="50" t="s">
        <v>166</v>
      </c>
      <c r="E48" s="22">
        <v>49741.740000000049</v>
      </c>
      <c r="F48" s="51">
        <v>755.08</v>
      </c>
      <c r="G48" s="22"/>
      <c r="I48" s="52">
        <f t="shared" si="0"/>
        <v>5.7140761010633376E-3</v>
      </c>
      <c r="J48" s="22">
        <v>324706.65999999997</v>
      </c>
      <c r="K48" s="22" t="s">
        <v>58</v>
      </c>
      <c r="L48" s="22"/>
      <c r="M48" s="53">
        <v>43739</v>
      </c>
      <c r="N48" s="53">
        <v>44104</v>
      </c>
      <c r="O48" s="49" t="s">
        <v>163</v>
      </c>
      <c r="P48" s="54" t="s">
        <v>23</v>
      </c>
      <c r="Q48" s="55" t="s">
        <v>60</v>
      </c>
      <c r="R48" s="54" t="s">
        <v>23</v>
      </c>
    </row>
    <row r="49" spans="2:18" x14ac:dyDescent="0.25">
      <c r="B49" s="49" t="s">
        <v>167</v>
      </c>
      <c r="C49" s="49" t="s">
        <v>168</v>
      </c>
      <c r="D49" s="50" t="s">
        <v>169</v>
      </c>
      <c r="E49" s="22">
        <v>46399.209999999985</v>
      </c>
      <c r="F49" s="51">
        <v>1317.4</v>
      </c>
      <c r="G49" s="22"/>
      <c r="I49" s="52">
        <f t="shared" si="0"/>
        <v>7.7783184559816658E-3</v>
      </c>
      <c r="J49" s="22">
        <v>442008.78000000014</v>
      </c>
      <c r="K49" s="22" t="s">
        <v>58</v>
      </c>
      <c r="L49" s="22"/>
      <c r="M49" s="53">
        <v>43739</v>
      </c>
      <c r="N49" s="53">
        <v>44104</v>
      </c>
      <c r="O49" s="49" t="s">
        <v>163</v>
      </c>
      <c r="P49" s="54" t="s">
        <v>23</v>
      </c>
      <c r="Q49" s="55" t="s">
        <v>60</v>
      </c>
      <c r="R49" s="54" t="s">
        <v>23</v>
      </c>
    </row>
    <row r="50" spans="2:18" ht="26.25" x14ac:dyDescent="0.25">
      <c r="B50" s="49" t="s">
        <v>170</v>
      </c>
      <c r="C50" s="49" t="s">
        <v>171</v>
      </c>
      <c r="D50" s="50" t="s">
        <v>172</v>
      </c>
      <c r="E50" s="22">
        <v>81950.620000000083</v>
      </c>
      <c r="F50" s="51">
        <v>1266.99</v>
      </c>
      <c r="G50" s="22"/>
      <c r="I50" s="52">
        <f t="shared" si="0"/>
        <v>8.6955586155924025E-3</v>
      </c>
      <c r="J50" s="22">
        <v>494131.64</v>
      </c>
      <c r="K50" s="22" t="s">
        <v>58</v>
      </c>
      <c r="L50" s="22"/>
      <c r="M50" s="53">
        <v>43739</v>
      </c>
      <c r="N50" s="53">
        <v>44104</v>
      </c>
      <c r="O50" s="49" t="s">
        <v>163</v>
      </c>
      <c r="P50" s="54" t="s">
        <v>23</v>
      </c>
      <c r="Q50" s="55" t="s">
        <v>60</v>
      </c>
      <c r="R50" s="54" t="s">
        <v>23</v>
      </c>
    </row>
    <row r="51" spans="2:18" x14ac:dyDescent="0.25">
      <c r="B51" s="49" t="s">
        <v>173</v>
      </c>
      <c r="C51" s="49" t="s">
        <v>174</v>
      </c>
      <c r="D51" s="50" t="s">
        <v>175</v>
      </c>
      <c r="E51" s="22">
        <v>116109.59999999993</v>
      </c>
      <c r="F51" s="51">
        <v>-962.09</v>
      </c>
      <c r="G51" s="22"/>
      <c r="I51" s="52">
        <f t="shared" si="0"/>
        <v>7.475317087763912E-3</v>
      </c>
      <c r="J51" s="22">
        <v>424790.50000000012</v>
      </c>
      <c r="K51" s="22" t="s">
        <v>58</v>
      </c>
      <c r="L51" s="22"/>
      <c r="M51" s="53">
        <v>43739</v>
      </c>
      <c r="N51" s="53">
        <v>44104</v>
      </c>
      <c r="O51" s="49" t="s">
        <v>163</v>
      </c>
      <c r="P51" s="54" t="s">
        <v>23</v>
      </c>
      <c r="Q51" s="55" t="s">
        <v>60</v>
      </c>
      <c r="R51" s="54" t="s">
        <v>23</v>
      </c>
    </row>
    <row r="52" spans="2:18" x14ac:dyDescent="0.25">
      <c r="B52" s="49" t="s">
        <v>176</v>
      </c>
      <c r="C52" s="49" t="s">
        <v>177</v>
      </c>
      <c r="D52" s="50" t="s">
        <v>178</v>
      </c>
      <c r="E52" s="22">
        <v>58507.509999999995</v>
      </c>
      <c r="F52" s="51">
        <v>139</v>
      </c>
      <c r="G52" s="22"/>
      <c r="I52" s="52">
        <f t="shared" si="0"/>
        <v>6.3992197199333042E-3</v>
      </c>
      <c r="J52" s="22">
        <v>363640.45999999996</v>
      </c>
      <c r="K52" s="22" t="s">
        <v>58</v>
      </c>
      <c r="L52" s="22"/>
      <c r="M52" s="53">
        <v>43739</v>
      </c>
      <c r="N52" s="53">
        <v>44104</v>
      </c>
      <c r="O52" s="49" t="s">
        <v>163</v>
      </c>
      <c r="P52" s="54" t="s">
        <v>23</v>
      </c>
      <c r="Q52" s="55" t="s">
        <v>60</v>
      </c>
      <c r="R52" s="54" t="s">
        <v>23</v>
      </c>
    </row>
    <row r="53" spans="2:18" ht="26.25" x14ac:dyDescent="0.25">
      <c r="B53" s="49" t="s">
        <v>179</v>
      </c>
      <c r="C53" s="49" t="s">
        <v>180</v>
      </c>
      <c r="D53" s="50" t="s">
        <v>181</v>
      </c>
      <c r="E53" s="22">
        <v>113321.72000000018</v>
      </c>
      <c r="F53" s="51">
        <v>558.74</v>
      </c>
      <c r="G53" s="22"/>
      <c r="I53" s="52">
        <f t="shared" si="0"/>
        <v>7.667372098036542E-3</v>
      </c>
      <c r="J53" s="22">
        <v>435704.17000000004</v>
      </c>
      <c r="K53" s="22" t="s">
        <v>58</v>
      </c>
      <c r="L53" s="22"/>
      <c r="M53" s="53">
        <v>43739</v>
      </c>
      <c r="N53" s="53">
        <v>44104</v>
      </c>
      <c r="O53" s="49" t="s">
        <v>163</v>
      </c>
      <c r="P53" s="54" t="s">
        <v>23</v>
      </c>
      <c r="Q53" s="55" t="s">
        <v>60</v>
      </c>
      <c r="R53" s="54" t="s">
        <v>23</v>
      </c>
    </row>
    <row r="54" spans="2:18" ht="26.25" x14ac:dyDescent="0.25">
      <c r="B54" s="49" t="s">
        <v>182</v>
      </c>
      <c r="C54" s="49" t="s">
        <v>183</v>
      </c>
      <c r="D54" s="50" t="s">
        <v>184</v>
      </c>
      <c r="E54" s="22">
        <v>47523.800000000017</v>
      </c>
      <c r="F54" s="51">
        <v>500</v>
      </c>
      <c r="G54" s="22"/>
      <c r="I54" s="52">
        <f t="shared" si="0"/>
        <v>4.296063844295938E-3</v>
      </c>
      <c r="J54" s="22">
        <v>244127.0499999999</v>
      </c>
      <c r="K54" s="22" t="s">
        <v>58</v>
      </c>
      <c r="L54" s="22"/>
      <c r="M54" s="53">
        <v>43739</v>
      </c>
      <c r="N54" s="53">
        <v>44104</v>
      </c>
      <c r="O54" s="49" t="s">
        <v>163</v>
      </c>
      <c r="P54" s="54" t="s">
        <v>23</v>
      </c>
      <c r="Q54" s="55" t="s">
        <v>60</v>
      </c>
      <c r="R54" s="54" t="s">
        <v>23</v>
      </c>
    </row>
    <row r="55" spans="2:18" ht="26.25" x14ac:dyDescent="0.25">
      <c r="B55" s="49" t="s">
        <v>185</v>
      </c>
      <c r="C55" s="49" t="s">
        <v>186</v>
      </c>
      <c r="D55" s="50" t="s">
        <v>187</v>
      </c>
      <c r="E55" s="22">
        <v>245359.5500000001</v>
      </c>
      <c r="F55" s="51">
        <v>900</v>
      </c>
      <c r="G55" s="22"/>
      <c r="I55" s="52">
        <f t="shared" si="0"/>
        <v>2.6616298773003436E-2</v>
      </c>
      <c r="J55" s="22">
        <v>1512491.14</v>
      </c>
      <c r="K55" s="22" t="s">
        <v>58</v>
      </c>
      <c r="L55" s="22"/>
      <c r="M55" s="53">
        <v>43739</v>
      </c>
      <c r="N55" s="53">
        <v>44104</v>
      </c>
      <c r="O55" s="49" t="s">
        <v>163</v>
      </c>
      <c r="P55" s="54" t="s">
        <v>23</v>
      </c>
      <c r="Q55" s="55" t="s">
        <v>60</v>
      </c>
      <c r="R55" s="54" t="s">
        <v>23</v>
      </c>
    </row>
    <row r="56" spans="2:18" ht="26.25" x14ac:dyDescent="0.25">
      <c r="B56" s="49" t="s">
        <v>188</v>
      </c>
      <c r="C56" s="49" t="s">
        <v>189</v>
      </c>
      <c r="D56" s="50" t="s">
        <v>190</v>
      </c>
      <c r="E56" s="22">
        <v>119209.91000000021</v>
      </c>
      <c r="F56" s="51">
        <v>-1245.9100000000001</v>
      </c>
      <c r="G56" s="22"/>
      <c r="I56" s="52">
        <f t="shared" si="0"/>
        <v>1.7529683814115966E-2</v>
      </c>
      <c r="J56" s="22">
        <v>996137.43000000028</v>
      </c>
      <c r="K56" s="22" t="s">
        <v>58</v>
      </c>
      <c r="L56" s="22"/>
      <c r="M56" s="53">
        <v>43739</v>
      </c>
      <c r="N56" s="53">
        <v>44104</v>
      </c>
      <c r="O56" s="49" t="s">
        <v>163</v>
      </c>
      <c r="P56" s="54" t="s">
        <v>23</v>
      </c>
      <c r="Q56" s="55" t="s">
        <v>60</v>
      </c>
      <c r="R56" s="54" t="s">
        <v>23</v>
      </c>
    </row>
    <row r="57" spans="2:18" ht="26.25" x14ac:dyDescent="0.25">
      <c r="B57" s="49" t="s">
        <v>191</v>
      </c>
      <c r="C57" s="49" t="s">
        <v>192</v>
      </c>
      <c r="D57" s="50" t="s">
        <v>193</v>
      </c>
      <c r="E57" s="22">
        <v>23505.880000000005</v>
      </c>
      <c r="F57" s="51">
        <v>-1567.3600000000001</v>
      </c>
      <c r="G57" s="22"/>
      <c r="I57" s="52">
        <f t="shared" si="0"/>
        <v>3.5258568518673331E-3</v>
      </c>
      <c r="J57" s="22">
        <v>200359.46000000011</v>
      </c>
      <c r="K57" s="22" t="s">
        <v>58</v>
      </c>
      <c r="L57" s="22"/>
      <c r="M57" s="53">
        <v>43739</v>
      </c>
      <c r="N57" s="53">
        <v>44104</v>
      </c>
      <c r="O57" s="49" t="s">
        <v>163</v>
      </c>
      <c r="P57" s="54" t="s">
        <v>23</v>
      </c>
      <c r="Q57" s="55" t="s">
        <v>60</v>
      </c>
      <c r="R57" s="54" t="s">
        <v>23</v>
      </c>
    </row>
    <row r="58" spans="2:18" x14ac:dyDescent="0.25">
      <c r="B58" s="49" t="s">
        <v>194</v>
      </c>
      <c r="C58" s="49" t="s">
        <v>195</v>
      </c>
      <c r="D58" s="50" t="s">
        <v>196</v>
      </c>
      <c r="E58" s="22">
        <v>517776.09000000078</v>
      </c>
      <c r="F58" s="51">
        <v>-431.33</v>
      </c>
      <c r="G58" s="22"/>
      <c r="I58" s="52">
        <f t="shared" si="0"/>
        <v>6.9945003805493067E-2</v>
      </c>
      <c r="J58" s="22">
        <v>3974677.299999998</v>
      </c>
      <c r="K58" s="22" t="s">
        <v>58</v>
      </c>
      <c r="L58" s="22"/>
      <c r="M58" s="53">
        <v>43739</v>
      </c>
      <c r="N58" s="53">
        <v>44104</v>
      </c>
      <c r="O58" s="49" t="s">
        <v>163</v>
      </c>
      <c r="P58" s="54" t="s">
        <v>23</v>
      </c>
      <c r="Q58" s="55" t="s">
        <v>60</v>
      </c>
      <c r="R58" s="54" t="s">
        <v>23</v>
      </c>
    </row>
    <row r="59" spans="2:18" x14ac:dyDescent="0.25">
      <c r="B59" s="49" t="s">
        <v>197</v>
      </c>
      <c r="C59" s="49" t="s">
        <v>198</v>
      </c>
      <c r="D59" s="50" t="s">
        <v>199</v>
      </c>
      <c r="E59" s="22">
        <v>548525.82000000007</v>
      </c>
      <c r="F59" s="51">
        <v>2170.6999999999998</v>
      </c>
      <c r="G59" s="22"/>
      <c r="I59" s="52">
        <f t="shared" si="0"/>
        <v>2.2617810587629725E-2</v>
      </c>
      <c r="J59" s="22">
        <v>1285274.0499999998</v>
      </c>
      <c r="K59" s="22" t="s">
        <v>58</v>
      </c>
      <c r="L59" s="22"/>
      <c r="M59" s="53">
        <v>43739</v>
      </c>
      <c r="N59" s="53">
        <v>44104</v>
      </c>
      <c r="O59" s="49" t="s">
        <v>163</v>
      </c>
      <c r="P59" s="54" t="s">
        <v>23</v>
      </c>
      <c r="Q59" s="55" t="s">
        <v>60</v>
      </c>
      <c r="R59" s="54" t="s">
        <v>23</v>
      </c>
    </row>
    <row r="60" spans="2:18" x14ac:dyDescent="0.25">
      <c r="B60" s="49" t="s">
        <v>200</v>
      </c>
      <c r="C60" s="49" t="s">
        <v>201</v>
      </c>
      <c r="D60" s="50" t="s">
        <v>202</v>
      </c>
      <c r="E60" s="22">
        <v>1294520.9599999997</v>
      </c>
      <c r="F60" s="51">
        <v>-559.97</v>
      </c>
      <c r="G60" s="22"/>
      <c r="I60" s="52">
        <f t="shared" si="0"/>
        <v>5.7348308821265036E-2</v>
      </c>
      <c r="J60" s="22">
        <v>3258860.6600000015</v>
      </c>
      <c r="K60" s="22" t="s">
        <v>58</v>
      </c>
      <c r="L60" s="22"/>
      <c r="M60" s="53">
        <v>43739</v>
      </c>
      <c r="N60" s="53">
        <v>44104</v>
      </c>
      <c r="O60" s="49" t="s">
        <v>163</v>
      </c>
      <c r="P60" s="54" t="s">
        <v>23</v>
      </c>
      <c r="Q60" s="55" t="s">
        <v>60</v>
      </c>
      <c r="R60" s="54" t="s">
        <v>23</v>
      </c>
    </row>
    <row r="61" spans="2:18" x14ac:dyDescent="0.25">
      <c r="B61" s="49" t="s">
        <v>203</v>
      </c>
      <c r="C61" s="49" t="s">
        <v>204</v>
      </c>
      <c r="D61" s="50" t="s">
        <v>205</v>
      </c>
      <c r="E61" s="22">
        <v>549046.1599999998</v>
      </c>
      <c r="F61" s="51">
        <v>-3343</v>
      </c>
      <c r="G61" s="22"/>
      <c r="I61" s="52">
        <f t="shared" si="0"/>
        <v>4.2871257660479625E-2</v>
      </c>
      <c r="J61" s="22">
        <v>2436191.37</v>
      </c>
      <c r="K61" s="22" t="s">
        <v>58</v>
      </c>
      <c r="L61" s="22"/>
      <c r="M61" s="53">
        <v>43739</v>
      </c>
      <c r="N61" s="53">
        <v>44104</v>
      </c>
      <c r="O61" s="49" t="s">
        <v>163</v>
      </c>
      <c r="P61" s="54" t="s">
        <v>23</v>
      </c>
      <c r="Q61" s="55" t="s">
        <v>60</v>
      </c>
      <c r="R61" s="54" t="s">
        <v>23</v>
      </c>
    </row>
    <row r="62" spans="2:18" x14ac:dyDescent="0.25">
      <c r="B62" s="49" t="s">
        <v>206</v>
      </c>
      <c r="C62" s="49" t="s">
        <v>207</v>
      </c>
      <c r="D62" s="50" t="s">
        <v>208</v>
      </c>
      <c r="E62" s="22">
        <v>252360.58000000037</v>
      </c>
      <c r="F62" s="51">
        <v>500</v>
      </c>
      <c r="G62" s="22"/>
      <c r="I62" s="52">
        <f t="shared" si="0"/>
        <v>2.3413085441019246E-2</v>
      </c>
      <c r="J62" s="22">
        <v>1330466.1399999994</v>
      </c>
      <c r="K62" s="22" t="s">
        <v>58</v>
      </c>
      <c r="L62" s="22"/>
      <c r="M62" s="53">
        <v>43739</v>
      </c>
      <c r="N62" s="53">
        <v>44104</v>
      </c>
      <c r="O62" s="49" t="s">
        <v>163</v>
      </c>
      <c r="P62" s="54" t="s">
        <v>23</v>
      </c>
      <c r="Q62" s="55" t="s">
        <v>60</v>
      </c>
      <c r="R62" s="54" t="s">
        <v>23</v>
      </c>
    </row>
    <row r="63" spans="2:18" x14ac:dyDescent="0.25">
      <c r="B63" s="49" t="s">
        <v>209</v>
      </c>
      <c r="C63" s="49" t="s">
        <v>210</v>
      </c>
      <c r="D63" s="50" t="s">
        <v>211</v>
      </c>
      <c r="E63" s="22">
        <v>65643.619999999937</v>
      </c>
      <c r="F63" s="51">
        <v>400</v>
      </c>
      <c r="G63" s="22"/>
      <c r="I63" s="52">
        <f t="shared" si="0"/>
        <v>1.6027069594330045E-2</v>
      </c>
      <c r="J63" s="22">
        <v>910750.25000000058</v>
      </c>
      <c r="K63" s="22" t="s">
        <v>58</v>
      </c>
      <c r="L63" s="22"/>
      <c r="M63" s="53">
        <v>43739</v>
      </c>
      <c r="N63" s="53">
        <v>44104</v>
      </c>
      <c r="O63" s="49" t="s">
        <v>163</v>
      </c>
      <c r="P63" s="54" t="s">
        <v>23</v>
      </c>
      <c r="Q63" s="55" t="s">
        <v>60</v>
      </c>
      <c r="R63" s="54" t="s">
        <v>23</v>
      </c>
    </row>
    <row r="64" spans="2:18" x14ac:dyDescent="0.25">
      <c r="B64" s="49" t="s">
        <v>212</v>
      </c>
      <c r="C64" s="49" t="s">
        <v>213</v>
      </c>
      <c r="D64" s="50" t="s">
        <v>214</v>
      </c>
      <c r="E64" s="22">
        <v>362945.28999999951</v>
      </c>
      <c r="F64" s="51">
        <v>4.13</v>
      </c>
      <c r="G64" s="22"/>
      <c r="I64" s="52">
        <f t="shared" si="0"/>
        <v>4.1796788427781423E-2</v>
      </c>
      <c r="J64" s="22">
        <v>2375133.85</v>
      </c>
      <c r="K64" s="22" t="s">
        <v>58</v>
      </c>
      <c r="L64" s="22"/>
      <c r="M64" s="53">
        <v>43739</v>
      </c>
      <c r="N64" s="53">
        <v>44104</v>
      </c>
      <c r="O64" s="49" t="s">
        <v>163</v>
      </c>
      <c r="P64" s="54" t="s">
        <v>23</v>
      </c>
      <c r="Q64" s="55" t="s">
        <v>60</v>
      </c>
      <c r="R64" s="54" t="s">
        <v>23</v>
      </c>
    </row>
    <row r="65" spans="2:18" x14ac:dyDescent="0.25">
      <c r="B65" s="49" t="s">
        <v>215</v>
      </c>
      <c r="C65" s="49" t="s">
        <v>216</v>
      </c>
      <c r="D65" s="50" t="s">
        <v>217</v>
      </c>
      <c r="E65" s="22">
        <v>257398.07000000033</v>
      </c>
      <c r="F65" s="51">
        <v>400</v>
      </c>
      <c r="G65" s="22"/>
      <c r="I65" s="52">
        <f t="shared" si="0"/>
        <v>2.2136968539790504E-2</v>
      </c>
      <c r="J65" s="22">
        <v>1257949.8400000003</v>
      </c>
      <c r="K65" s="22" t="s">
        <v>58</v>
      </c>
      <c r="L65" s="22"/>
      <c r="M65" s="53">
        <v>43739</v>
      </c>
      <c r="N65" s="53">
        <v>44104</v>
      </c>
      <c r="O65" s="49" t="s">
        <v>163</v>
      </c>
      <c r="P65" s="54" t="s">
        <v>23</v>
      </c>
      <c r="Q65" s="55" t="s">
        <v>60</v>
      </c>
      <c r="R65" s="54" t="s">
        <v>23</v>
      </c>
    </row>
    <row r="66" spans="2:18" x14ac:dyDescent="0.25">
      <c r="B66" s="49" t="s">
        <v>218</v>
      </c>
      <c r="C66" s="49" t="s">
        <v>219</v>
      </c>
      <c r="D66" s="50" t="s">
        <v>220</v>
      </c>
      <c r="E66" s="22">
        <v>1693001.3999999985</v>
      </c>
      <c r="F66" s="51">
        <v>-923.05000000000007</v>
      </c>
      <c r="G66" s="22"/>
      <c r="I66" s="52">
        <f t="shared" si="0"/>
        <v>8.4994197348913156E-2</v>
      </c>
      <c r="J66" s="22">
        <v>4829859.0100000016</v>
      </c>
      <c r="K66" s="22" t="s">
        <v>58</v>
      </c>
      <c r="L66" s="22"/>
      <c r="M66" s="53">
        <v>43739</v>
      </c>
      <c r="N66" s="53">
        <v>44104</v>
      </c>
      <c r="O66" s="49" t="s">
        <v>163</v>
      </c>
      <c r="P66" s="54" t="s">
        <v>23</v>
      </c>
      <c r="Q66" s="55" t="s">
        <v>60</v>
      </c>
      <c r="R66" s="54" t="s">
        <v>23</v>
      </c>
    </row>
    <row r="67" spans="2:18" x14ac:dyDescent="0.25">
      <c r="B67" s="49" t="s">
        <v>221</v>
      </c>
      <c r="C67" s="49" t="s">
        <v>222</v>
      </c>
      <c r="D67" s="50" t="s">
        <v>223</v>
      </c>
      <c r="E67" s="22">
        <v>945608.1</v>
      </c>
      <c r="F67" s="51">
        <v>-5569.77</v>
      </c>
      <c r="G67" s="22"/>
      <c r="I67" s="52">
        <f t="shared" si="0"/>
        <v>7.1512902337408688E-2</v>
      </c>
      <c r="J67" s="22">
        <v>4063774.3100000015</v>
      </c>
      <c r="K67" s="22" t="s">
        <v>58</v>
      </c>
      <c r="L67" s="22"/>
      <c r="M67" s="53">
        <v>43739</v>
      </c>
      <c r="N67" s="53">
        <v>44104</v>
      </c>
      <c r="O67" s="49" t="s">
        <v>163</v>
      </c>
      <c r="P67" s="54" t="s">
        <v>23</v>
      </c>
      <c r="Q67" s="55" t="s">
        <v>60</v>
      </c>
      <c r="R67" s="54" t="s">
        <v>23</v>
      </c>
    </row>
    <row r="68" spans="2:18" x14ac:dyDescent="0.25">
      <c r="B68" s="49" t="s">
        <v>224</v>
      </c>
      <c r="C68" s="49" t="s">
        <v>225</v>
      </c>
      <c r="D68" s="50" t="s">
        <v>226</v>
      </c>
      <c r="E68" s="22">
        <v>112434.05000000002</v>
      </c>
      <c r="F68" s="51">
        <v>-250</v>
      </c>
      <c r="G68" s="22"/>
      <c r="I68" s="52">
        <f t="shared" si="0"/>
        <v>2.1581367425858877E-2</v>
      </c>
      <c r="J68" s="22">
        <v>1226377.3900000001</v>
      </c>
      <c r="K68" s="22" t="s">
        <v>58</v>
      </c>
      <c r="L68" s="22"/>
      <c r="M68" s="53">
        <v>43739</v>
      </c>
      <c r="N68" s="53">
        <v>44104</v>
      </c>
      <c r="O68" s="49" t="s">
        <v>163</v>
      </c>
      <c r="P68" s="54" t="s">
        <v>23</v>
      </c>
      <c r="Q68" s="55" t="s">
        <v>60</v>
      </c>
      <c r="R68" s="54" t="s">
        <v>23</v>
      </c>
    </row>
    <row r="69" spans="2:18" ht="26.25" x14ac:dyDescent="0.25">
      <c r="B69" s="49" t="s">
        <v>227</v>
      </c>
      <c r="C69" s="49" t="s">
        <v>228</v>
      </c>
      <c r="D69" s="50" t="s">
        <v>229</v>
      </c>
      <c r="E69" s="22">
        <v>655038.34000000043</v>
      </c>
      <c r="F69" s="51">
        <v>1719.39</v>
      </c>
      <c r="G69" s="22"/>
      <c r="I69" s="52">
        <f t="shared" si="0"/>
        <v>9.9619766391116693E-2</v>
      </c>
      <c r="J69" s="22">
        <v>5660967.9399999995</v>
      </c>
      <c r="K69" s="22" t="s">
        <v>58</v>
      </c>
      <c r="L69" s="22"/>
      <c r="M69" s="53">
        <v>43739</v>
      </c>
      <c r="N69" s="53">
        <v>44104</v>
      </c>
      <c r="O69" s="49" t="s">
        <v>230</v>
      </c>
      <c r="P69" s="54" t="s">
        <v>23</v>
      </c>
      <c r="Q69" s="55" t="s">
        <v>60</v>
      </c>
      <c r="R69" s="54" t="s">
        <v>23</v>
      </c>
    </row>
    <row r="70" spans="2:18" ht="26.25" x14ac:dyDescent="0.25">
      <c r="B70" s="49" t="s">
        <v>231</v>
      </c>
      <c r="C70" s="49" t="s">
        <v>232</v>
      </c>
      <c r="D70" s="50" t="s">
        <v>233</v>
      </c>
      <c r="E70" s="22">
        <v>72183.62</v>
      </c>
      <c r="F70" s="51">
        <v>435.43</v>
      </c>
      <c r="G70" s="22"/>
      <c r="I70" s="52">
        <f t="shared" si="0"/>
        <v>2.782204440768489E-2</v>
      </c>
      <c r="J70" s="22">
        <v>1581008.5399999996</v>
      </c>
      <c r="K70" s="22" t="s">
        <v>58</v>
      </c>
      <c r="L70" s="22"/>
      <c r="M70" s="53">
        <v>43739</v>
      </c>
      <c r="N70" s="53">
        <v>44104</v>
      </c>
      <c r="O70" s="49" t="s">
        <v>230</v>
      </c>
      <c r="P70" s="54" t="s">
        <v>23</v>
      </c>
      <c r="Q70" s="55" t="s">
        <v>60</v>
      </c>
      <c r="R70" s="54" t="s">
        <v>23</v>
      </c>
    </row>
    <row r="71" spans="2:18" ht="26.25" x14ac:dyDescent="0.25">
      <c r="B71" s="49" t="s">
        <v>234</v>
      </c>
      <c r="C71" s="49" t="s">
        <v>235</v>
      </c>
      <c r="D71" s="50" t="s">
        <v>236</v>
      </c>
      <c r="E71" s="22">
        <v>260750.96999999971</v>
      </c>
      <c r="F71" s="51">
        <v>500</v>
      </c>
      <c r="G71" s="22"/>
      <c r="I71" s="52">
        <f t="shared" si="0"/>
        <v>3.3474240463170317E-2</v>
      </c>
      <c r="J71" s="22">
        <v>1902198.8200000005</v>
      </c>
      <c r="K71" s="22" t="s">
        <v>58</v>
      </c>
      <c r="L71" s="22"/>
      <c r="M71" s="53">
        <v>43739</v>
      </c>
      <c r="N71" s="53">
        <v>44104</v>
      </c>
      <c r="O71" s="49" t="s">
        <v>230</v>
      </c>
      <c r="P71" s="54" t="s">
        <v>23</v>
      </c>
      <c r="Q71" s="55" t="s">
        <v>60</v>
      </c>
      <c r="R71" s="54" t="s">
        <v>23</v>
      </c>
    </row>
    <row r="72" spans="2:18" ht="26.25" x14ac:dyDescent="0.25">
      <c r="B72" s="49" t="s">
        <v>237</v>
      </c>
      <c r="C72" s="49" t="s">
        <v>238</v>
      </c>
      <c r="D72" s="50" t="s">
        <v>239</v>
      </c>
      <c r="E72" s="22">
        <v>199203.65000000011</v>
      </c>
      <c r="F72" s="51">
        <v>500</v>
      </c>
      <c r="G72" s="22"/>
      <c r="I72" s="52">
        <f t="shared" si="0"/>
        <v>3.3586682445898207E-2</v>
      </c>
      <c r="J72" s="22">
        <v>1908588.4200000002</v>
      </c>
      <c r="K72" s="22" t="s">
        <v>58</v>
      </c>
      <c r="L72" s="22"/>
      <c r="M72" s="53">
        <v>43739</v>
      </c>
      <c r="N72" s="53">
        <v>44104</v>
      </c>
      <c r="O72" s="49" t="s">
        <v>230</v>
      </c>
      <c r="P72" s="54" t="s">
        <v>23</v>
      </c>
      <c r="Q72" s="55" t="s">
        <v>60</v>
      </c>
      <c r="R72" s="54" t="s">
        <v>23</v>
      </c>
    </row>
    <row r="73" spans="2:18" ht="26.25" x14ac:dyDescent="0.25">
      <c r="B73" s="49" t="s">
        <v>240</v>
      </c>
      <c r="C73" s="49" t="s">
        <v>241</v>
      </c>
      <c r="D73" s="50" t="s">
        <v>242</v>
      </c>
      <c r="E73" s="22">
        <v>68602.010000000009</v>
      </c>
      <c r="F73" s="51">
        <v>500</v>
      </c>
      <c r="G73" s="22"/>
      <c r="I73" s="52">
        <f t="shared" si="0"/>
        <v>3.0251355767411781E-2</v>
      </c>
      <c r="J73" s="22">
        <v>1719055.98</v>
      </c>
      <c r="K73" s="22" t="s">
        <v>58</v>
      </c>
      <c r="L73" s="22"/>
      <c r="M73" s="53">
        <v>43739</v>
      </c>
      <c r="N73" s="53">
        <v>44104</v>
      </c>
      <c r="O73" s="49" t="s">
        <v>230</v>
      </c>
      <c r="P73" s="54" t="s">
        <v>23</v>
      </c>
      <c r="Q73" s="55" t="s">
        <v>60</v>
      </c>
      <c r="R73" s="54" t="s">
        <v>23</v>
      </c>
    </row>
    <row r="74" spans="2:18" ht="26.25" x14ac:dyDescent="0.25">
      <c r="B74" s="49" t="s">
        <v>243</v>
      </c>
      <c r="C74" s="49" t="s">
        <v>244</v>
      </c>
      <c r="D74" s="50" t="s">
        <v>245</v>
      </c>
      <c r="E74" s="22">
        <v>86331.150000000009</v>
      </c>
      <c r="F74" s="51">
        <v>500</v>
      </c>
      <c r="G74" s="22"/>
      <c r="I74" s="52">
        <f t="shared" si="0"/>
        <v>2.6022666132871099E-2</v>
      </c>
      <c r="J74" s="22">
        <v>1478757.5199999998</v>
      </c>
      <c r="K74" s="22" t="s">
        <v>58</v>
      </c>
      <c r="L74" s="22"/>
      <c r="M74" s="53">
        <v>43739</v>
      </c>
      <c r="N74" s="53">
        <v>44104</v>
      </c>
      <c r="O74" s="49" t="s">
        <v>230</v>
      </c>
      <c r="P74" s="54" t="s">
        <v>23</v>
      </c>
      <c r="Q74" s="55" t="s">
        <v>60</v>
      </c>
      <c r="R74" s="54" t="s">
        <v>23</v>
      </c>
    </row>
    <row r="75" spans="2:18" ht="26.25" x14ac:dyDescent="0.25">
      <c r="B75" s="49" t="s">
        <v>246</v>
      </c>
      <c r="C75" s="49" t="s">
        <v>247</v>
      </c>
      <c r="D75" s="50" t="s">
        <v>248</v>
      </c>
      <c r="E75" s="22">
        <v>123386.37999999987</v>
      </c>
      <c r="F75" s="51">
        <v>533.22</v>
      </c>
      <c r="G75" s="22"/>
      <c r="I75" s="52">
        <f t="shared" si="0"/>
        <v>3.5197273243204007E-2</v>
      </c>
      <c r="J75" s="22">
        <v>2000111.4500000002</v>
      </c>
      <c r="K75" s="22" t="s">
        <v>58</v>
      </c>
      <c r="L75" s="22"/>
      <c r="M75" s="53">
        <v>43739</v>
      </c>
      <c r="N75" s="53">
        <v>44104</v>
      </c>
      <c r="O75" s="49" t="s">
        <v>230</v>
      </c>
      <c r="P75" s="54" t="s">
        <v>23</v>
      </c>
      <c r="Q75" s="55" t="s">
        <v>60</v>
      </c>
      <c r="R75" s="54" t="s">
        <v>23</v>
      </c>
    </row>
    <row r="76" spans="2:18" ht="26.25" x14ac:dyDescent="0.25">
      <c r="B76" s="49" t="s">
        <v>249</v>
      </c>
      <c r="C76" s="49" t="s">
        <v>250</v>
      </c>
      <c r="D76" s="50" t="s">
        <v>251</v>
      </c>
      <c r="E76" s="22">
        <v>105752.44999999997</v>
      </c>
      <c r="F76" s="51">
        <v>500</v>
      </c>
      <c r="G76" s="22"/>
      <c r="I76" s="52">
        <f t="shared" si="0"/>
        <v>1.8261311817265945E-2</v>
      </c>
      <c r="J76" s="22">
        <v>1037712.7400000002</v>
      </c>
      <c r="K76" s="22" t="s">
        <v>58</v>
      </c>
      <c r="L76" s="22"/>
      <c r="M76" s="53">
        <v>43739</v>
      </c>
      <c r="N76" s="53">
        <v>44104</v>
      </c>
      <c r="O76" s="49" t="s">
        <v>230</v>
      </c>
      <c r="P76" s="54" t="s">
        <v>23</v>
      </c>
      <c r="Q76" s="55" t="s">
        <v>60</v>
      </c>
      <c r="R76" s="54" t="s">
        <v>23</v>
      </c>
    </row>
    <row r="77" spans="2:18" ht="26.25" x14ac:dyDescent="0.25">
      <c r="B77" s="49" t="s">
        <v>252</v>
      </c>
      <c r="C77" s="49" t="s">
        <v>253</v>
      </c>
      <c r="D77" s="50" t="s">
        <v>254</v>
      </c>
      <c r="E77" s="22">
        <v>627757.58999999939</v>
      </c>
      <c r="F77" s="51">
        <v>400</v>
      </c>
      <c r="G77" s="22"/>
      <c r="I77" s="52">
        <f t="shared" si="0"/>
        <v>0.14122156399167637</v>
      </c>
      <c r="J77" s="22">
        <v>8025021.2900000038</v>
      </c>
      <c r="K77" s="22" t="s">
        <v>58</v>
      </c>
      <c r="L77" s="22"/>
      <c r="M77" s="53">
        <v>43739</v>
      </c>
      <c r="N77" s="53">
        <v>44104</v>
      </c>
      <c r="O77" s="49" t="s">
        <v>230</v>
      </c>
      <c r="P77" s="54" t="s">
        <v>23</v>
      </c>
      <c r="Q77" s="55" t="s">
        <v>255</v>
      </c>
      <c r="R77" s="54" t="s">
        <v>23</v>
      </c>
    </row>
    <row r="78" spans="2:18" ht="26.25" x14ac:dyDescent="0.25">
      <c r="B78" s="49" t="s">
        <v>256</v>
      </c>
      <c r="C78" s="49" t="s">
        <v>257</v>
      </c>
      <c r="D78" s="50" t="s">
        <v>258</v>
      </c>
      <c r="E78" s="22">
        <v>702499.24</v>
      </c>
      <c r="F78" s="51">
        <v>94.93</v>
      </c>
      <c r="G78" s="22"/>
      <c r="I78" s="52">
        <f t="shared" si="0"/>
        <v>8.9951989546992378E-2</v>
      </c>
      <c r="J78" s="22">
        <v>5111589.2700000023</v>
      </c>
      <c r="K78" s="22" t="s">
        <v>58</v>
      </c>
      <c r="L78" s="22"/>
      <c r="M78" s="53">
        <v>43739</v>
      </c>
      <c r="N78" s="53">
        <v>44104</v>
      </c>
      <c r="O78" s="49" t="s">
        <v>230</v>
      </c>
      <c r="P78" s="54" t="s">
        <v>23</v>
      </c>
      <c r="Q78" s="55" t="s">
        <v>255</v>
      </c>
      <c r="R78" s="54" t="s">
        <v>23</v>
      </c>
    </row>
    <row r="79" spans="2:18" ht="26.25" x14ac:dyDescent="0.25">
      <c r="B79" s="49" t="s">
        <v>259</v>
      </c>
      <c r="C79" s="49" t="s">
        <v>260</v>
      </c>
      <c r="D79" s="50" t="s">
        <v>261</v>
      </c>
      <c r="E79" s="22">
        <v>284773.36000000016</v>
      </c>
      <c r="F79" s="51">
        <v>-624.91999999999996</v>
      </c>
      <c r="G79" s="22"/>
      <c r="I79" s="52">
        <f t="shared" ref="I79:I142" si="1">J79/56825750</f>
        <v>3.3859244268663394E-2</v>
      </c>
      <c r="J79" s="22">
        <v>1924076.949999999</v>
      </c>
      <c r="K79" s="22" t="s">
        <v>58</v>
      </c>
      <c r="L79" s="22"/>
      <c r="M79" s="53">
        <v>43739</v>
      </c>
      <c r="N79" s="53">
        <v>44104</v>
      </c>
      <c r="O79" s="49" t="s">
        <v>230</v>
      </c>
      <c r="P79" s="54" t="s">
        <v>23</v>
      </c>
      <c r="Q79" s="55" t="s">
        <v>60</v>
      </c>
      <c r="R79" s="54" t="s">
        <v>23</v>
      </c>
    </row>
    <row r="80" spans="2:18" ht="26.25" x14ac:dyDescent="0.25">
      <c r="B80" s="49" t="s">
        <v>262</v>
      </c>
      <c r="C80" s="49" t="s">
        <v>263</v>
      </c>
      <c r="D80" s="50" t="s">
        <v>264</v>
      </c>
      <c r="E80" s="22">
        <v>72883.290000000008</v>
      </c>
      <c r="F80" s="51">
        <v>42479.01</v>
      </c>
      <c r="G80" s="22"/>
      <c r="I80" s="52">
        <f t="shared" si="1"/>
        <v>1.4528107768045301E-2</v>
      </c>
      <c r="J80" s="22">
        <v>825570.62000000023</v>
      </c>
      <c r="K80" s="22" t="s">
        <v>58</v>
      </c>
      <c r="L80" s="22"/>
      <c r="M80" s="53">
        <v>43739</v>
      </c>
      <c r="N80" s="53">
        <v>44104</v>
      </c>
      <c r="O80" s="49" t="s">
        <v>230</v>
      </c>
      <c r="P80" s="54" t="s">
        <v>23</v>
      </c>
      <c r="Q80" s="55" t="s">
        <v>60</v>
      </c>
      <c r="R80" s="54" t="s">
        <v>23</v>
      </c>
    </row>
    <row r="81" spans="2:18" ht="26.25" x14ac:dyDescent="0.25">
      <c r="B81" s="49" t="s">
        <v>265</v>
      </c>
      <c r="C81" s="49" t="s">
        <v>266</v>
      </c>
      <c r="D81" s="50" t="s">
        <v>267</v>
      </c>
      <c r="E81" s="22">
        <v>23626.119999999992</v>
      </c>
      <c r="F81" s="51">
        <v>1258.92</v>
      </c>
      <c r="G81" s="22"/>
      <c r="I81" s="52">
        <f t="shared" si="1"/>
        <v>1.8336278887652159E-3</v>
      </c>
      <c r="J81" s="22">
        <v>104197.27999999997</v>
      </c>
      <c r="K81" s="22" t="s">
        <v>58</v>
      </c>
      <c r="L81" s="22"/>
      <c r="M81" s="53">
        <v>43739</v>
      </c>
      <c r="N81" s="53">
        <v>44104</v>
      </c>
      <c r="O81" s="49" t="s">
        <v>230</v>
      </c>
      <c r="P81" s="54" t="s">
        <v>23</v>
      </c>
      <c r="Q81" s="55" t="s">
        <v>60</v>
      </c>
      <c r="R81" s="54" t="s">
        <v>23</v>
      </c>
    </row>
    <row r="82" spans="2:18" ht="26.25" x14ac:dyDescent="0.25">
      <c r="B82" s="49" t="s">
        <v>268</v>
      </c>
      <c r="C82" s="49" t="s">
        <v>269</v>
      </c>
      <c r="D82" s="50" t="s">
        <v>270</v>
      </c>
      <c r="E82" s="22">
        <v>36629.600000000049</v>
      </c>
      <c r="F82" s="51">
        <v>30798.99</v>
      </c>
      <c r="G82" s="22"/>
      <c r="I82" s="52">
        <f t="shared" si="1"/>
        <v>8.710292429048451E-3</v>
      </c>
      <c r="J82" s="22">
        <v>494968.9</v>
      </c>
      <c r="K82" s="22" t="s">
        <v>58</v>
      </c>
      <c r="L82" s="22"/>
      <c r="M82" s="53">
        <v>43739</v>
      </c>
      <c r="N82" s="53">
        <v>44104</v>
      </c>
      <c r="O82" s="49" t="s">
        <v>230</v>
      </c>
      <c r="P82" s="54" t="s">
        <v>23</v>
      </c>
      <c r="Q82" s="55" t="s">
        <v>60</v>
      </c>
      <c r="R82" s="54" t="s">
        <v>23</v>
      </c>
    </row>
    <row r="83" spans="2:18" ht="26.25" x14ac:dyDescent="0.25">
      <c r="B83" s="49" t="s">
        <v>271</v>
      </c>
      <c r="C83" s="49" t="s">
        <v>272</v>
      </c>
      <c r="D83" s="50" t="s">
        <v>273</v>
      </c>
      <c r="E83" s="22">
        <v>78881.76999999996</v>
      </c>
      <c r="F83" s="51">
        <v>53494.76</v>
      </c>
      <c r="G83" s="22"/>
      <c r="I83" s="52">
        <f t="shared" si="1"/>
        <v>1.1751329282939512E-2</v>
      </c>
      <c r="J83" s="22">
        <v>667778.1</v>
      </c>
      <c r="K83" s="22" t="s">
        <v>58</v>
      </c>
      <c r="L83" s="22"/>
      <c r="M83" s="53">
        <v>43739</v>
      </c>
      <c r="N83" s="53">
        <v>44104</v>
      </c>
      <c r="O83" s="49" t="s">
        <v>230</v>
      </c>
      <c r="P83" s="54" t="s">
        <v>23</v>
      </c>
      <c r="Q83" s="55" t="s">
        <v>60</v>
      </c>
      <c r="R83" s="54" t="s">
        <v>23</v>
      </c>
    </row>
    <row r="84" spans="2:18" ht="26.25" x14ac:dyDescent="0.25">
      <c r="B84" s="49" t="s">
        <v>274</v>
      </c>
      <c r="C84" s="49" t="s">
        <v>275</v>
      </c>
      <c r="D84" s="50" t="s">
        <v>276</v>
      </c>
      <c r="E84" s="22">
        <v>3664.48</v>
      </c>
      <c r="F84" s="51">
        <v>2233.56</v>
      </c>
      <c r="G84" s="22"/>
      <c r="I84" s="52">
        <f t="shared" si="1"/>
        <v>2.2682771454842214E-3</v>
      </c>
      <c r="J84" s="22">
        <v>128896.55</v>
      </c>
      <c r="K84" s="22" t="s">
        <v>58</v>
      </c>
      <c r="L84" s="22"/>
      <c r="M84" s="53">
        <v>43739</v>
      </c>
      <c r="N84" s="53">
        <v>44104</v>
      </c>
      <c r="O84" s="49" t="s">
        <v>230</v>
      </c>
      <c r="P84" s="54" t="s">
        <v>23</v>
      </c>
      <c r="Q84" s="55" t="s">
        <v>60</v>
      </c>
      <c r="R84" s="54" t="s">
        <v>23</v>
      </c>
    </row>
    <row r="85" spans="2:18" ht="26.25" x14ac:dyDescent="0.25">
      <c r="B85" s="49" t="s">
        <v>277</v>
      </c>
      <c r="C85" s="49" t="s">
        <v>278</v>
      </c>
      <c r="D85" s="50" t="s">
        <v>279</v>
      </c>
      <c r="E85" s="22">
        <v>3269.3999999999992</v>
      </c>
      <c r="F85" s="51">
        <v>4545.47</v>
      </c>
      <c r="G85" s="22"/>
      <c r="I85" s="52">
        <f t="shared" si="1"/>
        <v>1.5772539737706939E-3</v>
      </c>
      <c r="J85" s="22">
        <v>89628.640000000014</v>
      </c>
      <c r="K85" s="22" t="s">
        <v>58</v>
      </c>
      <c r="L85" s="22"/>
      <c r="M85" s="53">
        <v>43739</v>
      </c>
      <c r="N85" s="53">
        <v>44104</v>
      </c>
      <c r="O85" s="49" t="s">
        <v>230</v>
      </c>
      <c r="P85" s="54" t="s">
        <v>23</v>
      </c>
      <c r="Q85" s="55" t="s">
        <v>60</v>
      </c>
      <c r="R85" s="54" t="s">
        <v>23</v>
      </c>
    </row>
    <row r="86" spans="2:18" ht="26.25" x14ac:dyDescent="0.25">
      <c r="B86" s="49" t="s">
        <v>280</v>
      </c>
      <c r="C86" s="49" t="s">
        <v>281</v>
      </c>
      <c r="D86" s="50" t="s">
        <v>282</v>
      </c>
      <c r="E86" s="22">
        <v>25551.710000000006</v>
      </c>
      <c r="F86" s="51">
        <v>11503.51</v>
      </c>
      <c r="G86" s="22"/>
      <c r="I86" s="52">
        <f t="shared" si="1"/>
        <v>4.8730747944373811E-3</v>
      </c>
      <c r="J86" s="22">
        <v>276916.13</v>
      </c>
      <c r="K86" s="22" t="s">
        <v>58</v>
      </c>
      <c r="L86" s="22"/>
      <c r="M86" s="53">
        <v>43739</v>
      </c>
      <c r="N86" s="53">
        <v>44104</v>
      </c>
      <c r="O86" s="49" t="s">
        <v>230</v>
      </c>
      <c r="P86" s="54" t="s">
        <v>23</v>
      </c>
      <c r="Q86" s="55" t="s">
        <v>60</v>
      </c>
      <c r="R86" s="54" t="s">
        <v>23</v>
      </c>
    </row>
    <row r="87" spans="2:18" ht="26.25" x14ac:dyDescent="0.25">
      <c r="B87" s="49" t="s">
        <v>283</v>
      </c>
      <c r="C87" s="49" t="s">
        <v>284</v>
      </c>
      <c r="D87" s="50" t="s">
        <v>285</v>
      </c>
      <c r="E87" s="22">
        <v>10339.509999999995</v>
      </c>
      <c r="F87" s="51">
        <v>16134.140000000001</v>
      </c>
      <c r="G87" s="22"/>
      <c r="I87" s="52">
        <f t="shared" si="1"/>
        <v>4.5183942138907083E-3</v>
      </c>
      <c r="J87" s="22">
        <v>256761.13999999993</v>
      </c>
      <c r="K87" s="22" t="s">
        <v>58</v>
      </c>
      <c r="L87" s="22"/>
      <c r="M87" s="53">
        <v>43739</v>
      </c>
      <c r="N87" s="53">
        <v>44104</v>
      </c>
      <c r="O87" s="49" t="s">
        <v>230</v>
      </c>
      <c r="P87" s="54" t="s">
        <v>23</v>
      </c>
      <c r="Q87" s="55" t="s">
        <v>60</v>
      </c>
      <c r="R87" s="54" t="s">
        <v>23</v>
      </c>
    </row>
    <row r="88" spans="2:18" ht="26.25" x14ac:dyDescent="0.25">
      <c r="B88" s="49" t="s">
        <v>286</v>
      </c>
      <c r="C88" s="49" t="s">
        <v>287</v>
      </c>
      <c r="D88" s="50" t="s">
        <v>288</v>
      </c>
      <c r="E88" s="22">
        <v>87159.780000000028</v>
      </c>
      <c r="F88" s="51">
        <v>6111.6900000000005</v>
      </c>
      <c r="G88" s="22"/>
      <c r="I88" s="52">
        <f t="shared" si="1"/>
        <v>7.5248472743430607E-3</v>
      </c>
      <c r="J88" s="22">
        <v>427605.0900000002</v>
      </c>
      <c r="K88" s="22" t="s">
        <v>58</v>
      </c>
      <c r="L88" s="22"/>
      <c r="M88" s="53">
        <v>43739</v>
      </c>
      <c r="N88" s="53">
        <v>44104</v>
      </c>
      <c r="O88" s="49" t="s">
        <v>230</v>
      </c>
      <c r="P88" s="54" t="s">
        <v>23</v>
      </c>
      <c r="Q88" s="55" t="s">
        <v>60</v>
      </c>
      <c r="R88" s="54" t="s">
        <v>23</v>
      </c>
    </row>
    <row r="89" spans="2:18" ht="26.25" x14ac:dyDescent="0.25">
      <c r="B89" s="49" t="s">
        <v>289</v>
      </c>
      <c r="C89" s="49" t="s">
        <v>290</v>
      </c>
      <c r="D89" s="50" t="s">
        <v>291</v>
      </c>
      <c r="E89" s="22">
        <v>30934.449999999975</v>
      </c>
      <c r="F89" s="51">
        <v>19957.36</v>
      </c>
      <c r="G89" s="22"/>
      <c r="I89" s="52">
        <f t="shared" si="1"/>
        <v>6.7560366559174332E-3</v>
      </c>
      <c r="J89" s="22">
        <v>383916.85000000009</v>
      </c>
      <c r="K89" s="22" t="s">
        <v>58</v>
      </c>
      <c r="L89" s="22"/>
      <c r="M89" s="53">
        <v>43739</v>
      </c>
      <c r="N89" s="53">
        <v>44104</v>
      </c>
      <c r="O89" s="49" t="s">
        <v>230</v>
      </c>
      <c r="P89" s="54" t="s">
        <v>23</v>
      </c>
      <c r="Q89" s="55" t="s">
        <v>60</v>
      </c>
      <c r="R89" s="54" t="s">
        <v>23</v>
      </c>
    </row>
    <row r="90" spans="2:18" ht="26.25" x14ac:dyDescent="0.25">
      <c r="B90" s="49" t="s">
        <v>292</v>
      </c>
      <c r="C90" s="49" t="s">
        <v>293</v>
      </c>
      <c r="D90" s="50" t="s">
        <v>294</v>
      </c>
      <c r="E90" s="22">
        <v>8231.8300000000017</v>
      </c>
      <c r="F90" s="51">
        <v>2681.58</v>
      </c>
      <c r="G90" s="22"/>
      <c r="I90" s="52">
        <f t="shared" si="1"/>
        <v>1.1482739779061423E-3</v>
      </c>
      <c r="J90" s="22">
        <v>65251.52999999997</v>
      </c>
      <c r="K90" s="22" t="s">
        <v>58</v>
      </c>
      <c r="L90" s="22"/>
      <c r="M90" s="53">
        <v>43739</v>
      </c>
      <c r="N90" s="53">
        <v>44104</v>
      </c>
      <c r="O90" s="49" t="s">
        <v>230</v>
      </c>
      <c r="P90" s="54" t="s">
        <v>23</v>
      </c>
      <c r="Q90" s="55" t="s">
        <v>60</v>
      </c>
      <c r="R90" s="54" t="s">
        <v>23</v>
      </c>
    </row>
    <row r="91" spans="2:18" x14ac:dyDescent="0.25">
      <c r="B91" s="49" t="s">
        <v>295</v>
      </c>
      <c r="C91" s="49" t="s">
        <v>296</v>
      </c>
      <c r="D91" s="50" t="s">
        <v>297</v>
      </c>
      <c r="E91" s="22">
        <v>122480.51000000008</v>
      </c>
      <c r="F91" s="51">
        <v>-19538.240000000002</v>
      </c>
      <c r="G91" s="22"/>
      <c r="I91" s="52">
        <f t="shared" si="1"/>
        <v>3.7106391204691537E-2</v>
      </c>
      <c r="J91" s="22">
        <v>2108598.5100000002</v>
      </c>
      <c r="K91" s="22" t="s">
        <v>58</v>
      </c>
      <c r="L91" s="22"/>
      <c r="M91" s="53">
        <v>43739</v>
      </c>
      <c r="N91" s="53">
        <v>44104</v>
      </c>
      <c r="O91" s="49" t="s">
        <v>298</v>
      </c>
      <c r="P91" s="54" t="s">
        <v>23</v>
      </c>
      <c r="Q91" s="55" t="s">
        <v>60</v>
      </c>
      <c r="R91" s="54" t="s">
        <v>23</v>
      </c>
    </row>
    <row r="92" spans="2:18" x14ac:dyDescent="0.25">
      <c r="B92" s="49" t="s">
        <v>299</v>
      </c>
      <c r="C92" s="49" t="s">
        <v>300</v>
      </c>
      <c r="D92" s="50" t="s">
        <v>301</v>
      </c>
      <c r="E92" s="22">
        <v>100833.92000000014</v>
      </c>
      <c r="F92" s="51">
        <v>502.96000000000004</v>
      </c>
      <c r="G92" s="22"/>
      <c r="I92" s="52">
        <f t="shared" si="1"/>
        <v>1.4397341346132693E-2</v>
      </c>
      <c r="J92" s="22">
        <v>818139.71999999986</v>
      </c>
      <c r="K92" s="22" t="s">
        <v>58</v>
      </c>
      <c r="L92" s="22"/>
      <c r="M92" s="53">
        <v>43739</v>
      </c>
      <c r="N92" s="53">
        <v>44104</v>
      </c>
      <c r="O92" s="49" t="s">
        <v>298</v>
      </c>
      <c r="P92" s="54" t="s">
        <v>23</v>
      </c>
      <c r="Q92" s="55" t="s">
        <v>60</v>
      </c>
      <c r="R92" s="54" t="s">
        <v>23</v>
      </c>
    </row>
    <row r="93" spans="2:18" x14ac:dyDescent="0.25">
      <c r="B93" s="49" t="s">
        <v>302</v>
      </c>
      <c r="C93" s="49" t="s">
        <v>303</v>
      </c>
      <c r="D93" s="50" t="s">
        <v>304</v>
      </c>
      <c r="E93" s="22">
        <v>66510.520000000091</v>
      </c>
      <c r="F93" s="51">
        <v>-666.24</v>
      </c>
      <c r="G93" s="22"/>
      <c r="I93" s="52">
        <f t="shared" si="1"/>
        <v>1.2696370923393003E-2</v>
      </c>
      <c r="J93" s="22">
        <v>721480.79999999993</v>
      </c>
      <c r="K93" s="22" t="s">
        <v>58</v>
      </c>
      <c r="L93" s="22"/>
      <c r="M93" s="53">
        <v>43739</v>
      </c>
      <c r="N93" s="53">
        <v>44104</v>
      </c>
      <c r="O93" s="49" t="s">
        <v>298</v>
      </c>
      <c r="P93" s="54" t="s">
        <v>23</v>
      </c>
      <c r="Q93" s="55" t="s">
        <v>60</v>
      </c>
      <c r="R93" s="54" t="s">
        <v>23</v>
      </c>
    </row>
    <row r="94" spans="2:18" x14ac:dyDescent="0.25">
      <c r="B94" s="49" t="s">
        <v>305</v>
      </c>
      <c r="C94" s="49" t="s">
        <v>306</v>
      </c>
      <c r="D94" s="50" t="s">
        <v>307</v>
      </c>
      <c r="E94" s="22">
        <v>47795.01999999999</v>
      </c>
      <c r="F94" s="51">
        <v>500</v>
      </c>
      <c r="G94" s="22"/>
      <c r="I94" s="52">
        <f t="shared" si="1"/>
        <v>9.9454968918140114E-3</v>
      </c>
      <c r="J94" s="22">
        <v>565160.32000000007</v>
      </c>
      <c r="K94" s="22" t="s">
        <v>58</v>
      </c>
      <c r="L94" s="22"/>
      <c r="M94" s="53">
        <v>43739</v>
      </c>
      <c r="N94" s="53">
        <v>44104</v>
      </c>
      <c r="O94" s="49" t="s">
        <v>298</v>
      </c>
      <c r="P94" s="54" t="s">
        <v>23</v>
      </c>
      <c r="Q94" s="55" t="s">
        <v>60</v>
      </c>
      <c r="R94" s="54" t="s">
        <v>23</v>
      </c>
    </row>
    <row r="95" spans="2:18" x14ac:dyDescent="0.25">
      <c r="B95" s="49" t="s">
        <v>308</v>
      </c>
      <c r="C95" s="49" t="s">
        <v>309</v>
      </c>
      <c r="D95" s="50" t="s">
        <v>310</v>
      </c>
      <c r="E95" s="22">
        <v>39407.35999999995</v>
      </c>
      <c r="F95" s="51">
        <v>1911.46</v>
      </c>
      <c r="G95" s="22"/>
      <c r="I95" s="52">
        <f t="shared" si="1"/>
        <v>5.0024777499637022E-3</v>
      </c>
      <c r="J95" s="22">
        <v>284269.54999999987</v>
      </c>
      <c r="K95" s="22" t="s">
        <v>58</v>
      </c>
      <c r="L95" s="22"/>
      <c r="M95" s="53">
        <v>43739</v>
      </c>
      <c r="N95" s="53">
        <v>44104</v>
      </c>
      <c r="O95" s="49" t="s">
        <v>298</v>
      </c>
      <c r="P95" s="54" t="s">
        <v>23</v>
      </c>
      <c r="Q95" s="55" t="s">
        <v>60</v>
      </c>
      <c r="R95" s="54" t="s">
        <v>23</v>
      </c>
    </row>
    <row r="96" spans="2:18" x14ac:dyDescent="0.25">
      <c r="B96" s="49" t="s">
        <v>311</v>
      </c>
      <c r="C96" s="49" t="s">
        <v>312</v>
      </c>
      <c r="D96" s="50" t="s">
        <v>313</v>
      </c>
      <c r="E96" s="22">
        <v>2871.6000000000008</v>
      </c>
      <c r="F96" s="51">
        <v>-736.55000000000007</v>
      </c>
      <c r="G96" s="22"/>
      <c r="I96" s="52">
        <f t="shared" si="1"/>
        <v>4.1814068446082986E-3</v>
      </c>
      <c r="J96" s="22">
        <v>237611.58000000002</v>
      </c>
      <c r="K96" s="22" t="s">
        <v>58</v>
      </c>
      <c r="L96" s="22"/>
      <c r="M96" s="53">
        <v>43739</v>
      </c>
      <c r="N96" s="53">
        <v>44104</v>
      </c>
      <c r="O96" s="49" t="s">
        <v>298</v>
      </c>
      <c r="P96" s="54" t="s">
        <v>23</v>
      </c>
      <c r="Q96" s="55" t="s">
        <v>60</v>
      </c>
      <c r="R96" s="54" t="s">
        <v>23</v>
      </c>
    </row>
    <row r="97" spans="2:18" x14ac:dyDescent="0.25">
      <c r="B97" s="49" t="s">
        <v>314</v>
      </c>
      <c r="C97" s="49" t="s">
        <v>315</v>
      </c>
      <c r="D97" s="50" t="s">
        <v>316</v>
      </c>
      <c r="E97" s="22">
        <v>59375.679999999978</v>
      </c>
      <c r="F97" s="51">
        <v>1330.66</v>
      </c>
      <c r="G97" s="22"/>
      <c r="I97" s="52">
        <f t="shared" si="1"/>
        <v>9.5749625829839435E-3</v>
      </c>
      <c r="J97" s="22">
        <v>544104.42999999982</v>
      </c>
      <c r="K97" s="22" t="s">
        <v>58</v>
      </c>
      <c r="L97" s="22"/>
      <c r="M97" s="53">
        <v>43739</v>
      </c>
      <c r="N97" s="53">
        <v>44104</v>
      </c>
      <c r="O97" s="49" t="s">
        <v>298</v>
      </c>
      <c r="P97" s="54" t="s">
        <v>23</v>
      </c>
      <c r="Q97" s="55" t="s">
        <v>60</v>
      </c>
      <c r="R97" s="54" t="s">
        <v>23</v>
      </c>
    </row>
    <row r="98" spans="2:18" x14ac:dyDescent="0.25">
      <c r="B98" s="49" t="s">
        <v>317</v>
      </c>
      <c r="C98" s="49" t="s">
        <v>318</v>
      </c>
      <c r="D98" s="50" t="s">
        <v>319</v>
      </c>
      <c r="E98" s="22">
        <v>50321.719999999972</v>
      </c>
      <c r="F98" s="51">
        <v>400</v>
      </c>
      <c r="G98" s="22"/>
      <c r="I98" s="52">
        <f t="shared" si="1"/>
        <v>5.8350911338609698E-3</v>
      </c>
      <c r="J98" s="22">
        <v>331583.43</v>
      </c>
      <c r="K98" s="22" t="s">
        <v>58</v>
      </c>
      <c r="L98" s="22"/>
      <c r="M98" s="53">
        <v>43739</v>
      </c>
      <c r="N98" s="53">
        <v>44104</v>
      </c>
      <c r="O98" s="49" t="s">
        <v>298</v>
      </c>
      <c r="P98" s="54" t="s">
        <v>23</v>
      </c>
      <c r="Q98" s="55" t="s">
        <v>60</v>
      </c>
      <c r="R98" s="54" t="s">
        <v>23</v>
      </c>
    </row>
    <row r="99" spans="2:18" x14ac:dyDescent="0.25">
      <c r="B99" s="49" t="s">
        <v>320</v>
      </c>
      <c r="C99" s="49" t="s">
        <v>321</v>
      </c>
      <c r="D99" s="50" t="s">
        <v>322</v>
      </c>
      <c r="E99" s="22">
        <v>78079.41</v>
      </c>
      <c r="F99" s="51">
        <v>-6777.6</v>
      </c>
      <c r="G99" s="22"/>
      <c r="I99" s="52">
        <f t="shared" si="1"/>
        <v>1.9441567247242667E-2</v>
      </c>
      <c r="J99" s="22">
        <v>1104781.6399999999</v>
      </c>
      <c r="K99" s="22" t="s">
        <v>58</v>
      </c>
      <c r="L99" s="22"/>
      <c r="M99" s="53">
        <v>43739</v>
      </c>
      <c r="N99" s="53">
        <v>44104</v>
      </c>
      <c r="O99" s="49" t="s">
        <v>298</v>
      </c>
      <c r="P99" s="54" t="s">
        <v>23</v>
      </c>
      <c r="Q99" s="55" t="s">
        <v>60</v>
      </c>
      <c r="R99" s="54" t="s">
        <v>23</v>
      </c>
    </row>
    <row r="100" spans="2:18" x14ac:dyDescent="0.25">
      <c r="B100" s="49" t="s">
        <v>323</v>
      </c>
      <c r="C100" s="49" t="s">
        <v>324</v>
      </c>
      <c r="D100" s="50" t="s">
        <v>325</v>
      </c>
      <c r="E100" s="22">
        <v>62973.390000000021</v>
      </c>
      <c r="F100" s="51">
        <v>-389.75</v>
      </c>
      <c r="G100" s="22"/>
      <c r="I100" s="52">
        <f t="shared" si="1"/>
        <v>1.656762101688054E-2</v>
      </c>
      <c r="J100" s="22">
        <v>941467.48999999941</v>
      </c>
      <c r="K100" s="22" t="s">
        <v>58</v>
      </c>
      <c r="L100" s="22"/>
      <c r="M100" s="53">
        <v>43739</v>
      </c>
      <c r="N100" s="53">
        <v>44104</v>
      </c>
      <c r="O100" s="49" t="s">
        <v>298</v>
      </c>
      <c r="P100" s="54" t="s">
        <v>23</v>
      </c>
      <c r="Q100" s="55" t="s">
        <v>60</v>
      </c>
      <c r="R100" s="54" t="s">
        <v>23</v>
      </c>
    </row>
    <row r="101" spans="2:18" x14ac:dyDescent="0.25">
      <c r="B101" s="49" t="s">
        <v>326</v>
      </c>
      <c r="C101" s="49" t="s">
        <v>327</v>
      </c>
      <c r="D101" s="50" t="s">
        <v>328</v>
      </c>
      <c r="E101" s="22">
        <v>10854.569999999976</v>
      </c>
      <c r="F101" s="51">
        <v>-2299.12</v>
      </c>
      <c r="G101" s="22"/>
      <c r="I101" s="52">
        <f t="shared" si="1"/>
        <v>2.9529143038147321E-3</v>
      </c>
      <c r="J101" s="22">
        <v>167801.57</v>
      </c>
      <c r="K101" s="22" t="s">
        <v>58</v>
      </c>
      <c r="L101" s="22"/>
      <c r="M101" s="53">
        <v>43739</v>
      </c>
      <c r="N101" s="53">
        <v>44104</v>
      </c>
      <c r="O101" s="49" t="s">
        <v>298</v>
      </c>
      <c r="P101" s="54" t="s">
        <v>23</v>
      </c>
      <c r="Q101" s="55" t="s">
        <v>60</v>
      </c>
      <c r="R101" s="54" t="s">
        <v>23</v>
      </c>
    </row>
    <row r="102" spans="2:18" x14ac:dyDescent="0.25">
      <c r="B102" s="49" t="s">
        <v>329</v>
      </c>
      <c r="C102" s="49" t="s">
        <v>330</v>
      </c>
      <c r="D102" s="50" t="s">
        <v>331</v>
      </c>
      <c r="E102" s="22">
        <v>207082.86999999965</v>
      </c>
      <c r="F102" s="51">
        <v>-2980.4</v>
      </c>
      <c r="G102" s="22"/>
      <c r="I102" s="52">
        <f t="shared" si="1"/>
        <v>3.6911519161647664E-2</v>
      </c>
      <c r="J102" s="22">
        <v>2097524.7599999998</v>
      </c>
      <c r="K102" s="22" t="s">
        <v>58</v>
      </c>
      <c r="L102" s="22"/>
      <c r="M102" s="53">
        <v>43739</v>
      </c>
      <c r="N102" s="53">
        <v>44104</v>
      </c>
      <c r="O102" s="49" t="s">
        <v>298</v>
      </c>
      <c r="P102" s="54" t="s">
        <v>23</v>
      </c>
      <c r="Q102" s="55" t="s">
        <v>60</v>
      </c>
      <c r="R102" s="54" t="s">
        <v>23</v>
      </c>
    </row>
    <row r="103" spans="2:18" x14ac:dyDescent="0.25">
      <c r="B103" s="49" t="s">
        <v>332</v>
      </c>
      <c r="C103" s="49" t="s">
        <v>333</v>
      </c>
      <c r="D103" s="50" t="s">
        <v>334</v>
      </c>
      <c r="E103" s="22">
        <v>79193.399999999936</v>
      </c>
      <c r="F103" s="51">
        <v>-295.60000000000002</v>
      </c>
      <c r="G103" s="22"/>
      <c r="I103" s="52">
        <f t="shared" si="1"/>
        <v>1.2323847727482698E-2</v>
      </c>
      <c r="J103" s="22">
        <v>700311.8899999999</v>
      </c>
      <c r="K103" s="22" t="s">
        <v>58</v>
      </c>
      <c r="L103" s="22"/>
      <c r="M103" s="53">
        <v>43739</v>
      </c>
      <c r="N103" s="53">
        <v>44104</v>
      </c>
      <c r="O103" s="49" t="s">
        <v>298</v>
      </c>
      <c r="P103" s="54" t="s">
        <v>23</v>
      </c>
      <c r="Q103" s="55" t="s">
        <v>60</v>
      </c>
      <c r="R103" s="54" t="s">
        <v>23</v>
      </c>
    </row>
    <row r="104" spans="2:18" x14ac:dyDescent="0.25">
      <c r="B104" s="49" t="s">
        <v>335</v>
      </c>
      <c r="C104" s="49" t="s">
        <v>336</v>
      </c>
      <c r="D104" s="50" t="s">
        <v>337</v>
      </c>
      <c r="E104" s="22">
        <v>42836.609999999993</v>
      </c>
      <c r="F104" s="51">
        <v>-1935.72</v>
      </c>
      <c r="G104" s="22"/>
      <c r="I104" s="52">
        <f t="shared" si="1"/>
        <v>1.1245956806553364E-2</v>
      </c>
      <c r="J104" s="22">
        <v>639059.92999999982</v>
      </c>
      <c r="K104" s="22" t="s">
        <v>58</v>
      </c>
      <c r="L104" s="22"/>
      <c r="M104" s="53">
        <v>43739</v>
      </c>
      <c r="N104" s="53">
        <v>44104</v>
      </c>
      <c r="O104" s="49" t="s">
        <v>298</v>
      </c>
      <c r="P104" s="54" t="s">
        <v>23</v>
      </c>
      <c r="Q104" s="55" t="s">
        <v>60</v>
      </c>
      <c r="R104" s="54" t="s">
        <v>23</v>
      </c>
    </row>
    <row r="105" spans="2:18" x14ac:dyDescent="0.25">
      <c r="B105" s="49" t="s">
        <v>338</v>
      </c>
      <c r="C105" s="49" t="s">
        <v>339</v>
      </c>
      <c r="D105" s="50" t="s">
        <v>340</v>
      </c>
      <c r="E105" s="22">
        <v>51747.079999999958</v>
      </c>
      <c r="F105" s="51">
        <v>426.09000000000003</v>
      </c>
      <c r="G105" s="22"/>
      <c r="I105" s="52">
        <f t="shared" si="1"/>
        <v>1.542633242852052E-2</v>
      </c>
      <c r="J105" s="22">
        <v>876612.90999999992</v>
      </c>
      <c r="K105" s="22" t="s">
        <v>58</v>
      </c>
      <c r="L105" s="22"/>
      <c r="M105" s="53">
        <v>43739</v>
      </c>
      <c r="N105" s="53">
        <v>44104</v>
      </c>
      <c r="O105" s="49" t="s">
        <v>298</v>
      </c>
      <c r="P105" s="54" t="s">
        <v>23</v>
      </c>
      <c r="Q105" s="55" t="s">
        <v>60</v>
      </c>
      <c r="R105" s="54" t="s">
        <v>23</v>
      </c>
    </row>
    <row r="106" spans="2:18" x14ac:dyDescent="0.25">
      <c r="B106" s="49" t="s">
        <v>341</v>
      </c>
      <c r="C106" s="49" t="s">
        <v>342</v>
      </c>
      <c r="D106" s="50" t="s">
        <v>343</v>
      </c>
      <c r="E106" s="22">
        <v>20822.409999999989</v>
      </c>
      <c r="F106" s="51">
        <v>-938</v>
      </c>
      <c r="G106" s="22"/>
      <c r="I106" s="52">
        <f t="shared" si="1"/>
        <v>5.2938863103434639E-3</v>
      </c>
      <c r="J106" s="22">
        <v>300829.06000000011</v>
      </c>
      <c r="K106" s="22" t="s">
        <v>58</v>
      </c>
      <c r="L106" s="22"/>
      <c r="M106" s="53">
        <v>43739</v>
      </c>
      <c r="N106" s="53">
        <v>44104</v>
      </c>
      <c r="O106" s="49" t="s">
        <v>298</v>
      </c>
      <c r="P106" s="54" t="s">
        <v>23</v>
      </c>
      <c r="Q106" s="55" t="s">
        <v>60</v>
      </c>
      <c r="R106" s="54" t="s">
        <v>23</v>
      </c>
    </row>
    <row r="107" spans="2:18" x14ac:dyDescent="0.25">
      <c r="B107" s="49" t="s">
        <v>344</v>
      </c>
      <c r="C107" s="49" t="s">
        <v>345</v>
      </c>
      <c r="D107" s="50" t="s">
        <v>346</v>
      </c>
      <c r="E107" s="22">
        <v>-1152.8300000000015</v>
      </c>
      <c r="F107" s="51">
        <v>2404</v>
      </c>
      <c r="G107" s="22"/>
      <c r="I107" s="52">
        <f t="shared" si="1"/>
        <v>4.9543127895364369E-3</v>
      </c>
      <c r="J107" s="22">
        <v>281532.54000000015</v>
      </c>
      <c r="K107" s="22" t="s">
        <v>58</v>
      </c>
      <c r="L107" s="22"/>
      <c r="M107" s="53">
        <v>43739</v>
      </c>
      <c r="N107" s="53">
        <v>44104</v>
      </c>
      <c r="O107" s="49" t="s">
        <v>298</v>
      </c>
      <c r="P107" s="54" t="s">
        <v>23</v>
      </c>
      <c r="Q107" s="55" t="s">
        <v>60</v>
      </c>
      <c r="R107" s="54" t="s">
        <v>23</v>
      </c>
    </row>
    <row r="108" spans="2:18" x14ac:dyDescent="0.25">
      <c r="B108" s="49" t="s">
        <v>347</v>
      </c>
      <c r="C108" s="49" t="s">
        <v>348</v>
      </c>
      <c r="D108" s="50" t="s">
        <v>349</v>
      </c>
      <c r="E108" s="22">
        <v>62647.889999999796</v>
      </c>
      <c r="F108" s="51">
        <v>399.65000000000003</v>
      </c>
      <c r="G108" s="22"/>
      <c r="I108" s="52">
        <f t="shared" si="1"/>
        <v>1.0664920920533394E-2</v>
      </c>
      <c r="J108" s="22">
        <v>606042.13000000047</v>
      </c>
      <c r="K108" s="22" t="s">
        <v>58</v>
      </c>
      <c r="L108" s="22"/>
      <c r="M108" s="53">
        <v>43739</v>
      </c>
      <c r="N108" s="53">
        <v>44104</v>
      </c>
      <c r="O108" s="49" t="s">
        <v>298</v>
      </c>
      <c r="P108" s="54" t="s">
        <v>23</v>
      </c>
      <c r="Q108" s="55" t="s">
        <v>60</v>
      </c>
      <c r="R108" s="54" t="s">
        <v>23</v>
      </c>
    </row>
    <row r="109" spans="2:18" x14ac:dyDescent="0.25">
      <c r="B109" s="49" t="s">
        <v>350</v>
      </c>
      <c r="C109" s="49" t="s">
        <v>351</v>
      </c>
      <c r="D109" s="50" t="s">
        <v>352</v>
      </c>
      <c r="E109" s="22">
        <v>46801.360000000015</v>
      </c>
      <c r="F109" s="51">
        <v>-406.8</v>
      </c>
      <c r="G109" s="22"/>
      <c r="I109" s="52">
        <f t="shared" si="1"/>
        <v>4.1578974320620491E-3</v>
      </c>
      <c r="J109" s="22">
        <v>236275.63999999998</v>
      </c>
      <c r="K109" s="22" t="s">
        <v>58</v>
      </c>
      <c r="L109" s="22"/>
      <c r="M109" s="53">
        <v>43739</v>
      </c>
      <c r="N109" s="53">
        <v>44104</v>
      </c>
      <c r="O109" s="49" t="s">
        <v>298</v>
      </c>
      <c r="P109" s="54" t="s">
        <v>23</v>
      </c>
      <c r="Q109" s="55" t="s">
        <v>60</v>
      </c>
      <c r="R109" s="54" t="s">
        <v>23</v>
      </c>
    </row>
    <row r="110" spans="2:18" x14ac:dyDescent="0.25">
      <c r="B110" s="49" t="s">
        <v>353</v>
      </c>
      <c r="C110" s="49" t="s">
        <v>354</v>
      </c>
      <c r="D110" s="50" t="s">
        <v>355</v>
      </c>
      <c r="E110" s="22">
        <v>208271.86000000019</v>
      </c>
      <c r="F110" s="51">
        <v>-7134</v>
      </c>
      <c r="G110" s="22"/>
      <c r="I110" s="52">
        <f t="shared" si="1"/>
        <v>2.9219988297558765E-2</v>
      </c>
      <c r="J110" s="22">
        <v>1660447.75</v>
      </c>
      <c r="K110" s="22" t="s">
        <v>58</v>
      </c>
      <c r="L110" s="22"/>
      <c r="M110" s="53">
        <v>43739</v>
      </c>
      <c r="N110" s="53">
        <v>44104</v>
      </c>
      <c r="O110" s="49" t="s">
        <v>298</v>
      </c>
      <c r="P110" s="54" t="s">
        <v>23</v>
      </c>
      <c r="Q110" s="55" t="s">
        <v>356</v>
      </c>
      <c r="R110" s="54" t="s">
        <v>32</v>
      </c>
    </row>
    <row r="111" spans="2:18" x14ac:dyDescent="0.25">
      <c r="B111" s="49" t="s">
        <v>357</v>
      </c>
      <c r="C111" s="49" t="s">
        <v>358</v>
      </c>
      <c r="D111" s="50" t="s">
        <v>359</v>
      </c>
      <c r="E111" s="22">
        <v>138145.10999999975</v>
      </c>
      <c r="F111" s="51">
        <v>-13293</v>
      </c>
      <c r="G111" s="22"/>
      <c r="I111" s="52">
        <f t="shared" si="1"/>
        <v>3.1255526939811609E-2</v>
      </c>
      <c r="J111" s="22">
        <v>1776118.7599999995</v>
      </c>
      <c r="K111" s="22" t="s">
        <v>58</v>
      </c>
      <c r="L111" s="22"/>
      <c r="M111" s="53">
        <v>43739</v>
      </c>
      <c r="N111" s="53">
        <v>44104</v>
      </c>
      <c r="O111" s="49" t="s">
        <v>298</v>
      </c>
      <c r="P111" s="54" t="s">
        <v>23</v>
      </c>
      <c r="Q111" s="55" t="s">
        <v>60</v>
      </c>
      <c r="R111" s="54" t="s">
        <v>23</v>
      </c>
    </row>
    <row r="112" spans="2:18" x14ac:dyDescent="0.25">
      <c r="B112" s="49" t="s">
        <v>360</v>
      </c>
      <c r="C112" s="49" t="s">
        <v>361</v>
      </c>
      <c r="D112" s="50" t="s">
        <v>362</v>
      </c>
      <c r="E112" s="22">
        <v>38617.620000000003</v>
      </c>
      <c r="F112" s="51">
        <v>-143.69</v>
      </c>
      <c r="G112" s="22"/>
      <c r="I112" s="52">
        <f t="shared" si="1"/>
        <v>5.3227302763271932E-3</v>
      </c>
      <c r="J112" s="22">
        <v>302468.14</v>
      </c>
      <c r="K112" s="22" t="s">
        <v>58</v>
      </c>
      <c r="L112" s="22"/>
      <c r="M112" s="53">
        <v>43739</v>
      </c>
      <c r="N112" s="53">
        <v>44104</v>
      </c>
      <c r="O112" s="49" t="s">
        <v>298</v>
      </c>
      <c r="P112" s="54" t="s">
        <v>23</v>
      </c>
      <c r="Q112" s="55" t="s">
        <v>60</v>
      </c>
      <c r="R112" s="54" t="s">
        <v>23</v>
      </c>
    </row>
    <row r="113" spans="2:18" ht="26.25" x14ac:dyDescent="0.25">
      <c r="B113" s="49" t="s">
        <v>363</v>
      </c>
      <c r="C113" s="49" t="s">
        <v>364</v>
      </c>
      <c r="D113" s="50" t="s">
        <v>365</v>
      </c>
      <c r="E113" s="22">
        <v>218624.23999999996</v>
      </c>
      <c r="F113" s="51">
        <v>300</v>
      </c>
      <c r="G113" s="22"/>
      <c r="I113" s="52">
        <f t="shared" si="1"/>
        <v>3.7999506913679114E-2</v>
      </c>
      <c r="J113" s="22">
        <v>2159350.4800000009</v>
      </c>
      <c r="K113" s="22" t="s">
        <v>58</v>
      </c>
      <c r="L113" s="22"/>
      <c r="M113" s="53">
        <v>43739</v>
      </c>
      <c r="N113" s="53">
        <v>44104</v>
      </c>
      <c r="O113" s="49" t="s">
        <v>298</v>
      </c>
      <c r="P113" s="54" t="s">
        <v>23</v>
      </c>
      <c r="Q113" s="55" t="s">
        <v>60</v>
      </c>
      <c r="R113" s="54" t="s">
        <v>23</v>
      </c>
    </row>
    <row r="114" spans="2:18" ht="26.25" x14ac:dyDescent="0.25">
      <c r="B114" s="49" t="s">
        <v>366</v>
      </c>
      <c r="C114" s="49" t="s">
        <v>367</v>
      </c>
      <c r="D114" s="50" t="s">
        <v>368</v>
      </c>
      <c r="E114" s="22">
        <v>56382.109999999928</v>
      </c>
      <c r="F114" s="51">
        <v>334.73</v>
      </c>
      <c r="G114" s="22"/>
      <c r="I114" s="52">
        <f t="shared" si="1"/>
        <v>9.7957066998675783E-3</v>
      </c>
      <c r="J114" s="22">
        <v>556648.38</v>
      </c>
      <c r="K114" s="22" t="s">
        <v>58</v>
      </c>
      <c r="L114" s="22"/>
      <c r="M114" s="53">
        <v>43739</v>
      </c>
      <c r="N114" s="53">
        <v>44104</v>
      </c>
      <c r="O114" s="49" t="s">
        <v>298</v>
      </c>
      <c r="P114" s="54" t="s">
        <v>23</v>
      </c>
      <c r="Q114" s="55" t="s">
        <v>60</v>
      </c>
      <c r="R114" s="54" t="s">
        <v>23</v>
      </c>
    </row>
    <row r="115" spans="2:18" ht="26.25" x14ac:dyDescent="0.25">
      <c r="B115" s="49" t="s">
        <v>369</v>
      </c>
      <c r="C115" s="49" t="s">
        <v>370</v>
      </c>
      <c r="D115" s="50" t="s">
        <v>371</v>
      </c>
      <c r="E115" s="22">
        <v>147083.13000000003</v>
      </c>
      <c r="F115" s="51">
        <v>400</v>
      </c>
      <c r="G115" s="22"/>
      <c r="I115" s="52">
        <f t="shared" si="1"/>
        <v>6.7405148194260552E-3</v>
      </c>
      <c r="J115" s="22">
        <v>383034.81000000017</v>
      </c>
      <c r="K115" s="22" t="s">
        <v>58</v>
      </c>
      <c r="L115" s="22"/>
      <c r="M115" s="53">
        <v>43739</v>
      </c>
      <c r="N115" s="53">
        <v>44104</v>
      </c>
      <c r="O115" s="49" t="s">
        <v>298</v>
      </c>
      <c r="P115" s="54" t="s">
        <v>23</v>
      </c>
      <c r="Q115" s="55" t="s">
        <v>60</v>
      </c>
      <c r="R115" s="54" t="s">
        <v>23</v>
      </c>
    </row>
    <row r="116" spans="2:18" ht="26.25" x14ac:dyDescent="0.25">
      <c r="B116" s="49" t="s">
        <v>372</v>
      </c>
      <c r="C116" s="49" t="s">
        <v>373</v>
      </c>
      <c r="D116" s="50" t="s">
        <v>374</v>
      </c>
      <c r="E116" s="22">
        <v>51465.459999999934</v>
      </c>
      <c r="F116" s="51">
        <v>433</v>
      </c>
      <c r="G116" s="22"/>
      <c r="I116" s="52">
        <f t="shared" si="1"/>
        <v>1.2184751279129625E-2</v>
      </c>
      <c r="J116" s="22">
        <v>692407.63000000024</v>
      </c>
      <c r="K116" s="22" t="s">
        <v>58</v>
      </c>
      <c r="L116" s="22"/>
      <c r="M116" s="53">
        <v>43739</v>
      </c>
      <c r="N116" s="53">
        <v>44104</v>
      </c>
      <c r="O116" s="49" t="s">
        <v>298</v>
      </c>
      <c r="P116" s="54" t="s">
        <v>23</v>
      </c>
      <c r="Q116" s="55" t="s">
        <v>60</v>
      </c>
      <c r="R116" s="54" t="s">
        <v>23</v>
      </c>
    </row>
    <row r="117" spans="2:18" ht="26.25" x14ac:dyDescent="0.25">
      <c r="B117" s="49" t="s">
        <v>375</v>
      </c>
      <c r="C117" s="49" t="s">
        <v>376</v>
      </c>
      <c r="D117" s="50" t="s">
        <v>377</v>
      </c>
      <c r="E117" s="22">
        <v>20569.95</v>
      </c>
      <c r="F117" s="51">
        <v>300</v>
      </c>
      <c r="G117" s="22"/>
      <c r="I117" s="52">
        <f t="shared" si="1"/>
        <v>9.7592670576279184E-3</v>
      </c>
      <c r="J117" s="22">
        <v>554577.66999999969</v>
      </c>
      <c r="K117" s="22" t="s">
        <v>58</v>
      </c>
      <c r="L117" s="22"/>
      <c r="M117" s="53">
        <v>43739</v>
      </c>
      <c r="N117" s="53">
        <v>44104</v>
      </c>
      <c r="O117" s="49" t="s">
        <v>298</v>
      </c>
      <c r="P117" s="54" t="s">
        <v>23</v>
      </c>
      <c r="Q117" s="55" t="s">
        <v>60</v>
      </c>
      <c r="R117" s="54" t="s">
        <v>23</v>
      </c>
    </row>
    <row r="118" spans="2:18" ht="26.25" x14ac:dyDescent="0.25">
      <c r="B118" s="49" t="s">
        <v>378</v>
      </c>
      <c r="C118" s="49" t="s">
        <v>379</v>
      </c>
      <c r="D118" s="50" t="s">
        <v>380</v>
      </c>
      <c r="E118" s="22">
        <v>21343.199999999997</v>
      </c>
      <c r="F118" s="51">
        <v>400</v>
      </c>
      <c r="G118" s="22"/>
      <c r="I118" s="52">
        <f t="shared" si="1"/>
        <v>6.3696039207577554E-3</v>
      </c>
      <c r="J118" s="22">
        <v>361957.52</v>
      </c>
      <c r="K118" s="22" t="s">
        <v>58</v>
      </c>
      <c r="L118" s="22"/>
      <c r="M118" s="53">
        <v>43739</v>
      </c>
      <c r="N118" s="53">
        <v>44104</v>
      </c>
      <c r="O118" s="49" t="s">
        <v>298</v>
      </c>
      <c r="P118" s="54" t="s">
        <v>23</v>
      </c>
      <c r="Q118" s="55" t="s">
        <v>60</v>
      </c>
      <c r="R118" s="54" t="s">
        <v>23</v>
      </c>
    </row>
    <row r="119" spans="2:18" ht="26.25" x14ac:dyDescent="0.25">
      <c r="B119" s="49" t="s">
        <v>381</v>
      </c>
      <c r="C119" s="49" t="s">
        <v>382</v>
      </c>
      <c r="D119" s="50" t="s">
        <v>383</v>
      </c>
      <c r="E119" s="22">
        <v>68010.909999999945</v>
      </c>
      <c r="F119" s="51">
        <v>-360</v>
      </c>
      <c r="G119" s="22"/>
      <c r="I119" s="52">
        <f t="shared" si="1"/>
        <v>7.7555706699867586E-3</v>
      </c>
      <c r="J119" s="22">
        <v>440716.12000000005</v>
      </c>
      <c r="K119" s="22" t="s">
        <v>58</v>
      </c>
      <c r="L119" s="22"/>
      <c r="M119" s="53">
        <v>43739</v>
      </c>
      <c r="N119" s="53">
        <v>44104</v>
      </c>
      <c r="O119" s="49" t="s">
        <v>298</v>
      </c>
      <c r="P119" s="54" t="s">
        <v>23</v>
      </c>
      <c r="Q119" s="55" t="s">
        <v>60</v>
      </c>
      <c r="R119" s="54" t="s">
        <v>23</v>
      </c>
    </row>
    <row r="120" spans="2:18" ht="26.25" x14ac:dyDescent="0.25">
      <c r="B120" s="49" t="s">
        <v>384</v>
      </c>
      <c r="C120" s="49" t="s">
        <v>385</v>
      </c>
      <c r="D120" s="50" t="s">
        <v>386</v>
      </c>
      <c r="E120" s="22">
        <v>30681.820000000014</v>
      </c>
      <c r="F120" s="51">
        <v>300</v>
      </c>
      <c r="G120" s="22"/>
      <c r="I120" s="52">
        <f t="shared" si="1"/>
        <v>3.9701703893041439E-3</v>
      </c>
      <c r="J120" s="22">
        <v>225607.90999999997</v>
      </c>
      <c r="K120" s="22" t="s">
        <v>58</v>
      </c>
      <c r="L120" s="22"/>
      <c r="M120" s="53">
        <v>43739</v>
      </c>
      <c r="N120" s="53">
        <v>44104</v>
      </c>
      <c r="O120" s="49" t="s">
        <v>298</v>
      </c>
      <c r="P120" s="54" t="s">
        <v>23</v>
      </c>
      <c r="Q120" s="55" t="s">
        <v>60</v>
      </c>
      <c r="R120" s="54" t="s">
        <v>23</v>
      </c>
    </row>
    <row r="121" spans="2:18" ht="26.25" x14ac:dyDescent="0.25">
      <c r="B121" s="49" t="s">
        <v>387</v>
      </c>
      <c r="C121" s="49" t="s">
        <v>388</v>
      </c>
      <c r="D121" s="50" t="s">
        <v>389</v>
      </c>
      <c r="E121" s="22">
        <v>258417.65000000023</v>
      </c>
      <c r="F121" s="51">
        <v>645</v>
      </c>
      <c r="G121" s="22"/>
      <c r="I121" s="52">
        <f t="shared" si="1"/>
        <v>4.2008989938540194E-2</v>
      </c>
      <c r="J121" s="22">
        <v>2387192.3600000003</v>
      </c>
      <c r="K121" s="22" t="s">
        <v>58</v>
      </c>
      <c r="L121" s="22"/>
      <c r="M121" s="53">
        <v>43739</v>
      </c>
      <c r="N121" s="53">
        <v>44104</v>
      </c>
      <c r="O121" s="49" t="s">
        <v>298</v>
      </c>
      <c r="P121" s="54" t="s">
        <v>23</v>
      </c>
      <c r="Q121" s="55" t="s">
        <v>60</v>
      </c>
      <c r="R121" s="54" t="s">
        <v>23</v>
      </c>
    </row>
    <row r="122" spans="2:18" ht="26.25" x14ac:dyDescent="0.25">
      <c r="B122" s="49" t="s">
        <v>390</v>
      </c>
      <c r="C122" s="49" t="s">
        <v>391</v>
      </c>
      <c r="D122" s="50" t="s">
        <v>392</v>
      </c>
      <c r="E122" s="22">
        <v>120664.16000000008</v>
      </c>
      <c r="F122" s="51">
        <v>1909.01</v>
      </c>
      <c r="G122" s="22"/>
      <c r="I122" s="52">
        <f t="shared" si="1"/>
        <v>1.5239652622270715E-2</v>
      </c>
      <c r="J122" s="22">
        <v>866004.69000000006</v>
      </c>
      <c r="K122" s="22" t="s">
        <v>58</v>
      </c>
      <c r="L122" s="22"/>
      <c r="M122" s="53">
        <v>43739</v>
      </c>
      <c r="N122" s="53">
        <v>44104</v>
      </c>
      <c r="O122" s="49" t="s">
        <v>298</v>
      </c>
      <c r="P122" s="54" t="s">
        <v>23</v>
      </c>
      <c r="Q122" s="55" t="s">
        <v>60</v>
      </c>
      <c r="R122" s="54" t="s">
        <v>23</v>
      </c>
    </row>
    <row r="123" spans="2:18" ht="26.25" x14ac:dyDescent="0.25">
      <c r="B123" s="49" t="s">
        <v>393</v>
      </c>
      <c r="C123" s="49" t="s">
        <v>394</v>
      </c>
      <c r="D123" s="50" t="s">
        <v>395</v>
      </c>
      <c r="E123" s="22">
        <v>17273.75</v>
      </c>
      <c r="F123" s="51">
        <v>400</v>
      </c>
      <c r="G123" s="22"/>
      <c r="I123" s="52">
        <f t="shared" si="1"/>
        <v>2.4245372916327545E-3</v>
      </c>
      <c r="J123" s="22">
        <v>137776.15</v>
      </c>
      <c r="K123" s="22" t="s">
        <v>58</v>
      </c>
      <c r="L123" s="22"/>
      <c r="M123" s="53">
        <v>43739</v>
      </c>
      <c r="N123" s="53">
        <v>44104</v>
      </c>
      <c r="O123" s="49" t="s">
        <v>298</v>
      </c>
      <c r="P123" s="54" t="s">
        <v>23</v>
      </c>
      <c r="Q123" s="55" t="s">
        <v>60</v>
      </c>
      <c r="R123" s="54" t="s">
        <v>23</v>
      </c>
    </row>
    <row r="124" spans="2:18" x14ac:dyDescent="0.25">
      <c r="B124" s="49" t="s">
        <v>396</v>
      </c>
      <c r="C124" s="49" t="s">
        <v>397</v>
      </c>
      <c r="D124" s="50" t="s">
        <v>398</v>
      </c>
      <c r="E124" s="22">
        <v>5336.9800000000005</v>
      </c>
      <c r="F124" s="51">
        <v>13.370000000000001</v>
      </c>
      <c r="G124" s="22"/>
      <c r="I124" s="52">
        <f t="shared" si="1"/>
        <v>1.2474059735243265E-3</v>
      </c>
      <c r="J124" s="22">
        <v>70884.78</v>
      </c>
      <c r="K124" s="22" t="s">
        <v>58</v>
      </c>
      <c r="L124" s="22"/>
      <c r="M124" s="53">
        <v>43739</v>
      </c>
      <c r="N124" s="53">
        <v>44104</v>
      </c>
      <c r="O124" s="49" t="s">
        <v>399</v>
      </c>
      <c r="P124" s="54" t="s">
        <v>23</v>
      </c>
      <c r="Q124" s="55" t="s">
        <v>60</v>
      </c>
      <c r="R124" s="54" t="s">
        <v>23</v>
      </c>
    </row>
    <row r="125" spans="2:18" x14ac:dyDescent="0.25">
      <c r="B125" s="49" t="s">
        <v>400</v>
      </c>
      <c r="C125" s="49" t="s">
        <v>401</v>
      </c>
      <c r="D125" s="50" t="s">
        <v>402</v>
      </c>
      <c r="E125" s="22">
        <v>910.55999999999983</v>
      </c>
      <c r="F125" s="51">
        <v>7.05</v>
      </c>
      <c r="G125" s="22"/>
      <c r="I125" s="52">
        <f t="shared" si="1"/>
        <v>2.309370311874459E-4</v>
      </c>
      <c r="J125" s="22">
        <v>13123.170000000004</v>
      </c>
      <c r="K125" s="22" t="s">
        <v>58</v>
      </c>
      <c r="L125" s="22"/>
      <c r="M125" s="53">
        <v>43739</v>
      </c>
      <c r="N125" s="53">
        <v>44104</v>
      </c>
      <c r="O125" s="49" t="s">
        <v>399</v>
      </c>
      <c r="P125" s="54" t="s">
        <v>23</v>
      </c>
      <c r="Q125" s="55" t="s">
        <v>60</v>
      </c>
      <c r="R125" s="54" t="s">
        <v>23</v>
      </c>
    </row>
    <row r="126" spans="2:18" x14ac:dyDescent="0.25">
      <c r="B126" s="49" t="s">
        <v>403</v>
      </c>
      <c r="C126" s="49" t="s">
        <v>404</v>
      </c>
      <c r="D126" s="50" t="s">
        <v>405</v>
      </c>
      <c r="E126" s="22">
        <v>1605294.5399999958</v>
      </c>
      <c r="F126" s="51">
        <v>1466687.75</v>
      </c>
      <c r="G126" s="22"/>
      <c r="I126" s="52">
        <f t="shared" si="1"/>
        <v>0.21991850754279532</v>
      </c>
      <c r="J126" s="22">
        <v>12497034.130000001</v>
      </c>
      <c r="K126" s="22" t="s">
        <v>58</v>
      </c>
      <c r="L126" s="22"/>
      <c r="M126" s="53">
        <v>43739</v>
      </c>
      <c r="N126" s="53">
        <v>44104</v>
      </c>
      <c r="O126" s="49" t="s">
        <v>399</v>
      </c>
      <c r="P126" s="54" t="s">
        <v>23</v>
      </c>
      <c r="Q126" s="55" t="s">
        <v>60</v>
      </c>
      <c r="R126" s="54" t="s">
        <v>23</v>
      </c>
    </row>
    <row r="127" spans="2:18" x14ac:dyDescent="0.25">
      <c r="B127" s="49" t="s">
        <v>406</v>
      </c>
      <c r="C127" s="49" t="s">
        <v>407</v>
      </c>
      <c r="D127" s="50" t="s">
        <v>408</v>
      </c>
      <c r="E127" s="22">
        <v>486672.1700000008</v>
      </c>
      <c r="F127" s="51">
        <v>659087.52</v>
      </c>
      <c r="G127" s="22"/>
      <c r="I127" s="52">
        <f t="shared" si="1"/>
        <v>0.11839336585966753</v>
      </c>
      <c r="J127" s="22">
        <v>6727791.8100000024</v>
      </c>
      <c r="K127" s="22" t="s">
        <v>58</v>
      </c>
      <c r="L127" s="22"/>
      <c r="M127" s="53">
        <v>43739</v>
      </c>
      <c r="N127" s="53">
        <v>44104</v>
      </c>
      <c r="O127" s="49" t="s">
        <v>399</v>
      </c>
      <c r="P127" s="54" t="s">
        <v>23</v>
      </c>
      <c r="Q127" s="55" t="s">
        <v>409</v>
      </c>
      <c r="R127" s="54" t="s">
        <v>23</v>
      </c>
    </row>
    <row r="128" spans="2:18" x14ac:dyDescent="0.25">
      <c r="B128" s="49" t="s">
        <v>410</v>
      </c>
      <c r="C128" s="49" t="s">
        <v>411</v>
      </c>
      <c r="D128" s="50" t="s">
        <v>412</v>
      </c>
      <c r="E128" s="22">
        <v>1554069.3299999943</v>
      </c>
      <c r="F128" s="51">
        <v>1408505.21</v>
      </c>
      <c r="G128" s="22"/>
      <c r="I128" s="52">
        <f t="shared" si="1"/>
        <v>0.22461044192113619</v>
      </c>
      <c r="J128" s="22">
        <v>12763656.820000004</v>
      </c>
      <c r="K128" s="22" t="s">
        <v>58</v>
      </c>
      <c r="L128" s="22"/>
      <c r="M128" s="53">
        <v>43739</v>
      </c>
      <c r="N128" s="53">
        <v>44104</v>
      </c>
      <c r="O128" s="49" t="s">
        <v>399</v>
      </c>
      <c r="P128" s="54" t="s">
        <v>23</v>
      </c>
      <c r="Q128" s="55" t="s">
        <v>60</v>
      </c>
      <c r="R128" s="54" t="s">
        <v>23</v>
      </c>
    </row>
    <row r="129" spans="2:18" x14ac:dyDescent="0.25">
      <c r="B129" s="49" t="s">
        <v>413</v>
      </c>
      <c r="C129" s="49" t="s">
        <v>414</v>
      </c>
      <c r="D129" s="50" t="s">
        <v>415</v>
      </c>
      <c r="E129" s="22">
        <v>2451494.9199999915</v>
      </c>
      <c r="F129" s="51">
        <v>637306.36</v>
      </c>
      <c r="G129" s="22"/>
      <c r="I129" s="52">
        <f t="shared" si="1"/>
        <v>0.16985681667201938</v>
      </c>
      <c r="J129" s="22">
        <v>9652241.0000000056</v>
      </c>
      <c r="K129" s="22" t="s">
        <v>58</v>
      </c>
      <c r="L129" s="22"/>
      <c r="M129" s="53">
        <v>43739</v>
      </c>
      <c r="N129" s="53">
        <v>44104</v>
      </c>
      <c r="O129" s="49" t="s">
        <v>399</v>
      </c>
      <c r="P129" s="54" t="s">
        <v>23</v>
      </c>
      <c r="Q129" s="55" t="s">
        <v>60</v>
      </c>
      <c r="R129" s="54" t="s">
        <v>23</v>
      </c>
    </row>
    <row r="130" spans="2:18" ht="39" x14ac:dyDescent="0.25">
      <c r="B130" s="49" t="s">
        <v>416</v>
      </c>
      <c r="C130" s="49" t="s">
        <v>417</v>
      </c>
      <c r="D130" s="50" t="s">
        <v>418</v>
      </c>
      <c r="E130" s="22">
        <v>864.26</v>
      </c>
      <c r="F130" s="51">
        <v>597.05000000000007</v>
      </c>
      <c r="G130" s="22"/>
      <c r="I130" s="52">
        <f t="shared" si="1"/>
        <v>2.1354298007505407E-4</v>
      </c>
      <c r="J130" s="22">
        <v>12134.740000000003</v>
      </c>
      <c r="K130" s="22" t="s">
        <v>58</v>
      </c>
      <c r="L130" s="22"/>
      <c r="M130" s="53">
        <v>43739</v>
      </c>
      <c r="N130" s="53">
        <v>44104</v>
      </c>
      <c r="O130" s="49" t="s">
        <v>419</v>
      </c>
      <c r="P130" s="54" t="s">
        <v>23</v>
      </c>
      <c r="Q130" s="55" t="s">
        <v>60</v>
      </c>
      <c r="R130" s="54" t="s">
        <v>23</v>
      </c>
    </row>
    <row r="131" spans="2:18" ht="26.25" x14ac:dyDescent="0.25">
      <c r="B131" s="49" t="s">
        <v>420</v>
      </c>
      <c r="C131" s="49" t="s">
        <v>421</v>
      </c>
      <c r="D131" s="50" t="s">
        <v>422</v>
      </c>
      <c r="E131" s="22">
        <v>965.13000000000011</v>
      </c>
      <c r="F131" s="51">
        <v>50.160000000000004</v>
      </c>
      <c r="G131" s="22"/>
      <c r="I131" s="52">
        <f t="shared" si="1"/>
        <v>1.3933507256833392E-4</v>
      </c>
      <c r="J131" s="22">
        <v>7917.8200000000006</v>
      </c>
      <c r="K131" s="22" t="s">
        <v>58</v>
      </c>
      <c r="L131" s="22"/>
      <c r="M131" s="53">
        <v>43739</v>
      </c>
      <c r="N131" s="53">
        <v>44104</v>
      </c>
      <c r="O131" s="49" t="s">
        <v>419</v>
      </c>
      <c r="P131" s="54" t="s">
        <v>23</v>
      </c>
      <c r="Q131" s="55" t="s">
        <v>60</v>
      </c>
      <c r="R131" s="54" t="s">
        <v>23</v>
      </c>
    </row>
    <row r="132" spans="2:18" x14ac:dyDescent="0.25">
      <c r="B132" s="49" t="s">
        <v>455</v>
      </c>
      <c r="C132" s="49" t="s">
        <v>456</v>
      </c>
      <c r="D132" s="50" t="s">
        <v>457</v>
      </c>
      <c r="E132" s="22">
        <v>590067.64</v>
      </c>
      <c r="F132" s="51">
        <v>169478.49</v>
      </c>
      <c r="G132" s="22"/>
      <c r="I132" s="52">
        <f t="shared" si="1"/>
        <v>3.1763385613036349E-2</v>
      </c>
      <c r="J132" s="22">
        <v>1804978.2100000002</v>
      </c>
      <c r="K132" s="22" t="s">
        <v>58</v>
      </c>
      <c r="L132" s="22"/>
      <c r="M132" s="53">
        <v>43739</v>
      </c>
      <c r="N132" s="53">
        <v>44104</v>
      </c>
      <c r="O132" s="49" t="s">
        <v>399</v>
      </c>
      <c r="P132" s="54" t="s">
        <v>23</v>
      </c>
      <c r="Q132" s="55" t="s">
        <v>60</v>
      </c>
      <c r="R132" s="54" t="s">
        <v>23</v>
      </c>
    </row>
    <row r="133" spans="2:18" x14ac:dyDescent="0.25">
      <c r="B133" s="49" t="s">
        <v>458</v>
      </c>
      <c r="C133" s="49" t="s">
        <v>459</v>
      </c>
      <c r="D133" s="50" t="s">
        <v>460</v>
      </c>
      <c r="E133" s="22">
        <v>362960.08999999991</v>
      </c>
      <c r="F133" s="51">
        <v>708814.17</v>
      </c>
      <c r="G133" s="22"/>
      <c r="I133" s="52">
        <f t="shared" si="1"/>
        <v>5.6967711116879212E-2</v>
      </c>
      <c r="J133" s="22">
        <v>3237232.9099999988</v>
      </c>
      <c r="K133" s="22" t="s">
        <v>58</v>
      </c>
      <c r="L133" s="22"/>
      <c r="M133" s="53">
        <v>43739</v>
      </c>
      <c r="N133" s="53">
        <v>44104</v>
      </c>
      <c r="O133" s="49" t="s">
        <v>399</v>
      </c>
      <c r="P133" s="54" t="s">
        <v>23</v>
      </c>
      <c r="Q133" s="55" t="s">
        <v>60</v>
      </c>
      <c r="R133" s="54" t="s">
        <v>23</v>
      </c>
    </row>
    <row r="134" spans="2:18" x14ac:dyDescent="0.25">
      <c r="B134" s="49" t="s">
        <v>2479</v>
      </c>
      <c r="C134" s="49" t="s">
        <v>2480</v>
      </c>
      <c r="D134" s="50" t="s">
        <v>2481</v>
      </c>
      <c r="E134" s="22">
        <v>409.96999999999997</v>
      </c>
      <c r="F134" s="51">
        <v>396318.77</v>
      </c>
      <c r="G134" s="22"/>
      <c r="I134" s="52">
        <f t="shared" si="1"/>
        <v>1.6567149927629643E-2</v>
      </c>
      <c r="J134" s="22">
        <v>941440.72000000009</v>
      </c>
      <c r="K134" s="22" t="s">
        <v>58</v>
      </c>
      <c r="L134" s="22"/>
      <c r="M134" s="53">
        <v>43739</v>
      </c>
      <c r="N134" s="53">
        <v>44104</v>
      </c>
      <c r="O134" s="49" t="s">
        <v>399</v>
      </c>
      <c r="P134" s="54" t="s">
        <v>23</v>
      </c>
      <c r="Q134" s="55" t="s">
        <v>60</v>
      </c>
      <c r="R134" s="54" t="s">
        <v>23</v>
      </c>
    </row>
    <row r="135" spans="2:18" x14ac:dyDescent="0.25">
      <c r="B135" s="49" t="s">
        <v>3195</v>
      </c>
      <c r="C135" s="49" t="s">
        <v>3196</v>
      </c>
      <c r="D135" s="50" t="s">
        <v>3197</v>
      </c>
      <c r="E135" s="22">
        <v>0</v>
      </c>
      <c r="F135" s="51">
        <v>0</v>
      </c>
      <c r="G135" s="22"/>
      <c r="I135" s="52">
        <f t="shared" si="1"/>
        <v>7.4867291676748685E-5</v>
      </c>
      <c r="J135" s="22">
        <v>4254.3900000000012</v>
      </c>
      <c r="K135" s="22" t="s">
        <v>58</v>
      </c>
      <c r="L135" s="22"/>
      <c r="M135" s="53">
        <v>43739</v>
      </c>
      <c r="N135" s="53">
        <v>44104</v>
      </c>
      <c r="O135" s="49" t="s">
        <v>399</v>
      </c>
      <c r="P135" s="54" t="s">
        <v>23</v>
      </c>
      <c r="Q135" s="55" t="s">
        <v>1581</v>
      </c>
      <c r="R135" s="54" t="s">
        <v>50</v>
      </c>
    </row>
    <row r="136" spans="2:18" x14ac:dyDescent="0.25">
      <c r="B136" s="49" t="s">
        <v>461</v>
      </c>
      <c r="C136" s="49" t="s">
        <v>462</v>
      </c>
      <c r="D136" s="50" t="s">
        <v>463</v>
      </c>
      <c r="E136" s="22">
        <v>857893.50000000151</v>
      </c>
      <c r="F136" s="51">
        <v>454263.24</v>
      </c>
      <c r="G136" s="22"/>
      <c r="I136" s="52">
        <f t="shared" si="1"/>
        <v>9.0097796333528435E-2</v>
      </c>
      <c r="J136" s="22">
        <v>5119874.8500000034</v>
      </c>
      <c r="K136" s="22" t="s">
        <v>58</v>
      </c>
      <c r="L136" s="22"/>
      <c r="M136" s="53">
        <v>43739</v>
      </c>
      <c r="N136" s="53">
        <v>44104</v>
      </c>
      <c r="O136" s="49" t="s">
        <v>399</v>
      </c>
      <c r="P136" s="54" t="s">
        <v>23</v>
      </c>
      <c r="Q136" s="55" t="s">
        <v>60</v>
      </c>
      <c r="R136" s="54" t="s">
        <v>23</v>
      </c>
    </row>
    <row r="137" spans="2:18" x14ac:dyDescent="0.25">
      <c r="B137" s="49" t="s">
        <v>464</v>
      </c>
      <c r="C137" s="49" t="s">
        <v>465</v>
      </c>
      <c r="D137" s="50" t="s">
        <v>466</v>
      </c>
      <c r="E137" s="22">
        <v>410359.91000000009</v>
      </c>
      <c r="F137" s="51">
        <v>160913.12</v>
      </c>
      <c r="G137" s="22"/>
      <c r="I137" s="52">
        <f t="shared" si="1"/>
        <v>0.10741443535721044</v>
      </c>
      <c r="J137" s="22">
        <v>6103905.8500000015</v>
      </c>
      <c r="K137" s="22" t="s">
        <v>58</v>
      </c>
      <c r="L137" s="22"/>
      <c r="M137" s="53">
        <v>43739</v>
      </c>
      <c r="N137" s="53">
        <v>44104</v>
      </c>
      <c r="O137" s="49" t="s">
        <v>399</v>
      </c>
      <c r="P137" s="54" t="s">
        <v>23</v>
      </c>
      <c r="Q137" s="55" t="s">
        <v>60</v>
      </c>
      <c r="R137" s="54" t="s">
        <v>23</v>
      </c>
    </row>
    <row r="138" spans="2:18" x14ac:dyDescent="0.25">
      <c r="B138" s="49" t="s">
        <v>467</v>
      </c>
      <c r="C138" s="49" t="s">
        <v>468</v>
      </c>
      <c r="D138" s="50" t="s">
        <v>469</v>
      </c>
      <c r="E138" s="22">
        <v>2396024.4999999939</v>
      </c>
      <c r="F138" s="51">
        <v>89664.27</v>
      </c>
      <c r="G138" s="22"/>
      <c r="I138" s="52">
        <f t="shared" si="1"/>
        <v>0.11183108784309924</v>
      </c>
      <c r="J138" s="22">
        <v>6354885.4399999967</v>
      </c>
      <c r="K138" s="22" t="s">
        <v>58</v>
      </c>
      <c r="L138" s="22"/>
      <c r="M138" s="53">
        <v>43739</v>
      </c>
      <c r="N138" s="53">
        <v>44104</v>
      </c>
      <c r="O138" s="49" t="s">
        <v>399</v>
      </c>
      <c r="P138" s="54" t="s">
        <v>23</v>
      </c>
      <c r="Q138" s="55" t="s">
        <v>60</v>
      </c>
      <c r="R138" s="54" t="s">
        <v>23</v>
      </c>
    </row>
    <row r="139" spans="2:18" x14ac:dyDescent="0.25">
      <c r="B139" s="49" t="s">
        <v>2482</v>
      </c>
      <c r="C139" s="49" t="s">
        <v>2483</v>
      </c>
      <c r="D139" s="50" t="s">
        <v>2484</v>
      </c>
      <c r="E139" s="22">
        <v>1949.99</v>
      </c>
      <c r="F139" s="51">
        <v>64020.090000000004</v>
      </c>
      <c r="G139" s="22"/>
      <c r="I139" s="52">
        <f t="shared" si="1"/>
        <v>4.2079639951958393E-3</v>
      </c>
      <c r="J139" s="22">
        <v>239120.70999999996</v>
      </c>
      <c r="K139" s="22" t="s">
        <v>58</v>
      </c>
      <c r="L139" s="22"/>
      <c r="M139" s="53">
        <v>43739</v>
      </c>
      <c r="N139" s="53">
        <v>44104</v>
      </c>
      <c r="O139" s="49" t="s">
        <v>399</v>
      </c>
      <c r="P139" s="54" t="s">
        <v>23</v>
      </c>
      <c r="Q139" s="55" t="s">
        <v>255</v>
      </c>
      <c r="R139" s="54" t="s">
        <v>23</v>
      </c>
    </row>
    <row r="140" spans="2:18" ht="26.25" x14ac:dyDescent="0.25">
      <c r="B140" s="49" t="s">
        <v>3198</v>
      </c>
      <c r="C140" s="49" t="s">
        <v>3199</v>
      </c>
      <c r="D140" s="50" t="s">
        <v>3200</v>
      </c>
      <c r="E140" s="22">
        <v>46483.62</v>
      </c>
      <c r="F140" s="51">
        <v>21767954.190000001</v>
      </c>
      <c r="G140" s="56">
        <f>E140-F140</f>
        <v>-21721470.57</v>
      </c>
      <c r="H140" s="57">
        <f t="shared" ref="H140:H203" si="2">G140/F140</f>
        <v>-0.99786458481149531</v>
      </c>
      <c r="I140" s="52">
        <f t="shared" si="1"/>
        <v>0.38725076431019384</v>
      </c>
      <c r="J140" s="22">
        <v>22005815.119999997</v>
      </c>
      <c r="K140" s="22">
        <v>21767954.190000001</v>
      </c>
      <c r="L140" s="56">
        <f t="shared" ref="L140:L203" si="3">J140-K140</f>
        <v>237860.92999999598</v>
      </c>
      <c r="M140" s="53">
        <v>43739</v>
      </c>
      <c r="N140" s="53">
        <v>44104</v>
      </c>
      <c r="O140" s="49" t="s">
        <v>3201</v>
      </c>
      <c r="P140" s="54" t="s">
        <v>432</v>
      </c>
      <c r="Q140" s="55" t="s">
        <v>3202</v>
      </c>
      <c r="R140" s="54" t="s">
        <v>50</v>
      </c>
    </row>
    <row r="141" spans="2:18" ht="39" x14ac:dyDescent="0.25">
      <c r="B141" s="49" t="s">
        <v>480</v>
      </c>
      <c r="C141" s="49" t="s">
        <v>481</v>
      </c>
      <c r="D141" s="50" t="s">
        <v>3203</v>
      </c>
      <c r="E141" s="22">
        <v>10353.600000000006</v>
      </c>
      <c r="F141" s="51">
        <v>11815178.030000001</v>
      </c>
      <c r="G141" s="56">
        <f t="shared" ref="G141:G204" si="4">E141-F141</f>
        <v>-11804824.430000002</v>
      </c>
      <c r="H141" s="57">
        <f t="shared" si="2"/>
        <v>-0.99912370342844514</v>
      </c>
      <c r="I141" s="52">
        <f t="shared" si="1"/>
        <v>0.16392834005710444</v>
      </c>
      <c r="J141" s="22">
        <v>9315350.8700000029</v>
      </c>
      <c r="K141" s="22">
        <v>11815178.030000001</v>
      </c>
      <c r="L141" s="56">
        <f t="shared" si="3"/>
        <v>-2499827.1599999983</v>
      </c>
      <c r="M141" s="53">
        <v>43739</v>
      </c>
      <c r="N141" s="53">
        <v>44104</v>
      </c>
      <c r="O141" s="49" t="s">
        <v>483</v>
      </c>
      <c r="P141" s="54" t="s">
        <v>454</v>
      </c>
      <c r="Q141" s="55" t="s">
        <v>484</v>
      </c>
      <c r="R141" s="54" t="s">
        <v>23</v>
      </c>
    </row>
    <row r="142" spans="2:18" ht="26.25" x14ac:dyDescent="0.25">
      <c r="B142" s="49" t="s">
        <v>3204</v>
      </c>
      <c r="C142" s="49" t="s">
        <v>3205</v>
      </c>
      <c r="D142" s="50" t="s">
        <v>3206</v>
      </c>
      <c r="E142" s="22">
        <v>292586.28000000014</v>
      </c>
      <c r="F142" s="51">
        <v>7629971.5099999998</v>
      </c>
      <c r="G142" s="56">
        <f t="shared" si="4"/>
        <v>-7337385.2299999995</v>
      </c>
      <c r="H142" s="57">
        <f t="shared" si="2"/>
        <v>-0.96165303112645562</v>
      </c>
      <c r="I142" s="52">
        <f t="shared" si="1"/>
        <v>0.13359398265750999</v>
      </c>
      <c r="J142" s="22">
        <v>7591578.2599999988</v>
      </c>
      <c r="K142" s="22">
        <v>7629971.5099999998</v>
      </c>
      <c r="L142" s="56">
        <f t="shared" si="3"/>
        <v>-38393.250000000931</v>
      </c>
      <c r="M142" s="53">
        <v>43739</v>
      </c>
      <c r="N142" s="53">
        <v>44104</v>
      </c>
      <c r="O142" s="49" t="s">
        <v>3207</v>
      </c>
      <c r="P142" s="54" t="s">
        <v>585</v>
      </c>
      <c r="Q142" s="55" t="s">
        <v>484</v>
      </c>
      <c r="R142" s="54" t="s">
        <v>23</v>
      </c>
    </row>
    <row r="143" spans="2:18" ht="39" x14ac:dyDescent="0.25">
      <c r="B143" s="49" t="s">
        <v>3208</v>
      </c>
      <c r="C143" s="49" t="s">
        <v>3209</v>
      </c>
      <c r="D143" s="50" t="s">
        <v>3210</v>
      </c>
      <c r="E143" s="22">
        <v>6424.5200000000013</v>
      </c>
      <c r="F143" s="51">
        <v>2784165.14</v>
      </c>
      <c r="G143" s="56">
        <f t="shared" si="4"/>
        <v>-2777740.62</v>
      </c>
      <c r="H143" s="57">
        <f t="shared" si="2"/>
        <v>-0.99769247883047629</v>
      </c>
      <c r="I143" s="52">
        <f t="shared" ref="I143:I206" si="5">J143/56825750</f>
        <v>3.5354377900863605E-2</v>
      </c>
      <c r="J143" s="22">
        <v>2009039.04</v>
      </c>
      <c r="K143" s="22">
        <v>2784165.14</v>
      </c>
      <c r="L143" s="56">
        <f t="shared" si="3"/>
        <v>-775126.10000000009</v>
      </c>
      <c r="M143" s="53">
        <v>43739</v>
      </c>
      <c r="N143" s="53">
        <v>44104</v>
      </c>
      <c r="O143" s="49" t="s">
        <v>488</v>
      </c>
      <c r="P143" s="54" t="s">
        <v>432</v>
      </c>
      <c r="Q143" s="55" t="s">
        <v>484</v>
      </c>
      <c r="R143" s="54" t="s">
        <v>23</v>
      </c>
    </row>
    <row r="144" spans="2:18" ht="26.25" x14ac:dyDescent="0.25">
      <c r="B144" s="49" t="s">
        <v>3211</v>
      </c>
      <c r="C144" s="49" t="s">
        <v>3212</v>
      </c>
      <c r="D144" s="50" t="s">
        <v>3213</v>
      </c>
      <c r="E144" s="22">
        <v>1036324.3300000002</v>
      </c>
      <c r="F144" s="51">
        <v>2720654.4499999997</v>
      </c>
      <c r="G144" s="56">
        <f t="shared" si="4"/>
        <v>-1684330.1199999996</v>
      </c>
      <c r="H144" s="57">
        <f t="shared" si="2"/>
        <v>-0.61909005754111834</v>
      </c>
      <c r="I144" s="52">
        <f t="shared" si="5"/>
        <v>2.5360044170116537E-2</v>
      </c>
      <c r="J144" s="22">
        <v>1441103.5299999998</v>
      </c>
      <c r="K144" s="22">
        <v>2720654.4499999997</v>
      </c>
      <c r="L144" s="56">
        <f t="shared" si="3"/>
        <v>-1279550.92</v>
      </c>
      <c r="M144" s="53">
        <v>43739</v>
      </c>
      <c r="N144" s="53">
        <v>44104</v>
      </c>
      <c r="O144" s="49" t="s">
        <v>496</v>
      </c>
      <c r="P144" s="54" t="s">
        <v>432</v>
      </c>
      <c r="Q144" s="55" t="s">
        <v>635</v>
      </c>
      <c r="R144" s="54" t="s">
        <v>45</v>
      </c>
    </row>
    <row r="145" spans="2:18" x14ac:dyDescent="0.25">
      <c r="B145" s="49" t="s">
        <v>514</v>
      </c>
      <c r="C145" s="49" t="s">
        <v>515</v>
      </c>
      <c r="D145" s="50" t="s">
        <v>516</v>
      </c>
      <c r="E145" s="22">
        <v>1364268.320000001</v>
      </c>
      <c r="F145" s="51">
        <v>1817471.68</v>
      </c>
      <c r="G145" s="56">
        <f t="shared" si="4"/>
        <v>-453203.35999999894</v>
      </c>
      <c r="H145" s="57">
        <f t="shared" si="2"/>
        <v>-0.24935924173519938</v>
      </c>
      <c r="I145" s="52">
        <f t="shared" si="5"/>
        <v>2.4007924576446415E-2</v>
      </c>
      <c r="J145" s="22">
        <v>1364268.3199999998</v>
      </c>
      <c r="K145" s="22">
        <v>1817471.68</v>
      </c>
      <c r="L145" s="56">
        <f t="shared" si="3"/>
        <v>-453203.3600000001</v>
      </c>
      <c r="M145" s="53">
        <v>43739</v>
      </c>
      <c r="N145" s="53">
        <v>44104</v>
      </c>
      <c r="O145" s="49" t="s">
        <v>496</v>
      </c>
      <c r="P145" s="54" t="s">
        <v>432</v>
      </c>
      <c r="Q145" s="55" t="s">
        <v>409</v>
      </c>
      <c r="R145" s="54" t="s">
        <v>23</v>
      </c>
    </row>
    <row r="146" spans="2:18" ht="26.25" x14ac:dyDescent="0.25">
      <c r="B146" s="49" t="s">
        <v>3214</v>
      </c>
      <c r="C146" s="49" t="s">
        <v>3215</v>
      </c>
      <c r="D146" s="50" t="s">
        <v>3216</v>
      </c>
      <c r="E146" s="22">
        <v>-915.77999999999952</v>
      </c>
      <c r="F146" s="51">
        <v>1614123.46</v>
      </c>
      <c r="G146" s="56">
        <f t="shared" si="4"/>
        <v>-1615039.24</v>
      </c>
      <c r="H146" s="57">
        <f t="shared" si="2"/>
        <v>-1.000567354370774</v>
      </c>
      <c r="I146" s="52">
        <f t="shared" si="5"/>
        <v>2.8403213859913859E-2</v>
      </c>
      <c r="J146" s="22">
        <v>1614033.93</v>
      </c>
      <c r="K146" s="22">
        <v>1614123.46</v>
      </c>
      <c r="L146" s="56">
        <f t="shared" si="3"/>
        <v>-89.53000000002794</v>
      </c>
      <c r="M146" s="53">
        <v>43739</v>
      </c>
      <c r="N146" s="53">
        <v>44104</v>
      </c>
      <c r="O146" s="49" t="s">
        <v>488</v>
      </c>
      <c r="P146" s="54" t="s">
        <v>432</v>
      </c>
      <c r="Q146" s="55" t="s">
        <v>484</v>
      </c>
      <c r="R146" s="54" t="s">
        <v>23</v>
      </c>
    </row>
    <row r="147" spans="2:18" x14ac:dyDescent="0.25">
      <c r="B147" s="49" t="s">
        <v>509</v>
      </c>
      <c r="C147" s="49" t="s">
        <v>510</v>
      </c>
      <c r="D147" s="50" t="s">
        <v>511</v>
      </c>
      <c r="E147" s="22">
        <v>1204394.9399999988</v>
      </c>
      <c r="F147" s="51">
        <v>1547680.11</v>
      </c>
      <c r="G147" s="56">
        <f t="shared" si="4"/>
        <v>-343285.17000000132</v>
      </c>
      <c r="H147" s="57">
        <f t="shared" si="2"/>
        <v>-0.22180628140268682</v>
      </c>
      <c r="I147" s="52">
        <f t="shared" si="5"/>
        <v>2.1194885945192102E-2</v>
      </c>
      <c r="J147" s="22">
        <v>1204415.29</v>
      </c>
      <c r="K147" s="22">
        <v>1547680.11</v>
      </c>
      <c r="L147" s="56">
        <f t="shared" si="3"/>
        <v>-343264.82000000007</v>
      </c>
      <c r="M147" s="53">
        <v>43739</v>
      </c>
      <c r="N147" s="53">
        <v>44104</v>
      </c>
      <c r="O147" s="49" t="s">
        <v>496</v>
      </c>
      <c r="P147" s="54" t="s">
        <v>432</v>
      </c>
      <c r="Q147" s="55" t="s">
        <v>409</v>
      </c>
      <c r="R147" s="54" t="s">
        <v>23</v>
      </c>
    </row>
    <row r="148" spans="2:18" x14ac:dyDescent="0.25">
      <c r="B148" s="49" t="s">
        <v>806</v>
      </c>
      <c r="C148" s="49" t="s">
        <v>807</v>
      </c>
      <c r="D148" s="50" t="s">
        <v>808</v>
      </c>
      <c r="E148" s="22">
        <v>401828.83000000013</v>
      </c>
      <c r="F148" s="51">
        <v>1544763.95</v>
      </c>
      <c r="G148" s="56">
        <f t="shared" si="4"/>
        <v>-1142935.1199999999</v>
      </c>
      <c r="H148" s="57">
        <f t="shared" si="2"/>
        <v>-0.7398768724503183</v>
      </c>
      <c r="I148" s="52">
        <f t="shared" si="5"/>
        <v>7.0712455180969884E-3</v>
      </c>
      <c r="J148" s="22">
        <v>401828.82999999996</v>
      </c>
      <c r="K148" s="22">
        <v>1544763.95</v>
      </c>
      <c r="L148" s="56">
        <f t="shared" si="3"/>
        <v>-1142935.1200000001</v>
      </c>
      <c r="M148" s="53">
        <v>43739</v>
      </c>
      <c r="N148" s="53">
        <v>44104</v>
      </c>
      <c r="O148" s="49" t="s">
        <v>809</v>
      </c>
      <c r="P148" s="54" t="s">
        <v>50</v>
      </c>
      <c r="Q148" s="55" t="s">
        <v>409</v>
      </c>
      <c r="R148" s="54" t="s">
        <v>23</v>
      </c>
    </row>
    <row r="149" spans="2:18" x14ac:dyDescent="0.25">
      <c r="B149" s="49" t="s">
        <v>3217</v>
      </c>
      <c r="C149" s="49" t="s">
        <v>3218</v>
      </c>
      <c r="D149" s="50" t="s">
        <v>3219</v>
      </c>
      <c r="E149" s="22">
        <v>1402490.1800000006</v>
      </c>
      <c r="F149" s="51">
        <v>1477519.1600000001</v>
      </c>
      <c r="G149" s="56">
        <f t="shared" si="4"/>
        <v>-75028.979999999516</v>
      </c>
      <c r="H149" s="57">
        <f t="shared" si="2"/>
        <v>-5.0780377020626592E-2</v>
      </c>
      <c r="I149" s="52">
        <f t="shared" si="5"/>
        <v>2.4680539720109279E-2</v>
      </c>
      <c r="J149" s="22">
        <v>1402490.18</v>
      </c>
      <c r="K149" s="22">
        <v>1477519.1600000001</v>
      </c>
      <c r="L149" s="56">
        <f t="shared" si="3"/>
        <v>-75028.980000000214</v>
      </c>
      <c r="M149" s="53">
        <v>43739</v>
      </c>
      <c r="N149" s="53">
        <v>44104</v>
      </c>
      <c r="O149" s="49" t="s">
        <v>3220</v>
      </c>
      <c r="P149" s="54" t="s">
        <v>32</v>
      </c>
      <c r="Q149" s="55" t="s">
        <v>3221</v>
      </c>
      <c r="R149" s="54" t="s">
        <v>544</v>
      </c>
    </row>
    <row r="150" spans="2:18" x14ac:dyDescent="0.25">
      <c r="B150" s="49" t="s">
        <v>517</v>
      </c>
      <c r="C150" s="49" t="s">
        <v>518</v>
      </c>
      <c r="D150" s="50" t="s">
        <v>508</v>
      </c>
      <c r="E150" s="22">
        <v>1249218.0299999993</v>
      </c>
      <c r="F150" s="51">
        <v>1469518.55</v>
      </c>
      <c r="G150" s="56">
        <f t="shared" si="4"/>
        <v>-220300.52000000072</v>
      </c>
      <c r="H150" s="57">
        <f t="shared" si="2"/>
        <v>-0.1499133985072871</v>
      </c>
      <c r="I150" s="52">
        <f t="shared" si="5"/>
        <v>2.1983309151221059E-2</v>
      </c>
      <c r="J150" s="22">
        <v>1249218.03</v>
      </c>
      <c r="K150" s="22">
        <v>1469518.55</v>
      </c>
      <c r="L150" s="56">
        <f t="shared" si="3"/>
        <v>-220300.52000000002</v>
      </c>
      <c r="M150" s="53">
        <v>43739</v>
      </c>
      <c r="N150" s="53">
        <v>44104</v>
      </c>
      <c r="O150" s="49" t="s">
        <v>496</v>
      </c>
      <c r="P150" s="54" t="s">
        <v>432</v>
      </c>
      <c r="Q150" s="55" t="s">
        <v>409</v>
      </c>
      <c r="R150" s="54" t="s">
        <v>23</v>
      </c>
    </row>
    <row r="151" spans="2:18" x14ac:dyDescent="0.25">
      <c r="B151" s="49" t="s">
        <v>522</v>
      </c>
      <c r="C151" s="49" t="s">
        <v>523</v>
      </c>
      <c r="D151" s="50" t="s">
        <v>524</v>
      </c>
      <c r="E151" s="22">
        <v>1047674.1900000002</v>
      </c>
      <c r="F151" s="51">
        <v>1367295.7</v>
      </c>
      <c r="G151" s="56">
        <f t="shared" si="4"/>
        <v>-319621.50999999978</v>
      </c>
      <c r="H151" s="57">
        <f t="shared" si="2"/>
        <v>-0.23376180441436317</v>
      </c>
      <c r="I151" s="52">
        <f t="shared" si="5"/>
        <v>1.843660998754966E-2</v>
      </c>
      <c r="J151" s="22">
        <v>1047674.1900000001</v>
      </c>
      <c r="K151" s="22">
        <v>1367295.7</v>
      </c>
      <c r="L151" s="56">
        <f t="shared" si="3"/>
        <v>-319621.50999999989</v>
      </c>
      <c r="M151" s="53">
        <v>43739</v>
      </c>
      <c r="N151" s="53">
        <v>44104</v>
      </c>
      <c r="O151" s="49" t="s">
        <v>496</v>
      </c>
      <c r="P151" s="54" t="s">
        <v>432</v>
      </c>
      <c r="Q151" s="55" t="s">
        <v>409</v>
      </c>
      <c r="R151" s="54" t="s">
        <v>23</v>
      </c>
    </row>
    <row r="152" spans="2:18" x14ac:dyDescent="0.25">
      <c r="B152" s="49" t="s">
        <v>525</v>
      </c>
      <c r="C152" s="49" t="s">
        <v>526</v>
      </c>
      <c r="D152" s="50" t="s">
        <v>638</v>
      </c>
      <c r="E152" s="22">
        <v>1256341.2700000005</v>
      </c>
      <c r="F152" s="51">
        <v>1319204.69</v>
      </c>
      <c r="G152" s="56">
        <f t="shared" si="4"/>
        <v>-62863.41999999946</v>
      </c>
      <c r="H152" s="57">
        <f t="shared" si="2"/>
        <v>-4.7652514031010201E-2</v>
      </c>
      <c r="I152" s="52">
        <f t="shared" si="5"/>
        <v>2.2108661478291089E-2</v>
      </c>
      <c r="J152" s="22">
        <v>1256341.2699999998</v>
      </c>
      <c r="K152" s="22">
        <v>1319204.69</v>
      </c>
      <c r="L152" s="56">
        <f t="shared" si="3"/>
        <v>-62863.420000000158</v>
      </c>
      <c r="M152" s="53">
        <v>43739</v>
      </c>
      <c r="N152" s="53">
        <v>44104</v>
      </c>
      <c r="O152" s="49" t="s">
        <v>528</v>
      </c>
      <c r="P152" s="54" t="s">
        <v>32</v>
      </c>
      <c r="Q152" s="55" t="s">
        <v>409</v>
      </c>
      <c r="R152" s="54" t="s">
        <v>23</v>
      </c>
    </row>
    <row r="153" spans="2:18" x14ac:dyDescent="0.25">
      <c r="B153" s="49" t="s">
        <v>506</v>
      </c>
      <c r="C153" s="49" t="s">
        <v>507</v>
      </c>
      <c r="D153" s="50" t="s">
        <v>508</v>
      </c>
      <c r="E153" s="22">
        <v>1287273.4999999984</v>
      </c>
      <c r="F153" s="51">
        <v>1287273.5</v>
      </c>
      <c r="G153" s="56">
        <f t="shared" si="4"/>
        <v>0</v>
      </c>
      <c r="H153" s="57">
        <f t="shared" si="2"/>
        <v>0</v>
      </c>
      <c r="I153" s="52">
        <f t="shared" si="5"/>
        <v>2.265299622090337E-2</v>
      </c>
      <c r="J153" s="22">
        <v>1287273.4999999998</v>
      </c>
      <c r="K153" s="22">
        <v>1287273.5</v>
      </c>
      <c r="L153" s="56">
        <f t="shared" si="3"/>
        <v>0</v>
      </c>
      <c r="M153" s="53">
        <v>43739</v>
      </c>
      <c r="N153" s="53">
        <v>44104</v>
      </c>
      <c r="O153" s="49" t="s">
        <v>496</v>
      </c>
      <c r="P153" s="54" t="s">
        <v>432</v>
      </c>
      <c r="Q153" s="55" t="s">
        <v>409</v>
      </c>
      <c r="R153" s="54" t="s">
        <v>23</v>
      </c>
    </row>
    <row r="154" spans="2:18" x14ac:dyDescent="0.25">
      <c r="B154" s="49" t="s">
        <v>3222</v>
      </c>
      <c r="C154" s="49" t="s">
        <v>3223</v>
      </c>
      <c r="D154" s="50" t="s">
        <v>3224</v>
      </c>
      <c r="E154" s="22">
        <v>166133.98000000021</v>
      </c>
      <c r="F154" s="51">
        <v>1285617.92</v>
      </c>
      <c r="G154" s="56">
        <f t="shared" si="4"/>
        <v>-1119483.9399999997</v>
      </c>
      <c r="H154" s="57">
        <f t="shared" si="2"/>
        <v>-0.87077499666463876</v>
      </c>
      <c r="I154" s="52">
        <f t="shared" si="5"/>
        <v>1.4436807081296771E-2</v>
      </c>
      <c r="J154" s="22">
        <v>820382.39</v>
      </c>
      <c r="K154" s="22">
        <v>1285617.92</v>
      </c>
      <c r="L154" s="56">
        <f t="shared" si="3"/>
        <v>-465235.52999999991</v>
      </c>
      <c r="M154" s="53">
        <v>43739</v>
      </c>
      <c r="N154" s="53">
        <v>44104</v>
      </c>
      <c r="O154" s="49" t="s">
        <v>3225</v>
      </c>
      <c r="P154" s="54" t="s">
        <v>580</v>
      </c>
      <c r="Q154" s="55" t="s">
        <v>3220</v>
      </c>
      <c r="R154" s="54" t="s">
        <v>32</v>
      </c>
    </row>
    <row r="155" spans="2:18" x14ac:dyDescent="0.25">
      <c r="B155" s="49" t="s">
        <v>512</v>
      </c>
      <c r="C155" s="49" t="s">
        <v>513</v>
      </c>
      <c r="D155" s="50" t="s">
        <v>508</v>
      </c>
      <c r="E155" s="22">
        <v>1182248.1999999995</v>
      </c>
      <c r="F155" s="51">
        <v>1220404.46</v>
      </c>
      <c r="G155" s="56">
        <f t="shared" si="4"/>
        <v>-38156.260000000475</v>
      </c>
      <c r="H155" s="57">
        <f t="shared" si="2"/>
        <v>-3.1265257749058438E-2</v>
      </c>
      <c r="I155" s="52">
        <f t="shared" si="5"/>
        <v>2.0804797121023479E-2</v>
      </c>
      <c r="J155" s="22">
        <v>1182248.2</v>
      </c>
      <c r="K155" s="22">
        <v>1220404.46</v>
      </c>
      <c r="L155" s="56">
        <f t="shared" si="3"/>
        <v>-38156.260000000009</v>
      </c>
      <c r="M155" s="53">
        <v>43739</v>
      </c>
      <c r="N155" s="53">
        <v>44104</v>
      </c>
      <c r="O155" s="49" t="s">
        <v>496</v>
      </c>
      <c r="P155" s="54" t="s">
        <v>432</v>
      </c>
      <c r="Q155" s="55" t="s">
        <v>409</v>
      </c>
      <c r="R155" s="54" t="s">
        <v>23</v>
      </c>
    </row>
    <row r="156" spans="2:18" ht="26.25" x14ac:dyDescent="0.25">
      <c r="B156" s="49" t="s">
        <v>3226</v>
      </c>
      <c r="C156" s="49" t="s">
        <v>3227</v>
      </c>
      <c r="D156" s="50" t="s">
        <v>3228</v>
      </c>
      <c r="E156" s="22">
        <v>1149033.5399999993</v>
      </c>
      <c r="F156" s="51">
        <v>1162811.0699999998</v>
      </c>
      <c r="G156" s="56">
        <f t="shared" si="4"/>
        <v>-13777.530000000494</v>
      </c>
      <c r="H156" s="57">
        <f t="shared" si="2"/>
        <v>-1.184846821246765E-2</v>
      </c>
      <c r="I156" s="52">
        <f t="shared" si="5"/>
        <v>2.0220296960444868E-2</v>
      </c>
      <c r="J156" s="22">
        <v>1149033.54</v>
      </c>
      <c r="K156" s="22">
        <v>1162811.0699999998</v>
      </c>
      <c r="L156" s="56">
        <f t="shared" si="3"/>
        <v>-13777.529999999795</v>
      </c>
      <c r="M156" s="53">
        <v>43739</v>
      </c>
      <c r="N156" s="53">
        <v>44104</v>
      </c>
      <c r="O156" s="49" t="s">
        <v>496</v>
      </c>
      <c r="P156" s="54" t="s">
        <v>432</v>
      </c>
      <c r="Q156" s="55" t="s">
        <v>409</v>
      </c>
      <c r="R156" s="54" t="s">
        <v>23</v>
      </c>
    </row>
    <row r="157" spans="2:18" ht="26.25" x14ac:dyDescent="0.25">
      <c r="B157" s="49" t="s">
        <v>3229</v>
      </c>
      <c r="C157" s="49" t="s">
        <v>3230</v>
      </c>
      <c r="D157" s="50" t="s">
        <v>3231</v>
      </c>
      <c r="E157" s="22">
        <v>459275.98999999976</v>
      </c>
      <c r="F157" s="51">
        <v>1132668.45</v>
      </c>
      <c r="G157" s="56">
        <f t="shared" si="4"/>
        <v>-673392.4600000002</v>
      </c>
      <c r="H157" s="57">
        <f t="shared" si="2"/>
        <v>-0.5945185989774856</v>
      </c>
      <c r="I157" s="52">
        <f t="shared" si="5"/>
        <v>8.0821808775071152E-3</v>
      </c>
      <c r="J157" s="22">
        <v>459275.99</v>
      </c>
      <c r="K157" s="22">
        <v>1132668.45</v>
      </c>
      <c r="L157" s="56">
        <f t="shared" si="3"/>
        <v>-673392.46</v>
      </c>
      <c r="M157" s="53">
        <v>43739</v>
      </c>
      <c r="N157" s="53">
        <v>44104</v>
      </c>
      <c r="O157" s="49" t="s">
        <v>496</v>
      </c>
      <c r="P157" s="54" t="s">
        <v>432</v>
      </c>
      <c r="Q157" s="55" t="s">
        <v>497</v>
      </c>
      <c r="R157" s="54" t="s">
        <v>50</v>
      </c>
    </row>
    <row r="158" spans="2:18" ht="26.25" x14ac:dyDescent="0.25">
      <c r="B158" s="49" t="s">
        <v>3232</v>
      </c>
      <c r="C158" s="49" t="s">
        <v>3233</v>
      </c>
      <c r="D158" s="50" t="s">
        <v>3234</v>
      </c>
      <c r="E158" s="22">
        <v>10256.98</v>
      </c>
      <c r="F158" s="51">
        <v>1109068.57</v>
      </c>
      <c r="G158" s="56">
        <f t="shared" si="4"/>
        <v>-1098811.5900000001</v>
      </c>
      <c r="H158" s="57">
        <f t="shared" si="2"/>
        <v>-0.9907517170015917</v>
      </c>
      <c r="I158" s="52">
        <f t="shared" si="5"/>
        <v>9.9135976207969084E-3</v>
      </c>
      <c r="J158" s="22">
        <v>563347.61999999988</v>
      </c>
      <c r="K158" s="22">
        <v>1109068.57</v>
      </c>
      <c r="L158" s="56">
        <f t="shared" si="3"/>
        <v>-545720.95000000019</v>
      </c>
      <c r="M158" s="53">
        <v>43739</v>
      </c>
      <c r="N158" s="53">
        <v>44104</v>
      </c>
      <c r="O158" s="49" t="s">
        <v>488</v>
      </c>
      <c r="P158" s="54" t="s">
        <v>432</v>
      </c>
      <c r="Q158" s="55" t="s">
        <v>3235</v>
      </c>
      <c r="R158" s="54" t="s">
        <v>32</v>
      </c>
    </row>
    <row r="159" spans="2:18" x14ac:dyDescent="0.25">
      <c r="B159" s="49" t="s">
        <v>502</v>
      </c>
      <c r="C159" s="49" t="s">
        <v>503</v>
      </c>
      <c r="D159" s="50" t="s">
        <v>504</v>
      </c>
      <c r="E159" s="22">
        <v>1099292.4200000006</v>
      </c>
      <c r="F159" s="51">
        <v>1102903.29</v>
      </c>
      <c r="G159" s="56">
        <f t="shared" si="4"/>
        <v>-3610.8699999994133</v>
      </c>
      <c r="H159" s="57">
        <f t="shared" si="2"/>
        <v>-3.273967928774075E-3</v>
      </c>
      <c r="I159" s="52">
        <f t="shared" si="5"/>
        <v>1.9344969842017046E-2</v>
      </c>
      <c r="J159" s="22">
        <v>1099292.4200000002</v>
      </c>
      <c r="K159" s="22">
        <v>1102903.29</v>
      </c>
      <c r="L159" s="56">
        <f t="shared" si="3"/>
        <v>-3610.8699999998789</v>
      </c>
      <c r="M159" s="53">
        <v>43739</v>
      </c>
      <c r="N159" s="53">
        <v>44104</v>
      </c>
      <c r="O159" s="49" t="s">
        <v>496</v>
      </c>
      <c r="P159" s="54" t="s">
        <v>432</v>
      </c>
      <c r="Q159" s="55" t="s">
        <v>505</v>
      </c>
      <c r="R159" s="54" t="s">
        <v>454</v>
      </c>
    </row>
    <row r="160" spans="2:18" x14ac:dyDescent="0.25">
      <c r="B160" s="49" t="s">
        <v>540</v>
      </c>
      <c r="C160" s="49" t="s">
        <v>541</v>
      </c>
      <c r="D160" s="50" t="s">
        <v>638</v>
      </c>
      <c r="E160" s="22">
        <v>933119.54999999993</v>
      </c>
      <c r="F160" s="51">
        <v>1055853.82</v>
      </c>
      <c r="G160" s="56">
        <f t="shared" si="4"/>
        <v>-122734.27000000014</v>
      </c>
      <c r="H160" s="57">
        <f t="shared" si="2"/>
        <v>-0.11624172558280854</v>
      </c>
      <c r="I160" s="52">
        <f t="shared" si="5"/>
        <v>1.6420716840516845E-2</v>
      </c>
      <c r="J160" s="22">
        <v>933119.55000000016</v>
      </c>
      <c r="K160" s="22">
        <v>1055853.82</v>
      </c>
      <c r="L160" s="56">
        <f t="shared" si="3"/>
        <v>-122734.2699999999</v>
      </c>
      <c r="M160" s="53">
        <v>43739</v>
      </c>
      <c r="N160" s="53">
        <v>44104</v>
      </c>
      <c r="O160" s="49" t="s">
        <v>543</v>
      </c>
      <c r="P160" s="54" t="s">
        <v>544</v>
      </c>
      <c r="Q160" s="55" t="s">
        <v>409</v>
      </c>
      <c r="R160" s="54" t="s">
        <v>23</v>
      </c>
    </row>
    <row r="161" spans="2:18" x14ac:dyDescent="0.25">
      <c r="B161" s="49" t="s">
        <v>3236</v>
      </c>
      <c r="C161" s="49" t="s">
        <v>3237</v>
      </c>
      <c r="D161" s="50" t="s">
        <v>3238</v>
      </c>
      <c r="E161" s="22">
        <v>49601.919999999998</v>
      </c>
      <c r="F161" s="51">
        <v>1051899.47</v>
      </c>
      <c r="G161" s="56">
        <f t="shared" si="4"/>
        <v>-1002297.5499999999</v>
      </c>
      <c r="H161" s="57">
        <f t="shared" si="2"/>
        <v>-0.95284537979660733</v>
      </c>
      <c r="I161" s="52">
        <f t="shared" si="5"/>
        <v>1.8671450002859621E-2</v>
      </c>
      <c r="J161" s="22">
        <v>1061019.1500000001</v>
      </c>
      <c r="K161" s="22">
        <v>1051899.47</v>
      </c>
      <c r="L161" s="56">
        <f t="shared" si="3"/>
        <v>9119.6800000001676</v>
      </c>
      <c r="M161" s="53">
        <v>43739</v>
      </c>
      <c r="N161" s="53">
        <v>44104</v>
      </c>
      <c r="O161" s="49" t="s">
        <v>488</v>
      </c>
      <c r="P161" s="54" t="s">
        <v>432</v>
      </c>
      <c r="Q161" s="55" t="s">
        <v>484</v>
      </c>
      <c r="R161" s="54" t="s">
        <v>23</v>
      </c>
    </row>
    <row r="162" spans="2:18" x14ac:dyDescent="0.25">
      <c r="B162" s="49" t="s">
        <v>3239</v>
      </c>
      <c r="C162" s="49" t="s">
        <v>3240</v>
      </c>
      <c r="D162" s="50" t="s">
        <v>3241</v>
      </c>
      <c r="E162" s="22">
        <v>320041.07</v>
      </c>
      <c r="F162" s="51">
        <v>1045492.78</v>
      </c>
      <c r="G162" s="56">
        <f t="shared" si="4"/>
        <v>-725451.71</v>
      </c>
      <c r="H162" s="57">
        <f t="shared" si="2"/>
        <v>-0.69388495442311893</v>
      </c>
      <c r="I162" s="52">
        <f t="shared" si="5"/>
        <v>1.7593696519623586E-2</v>
      </c>
      <c r="J162" s="22">
        <v>999775</v>
      </c>
      <c r="K162" s="22">
        <v>1045492.78</v>
      </c>
      <c r="L162" s="56">
        <f t="shared" si="3"/>
        <v>-45717.780000000028</v>
      </c>
      <c r="M162" s="53">
        <v>43739</v>
      </c>
      <c r="N162" s="53">
        <v>44104</v>
      </c>
      <c r="O162" s="49" t="s">
        <v>3242</v>
      </c>
      <c r="P162" s="54" t="s">
        <v>544</v>
      </c>
      <c r="Q162" s="55" t="s">
        <v>3184</v>
      </c>
      <c r="R162" s="54" t="s">
        <v>21</v>
      </c>
    </row>
    <row r="163" spans="2:18" ht="51.75" x14ac:dyDescent="0.25">
      <c r="B163" s="49" t="s">
        <v>3243</v>
      </c>
      <c r="C163" s="49" t="s">
        <v>3244</v>
      </c>
      <c r="D163" s="50" t="s">
        <v>3245</v>
      </c>
      <c r="E163" s="22">
        <v>-505.82999999999953</v>
      </c>
      <c r="F163" s="51">
        <v>1010993.99</v>
      </c>
      <c r="G163" s="56">
        <f t="shared" si="4"/>
        <v>-1011499.82</v>
      </c>
      <c r="H163" s="57">
        <f t="shared" si="2"/>
        <v>-1.0005003293837582</v>
      </c>
      <c r="I163" s="52">
        <f t="shared" si="5"/>
        <v>1.7790340470649309E-2</v>
      </c>
      <c r="J163" s="22">
        <v>1010949.4400000001</v>
      </c>
      <c r="K163" s="22">
        <v>1010993.99</v>
      </c>
      <c r="L163" s="56">
        <f t="shared" si="3"/>
        <v>-44.549999999930151</v>
      </c>
      <c r="M163" s="53">
        <v>43739</v>
      </c>
      <c r="N163" s="53">
        <v>44104</v>
      </c>
      <c r="O163" s="49" t="s">
        <v>488</v>
      </c>
      <c r="P163" s="54" t="s">
        <v>432</v>
      </c>
      <c r="Q163" s="55" t="s">
        <v>3246</v>
      </c>
      <c r="R163" s="54" t="s">
        <v>432</v>
      </c>
    </row>
    <row r="164" spans="2:18" x14ac:dyDescent="0.25">
      <c r="B164" s="49" t="s">
        <v>3247</v>
      </c>
      <c r="C164" s="49" t="s">
        <v>3248</v>
      </c>
      <c r="D164" s="50" t="s">
        <v>3224</v>
      </c>
      <c r="E164" s="22">
        <v>71461.250000000015</v>
      </c>
      <c r="F164" s="51">
        <v>1004432.18</v>
      </c>
      <c r="G164" s="56">
        <f t="shared" si="4"/>
        <v>-932970.93</v>
      </c>
      <c r="H164" s="57">
        <f t="shared" si="2"/>
        <v>-0.92885408151698201</v>
      </c>
      <c r="I164" s="52">
        <f t="shared" si="5"/>
        <v>1.6661689462963539E-2</v>
      </c>
      <c r="J164" s="22">
        <v>946813.00000000035</v>
      </c>
      <c r="K164" s="22">
        <v>1004432.18</v>
      </c>
      <c r="L164" s="56">
        <f t="shared" si="3"/>
        <v>-57619.179999999702</v>
      </c>
      <c r="M164" s="53">
        <v>43739</v>
      </c>
      <c r="N164" s="53">
        <v>44104</v>
      </c>
      <c r="O164" s="49" t="s">
        <v>3249</v>
      </c>
      <c r="P164" s="54" t="s">
        <v>544</v>
      </c>
      <c r="Q164" s="55" t="s">
        <v>484</v>
      </c>
      <c r="R164" s="54" t="s">
        <v>23</v>
      </c>
    </row>
    <row r="165" spans="2:18" x14ac:dyDescent="0.25">
      <c r="B165" s="49" t="s">
        <v>599</v>
      </c>
      <c r="C165" s="49" t="s">
        <v>600</v>
      </c>
      <c r="D165" s="50" t="s">
        <v>601</v>
      </c>
      <c r="E165" s="22">
        <v>618447.2200000002</v>
      </c>
      <c r="F165" s="51">
        <v>954741.55</v>
      </c>
      <c r="G165" s="56">
        <f t="shared" si="4"/>
        <v>-336294.32999999984</v>
      </c>
      <c r="H165" s="57">
        <f t="shared" si="2"/>
        <v>-0.35223598470182826</v>
      </c>
      <c r="I165" s="52">
        <f t="shared" si="5"/>
        <v>1.0883221426905938E-2</v>
      </c>
      <c r="J165" s="22">
        <v>618447.22000000009</v>
      </c>
      <c r="K165" s="22">
        <v>954741.55</v>
      </c>
      <c r="L165" s="56">
        <f t="shared" si="3"/>
        <v>-336294.32999999996</v>
      </c>
      <c r="M165" s="53">
        <v>43739</v>
      </c>
      <c r="N165" s="53">
        <v>44104</v>
      </c>
      <c r="O165" s="49" t="s">
        <v>602</v>
      </c>
      <c r="P165" s="54" t="s">
        <v>580</v>
      </c>
      <c r="Q165" s="55" t="s">
        <v>409</v>
      </c>
      <c r="R165" s="54" t="s">
        <v>23</v>
      </c>
    </row>
    <row r="166" spans="2:18" x14ac:dyDescent="0.25">
      <c r="B166" s="49" t="s">
        <v>3250</v>
      </c>
      <c r="C166" s="49" t="s">
        <v>3251</v>
      </c>
      <c r="D166" s="50" t="s">
        <v>3252</v>
      </c>
      <c r="E166" s="22">
        <v>65484.580000000009</v>
      </c>
      <c r="F166" s="51">
        <v>897032.57000000007</v>
      </c>
      <c r="G166" s="56">
        <f t="shared" si="4"/>
        <v>-831547.99000000011</v>
      </c>
      <c r="H166" s="57">
        <f t="shared" si="2"/>
        <v>-0.926998659591591</v>
      </c>
      <c r="I166" s="52">
        <f t="shared" si="5"/>
        <v>1.3758659410566509E-2</v>
      </c>
      <c r="J166" s="22">
        <v>781846.13999999978</v>
      </c>
      <c r="K166" s="22">
        <v>897032.57000000007</v>
      </c>
      <c r="L166" s="56">
        <f t="shared" si="3"/>
        <v>-115186.43000000028</v>
      </c>
      <c r="M166" s="53">
        <v>43739</v>
      </c>
      <c r="N166" s="53">
        <v>44104</v>
      </c>
      <c r="O166" s="49" t="s">
        <v>488</v>
      </c>
      <c r="P166" s="54" t="s">
        <v>432</v>
      </c>
      <c r="Q166" s="55" t="s">
        <v>3253</v>
      </c>
      <c r="R166" s="54" t="s">
        <v>432</v>
      </c>
    </row>
    <row r="167" spans="2:18" x14ac:dyDescent="0.25">
      <c r="B167" s="49" t="s">
        <v>572</v>
      </c>
      <c r="C167" s="49" t="s">
        <v>573</v>
      </c>
      <c r="D167" s="50" t="s">
        <v>574</v>
      </c>
      <c r="E167" s="22">
        <v>944805.24000000022</v>
      </c>
      <c r="F167" s="51">
        <v>876604.05</v>
      </c>
      <c r="G167" s="56">
        <f t="shared" si="4"/>
        <v>68201.190000000177</v>
      </c>
      <c r="H167" s="57">
        <f t="shared" si="2"/>
        <v>7.7801591265748968E-2</v>
      </c>
      <c r="I167" s="52">
        <f t="shared" si="5"/>
        <v>1.6626357593168588E-2</v>
      </c>
      <c r="J167" s="22">
        <v>944805.24</v>
      </c>
      <c r="K167" s="22">
        <v>876604.05</v>
      </c>
      <c r="L167" s="56">
        <f t="shared" si="3"/>
        <v>68201.189999999944</v>
      </c>
      <c r="M167" s="53">
        <v>43739</v>
      </c>
      <c r="N167" s="53">
        <v>44104</v>
      </c>
      <c r="O167" s="49" t="s">
        <v>575</v>
      </c>
      <c r="P167" s="54" t="s">
        <v>43</v>
      </c>
      <c r="Q167" s="55" t="s">
        <v>505</v>
      </c>
      <c r="R167" s="54" t="s">
        <v>454</v>
      </c>
    </row>
    <row r="168" spans="2:18" x14ac:dyDescent="0.25">
      <c r="B168" s="49" t="s">
        <v>519</v>
      </c>
      <c r="C168" s="49" t="s">
        <v>520</v>
      </c>
      <c r="D168" s="50" t="s">
        <v>508</v>
      </c>
      <c r="E168" s="22">
        <v>627301.72999999742</v>
      </c>
      <c r="F168" s="51">
        <v>802254.44</v>
      </c>
      <c r="G168" s="56">
        <f t="shared" si="4"/>
        <v>-174952.71000000252</v>
      </c>
      <c r="H168" s="57">
        <f t="shared" si="2"/>
        <v>-0.21807633747717561</v>
      </c>
      <c r="I168" s="52">
        <f t="shared" si="5"/>
        <v>1.1044511511066727E-2</v>
      </c>
      <c r="J168" s="22">
        <v>627612.65</v>
      </c>
      <c r="K168" s="22">
        <v>802254.44</v>
      </c>
      <c r="L168" s="56">
        <f t="shared" si="3"/>
        <v>-174641.78999999992</v>
      </c>
      <c r="M168" s="53">
        <v>43739</v>
      </c>
      <c r="N168" s="53">
        <v>44104</v>
      </c>
      <c r="O168" s="49" t="s">
        <v>496</v>
      </c>
      <c r="P168" s="54" t="s">
        <v>432</v>
      </c>
      <c r="Q168" s="55" t="s">
        <v>501</v>
      </c>
      <c r="R168" s="54" t="s">
        <v>43</v>
      </c>
    </row>
    <row r="169" spans="2:18" x14ac:dyDescent="0.25">
      <c r="B169" s="49" t="s">
        <v>3254</v>
      </c>
      <c r="C169" s="49" t="s">
        <v>3255</v>
      </c>
      <c r="D169" s="50" t="s">
        <v>3224</v>
      </c>
      <c r="E169" s="22">
        <v>20455.09</v>
      </c>
      <c r="F169" s="51">
        <v>772358.07000000007</v>
      </c>
      <c r="G169" s="56">
        <f t="shared" si="4"/>
        <v>-751902.9800000001</v>
      </c>
      <c r="H169" s="57">
        <f t="shared" si="2"/>
        <v>-0.97351605324716817</v>
      </c>
      <c r="I169" s="52">
        <f t="shared" si="5"/>
        <v>9.0963323845263833E-3</v>
      </c>
      <c r="J169" s="22">
        <v>516905.91000000009</v>
      </c>
      <c r="K169" s="22">
        <v>772358.07000000007</v>
      </c>
      <c r="L169" s="56">
        <f t="shared" si="3"/>
        <v>-255452.15999999997</v>
      </c>
      <c r="M169" s="53">
        <v>43739</v>
      </c>
      <c r="N169" s="53">
        <v>44104</v>
      </c>
      <c r="O169" s="49" t="s">
        <v>3256</v>
      </c>
      <c r="P169" s="54" t="s">
        <v>585</v>
      </c>
      <c r="Q169" s="55" t="s">
        <v>484</v>
      </c>
      <c r="R169" s="54" t="s">
        <v>23</v>
      </c>
    </row>
    <row r="170" spans="2:18" x14ac:dyDescent="0.25">
      <c r="B170" s="49" t="s">
        <v>560</v>
      </c>
      <c r="C170" s="49" t="s">
        <v>561</v>
      </c>
      <c r="D170" s="50" t="s">
        <v>638</v>
      </c>
      <c r="E170" s="22">
        <v>822251.55000000063</v>
      </c>
      <c r="F170" s="51">
        <v>770828.05</v>
      </c>
      <c r="G170" s="56">
        <f t="shared" si="4"/>
        <v>51423.500000000582</v>
      </c>
      <c r="H170" s="57">
        <f t="shared" si="2"/>
        <v>6.6712024815392457E-2</v>
      </c>
      <c r="I170" s="52">
        <f t="shared" si="5"/>
        <v>1.4469699915971196E-2</v>
      </c>
      <c r="J170" s="22">
        <v>822251.55000000016</v>
      </c>
      <c r="K170" s="22">
        <v>770828.05</v>
      </c>
      <c r="L170" s="56">
        <f t="shared" si="3"/>
        <v>51423.500000000116</v>
      </c>
      <c r="M170" s="53">
        <v>43739</v>
      </c>
      <c r="N170" s="53">
        <v>44104</v>
      </c>
      <c r="O170" s="49" t="s">
        <v>562</v>
      </c>
      <c r="P170" s="54" t="s">
        <v>43</v>
      </c>
      <c r="Q170" s="55" t="s">
        <v>497</v>
      </c>
      <c r="R170" s="54" t="s">
        <v>50</v>
      </c>
    </row>
    <row r="171" spans="2:18" ht="26.25" x14ac:dyDescent="0.25">
      <c r="B171" s="49" t="s">
        <v>3257</v>
      </c>
      <c r="C171" s="49" t="s">
        <v>3258</v>
      </c>
      <c r="D171" s="50" t="s">
        <v>3259</v>
      </c>
      <c r="E171" s="22">
        <v>8508.1500000000051</v>
      </c>
      <c r="F171" s="51">
        <v>739089.02</v>
      </c>
      <c r="G171" s="56">
        <f t="shared" si="4"/>
        <v>-730580.87</v>
      </c>
      <c r="H171" s="57">
        <f t="shared" si="2"/>
        <v>-0.98848832851014345</v>
      </c>
      <c r="I171" s="52">
        <f t="shared" si="5"/>
        <v>1.2998275957642438E-2</v>
      </c>
      <c r="J171" s="22">
        <v>738636.7799999998</v>
      </c>
      <c r="K171" s="22">
        <v>739089.02</v>
      </c>
      <c r="L171" s="56">
        <f t="shared" si="3"/>
        <v>-452.24000000022352</v>
      </c>
      <c r="M171" s="53">
        <v>43739</v>
      </c>
      <c r="N171" s="53">
        <v>44104</v>
      </c>
      <c r="O171" s="49" t="s">
        <v>3260</v>
      </c>
      <c r="P171" s="54" t="s">
        <v>45</v>
      </c>
      <c r="Q171" s="55" t="s">
        <v>3261</v>
      </c>
      <c r="R171" s="54" t="s">
        <v>23</v>
      </c>
    </row>
    <row r="172" spans="2:18" x14ac:dyDescent="0.25">
      <c r="B172" s="49" t="s">
        <v>485</v>
      </c>
      <c r="C172" s="49" t="s">
        <v>486</v>
      </c>
      <c r="D172" s="50" t="s">
        <v>487</v>
      </c>
      <c r="E172" s="22">
        <v>770389.61999999941</v>
      </c>
      <c r="F172" s="51">
        <v>701095.17999999993</v>
      </c>
      <c r="G172" s="56">
        <f t="shared" si="4"/>
        <v>69294.439999999478</v>
      </c>
      <c r="H172" s="57">
        <f t="shared" si="2"/>
        <v>9.8837421760622407E-2</v>
      </c>
      <c r="I172" s="52">
        <f t="shared" si="5"/>
        <v>1.4198408116038947E-2</v>
      </c>
      <c r="J172" s="22">
        <v>806835.19000000018</v>
      </c>
      <c r="K172" s="22">
        <v>701095.17999999993</v>
      </c>
      <c r="L172" s="56">
        <f t="shared" si="3"/>
        <v>105740.01000000024</v>
      </c>
      <c r="M172" s="53">
        <v>43739</v>
      </c>
      <c r="N172" s="53">
        <v>44104</v>
      </c>
      <c r="O172" s="49" t="s">
        <v>488</v>
      </c>
      <c r="P172" s="54" t="s">
        <v>432</v>
      </c>
      <c r="Q172" s="55" t="s">
        <v>409</v>
      </c>
      <c r="R172" s="54" t="s">
        <v>23</v>
      </c>
    </row>
    <row r="173" spans="2:18" x14ac:dyDescent="0.25">
      <c r="B173" s="49" t="s">
        <v>3262</v>
      </c>
      <c r="C173" s="49" t="s">
        <v>3263</v>
      </c>
      <c r="D173" s="50" t="s">
        <v>487</v>
      </c>
      <c r="E173" s="22">
        <v>976.56999999999994</v>
      </c>
      <c r="F173" s="51">
        <v>699003.21</v>
      </c>
      <c r="G173" s="56">
        <f t="shared" si="4"/>
        <v>-698026.64</v>
      </c>
      <c r="H173" s="57">
        <f t="shared" si="2"/>
        <v>-0.99860291056460249</v>
      </c>
      <c r="I173" s="52">
        <f t="shared" si="5"/>
        <v>6.8310549354825938E-3</v>
      </c>
      <c r="J173" s="22">
        <v>388179.82</v>
      </c>
      <c r="K173" s="22">
        <v>699003.21</v>
      </c>
      <c r="L173" s="56">
        <f t="shared" si="3"/>
        <v>-310823.38999999996</v>
      </c>
      <c r="M173" s="53">
        <v>43739</v>
      </c>
      <c r="N173" s="53">
        <v>44104</v>
      </c>
      <c r="O173" s="49" t="s">
        <v>3264</v>
      </c>
      <c r="P173" s="54" t="s">
        <v>432</v>
      </c>
      <c r="Q173" s="55" t="s">
        <v>3265</v>
      </c>
      <c r="R173" s="54" t="s">
        <v>544</v>
      </c>
    </row>
    <row r="174" spans="2:18" x14ac:dyDescent="0.25">
      <c r="B174" s="49" t="s">
        <v>636</v>
      </c>
      <c r="C174" s="49" t="s">
        <v>637</v>
      </c>
      <c r="D174" s="50" t="s">
        <v>638</v>
      </c>
      <c r="E174" s="22">
        <v>488208.65999999986</v>
      </c>
      <c r="F174" s="51">
        <v>665716.73</v>
      </c>
      <c r="G174" s="56">
        <f t="shared" si="4"/>
        <v>-177508.07000000012</v>
      </c>
      <c r="H174" s="57">
        <f t="shared" si="2"/>
        <v>-0.2666420445825361</v>
      </c>
      <c r="I174" s="52">
        <f t="shared" si="5"/>
        <v>8.5913280511035941E-3</v>
      </c>
      <c r="J174" s="22">
        <v>488208.66000000003</v>
      </c>
      <c r="K174" s="22">
        <v>665716.73</v>
      </c>
      <c r="L174" s="56">
        <f t="shared" si="3"/>
        <v>-177508.06999999995</v>
      </c>
      <c r="M174" s="53">
        <v>43739</v>
      </c>
      <c r="N174" s="53">
        <v>44104</v>
      </c>
      <c r="O174" s="49" t="s">
        <v>639</v>
      </c>
      <c r="P174" s="54" t="s">
        <v>45</v>
      </c>
      <c r="Q174" s="55" t="s">
        <v>409</v>
      </c>
      <c r="R174" s="54" t="s">
        <v>23</v>
      </c>
    </row>
    <row r="175" spans="2:18" ht="26.25" x14ac:dyDescent="0.25">
      <c r="B175" s="49" t="s">
        <v>493</v>
      </c>
      <c r="C175" s="49" t="s">
        <v>494</v>
      </c>
      <c r="D175" s="50" t="s">
        <v>495</v>
      </c>
      <c r="E175" s="22">
        <v>210487.76000000007</v>
      </c>
      <c r="F175" s="51">
        <v>621990.42000000004</v>
      </c>
      <c r="G175" s="56">
        <f t="shared" si="4"/>
        <v>-411502.66</v>
      </c>
      <c r="H175" s="57">
        <f t="shared" si="2"/>
        <v>-0.66159002899112163</v>
      </c>
      <c r="I175" s="52">
        <f t="shared" si="5"/>
        <v>3.7631540278834862E-3</v>
      </c>
      <c r="J175" s="22">
        <v>213844.05000000002</v>
      </c>
      <c r="K175" s="22">
        <v>621990.42000000004</v>
      </c>
      <c r="L175" s="56">
        <f t="shared" si="3"/>
        <v>-408146.37</v>
      </c>
      <c r="M175" s="53">
        <v>43739</v>
      </c>
      <c r="N175" s="53">
        <v>44104</v>
      </c>
      <c r="O175" s="49" t="s">
        <v>496</v>
      </c>
      <c r="P175" s="54" t="s">
        <v>432</v>
      </c>
      <c r="Q175" s="55" t="s">
        <v>497</v>
      </c>
      <c r="R175" s="54" t="s">
        <v>50</v>
      </c>
    </row>
    <row r="176" spans="2:18" x14ac:dyDescent="0.25">
      <c r="B176" s="49" t="s">
        <v>3266</v>
      </c>
      <c r="C176" s="49" t="s">
        <v>3267</v>
      </c>
      <c r="D176" s="50" t="s">
        <v>3268</v>
      </c>
      <c r="E176" s="22">
        <v>601202.24000000022</v>
      </c>
      <c r="F176" s="51">
        <v>621420.09000000008</v>
      </c>
      <c r="G176" s="56">
        <f t="shared" si="4"/>
        <v>-20217.84999999986</v>
      </c>
      <c r="H176" s="57">
        <f t="shared" si="2"/>
        <v>-3.2534915309866887E-2</v>
      </c>
      <c r="I176" s="52">
        <f t="shared" si="5"/>
        <v>1.0579750201273188E-2</v>
      </c>
      <c r="J176" s="22">
        <v>601202.23999999987</v>
      </c>
      <c r="K176" s="22">
        <v>621420.09000000008</v>
      </c>
      <c r="L176" s="56">
        <f t="shared" si="3"/>
        <v>-20217.85000000021</v>
      </c>
      <c r="M176" s="53">
        <v>43739</v>
      </c>
      <c r="N176" s="53">
        <v>44104</v>
      </c>
      <c r="O176" s="49" t="s">
        <v>496</v>
      </c>
      <c r="P176" s="54" t="s">
        <v>432</v>
      </c>
      <c r="Q176" s="55" t="s">
        <v>614</v>
      </c>
      <c r="R176" s="54" t="s">
        <v>45</v>
      </c>
    </row>
    <row r="177" spans="2:18" x14ac:dyDescent="0.25">
      <c r="B177" s="49" t="s">
        <v>3269</v>
      </c>
      <c r="C177" s="49" t="s">
        <v>3270</v>
      </c>
      <c r="D177" s="50" t="s">
        <v>3271</v>
      </c>
      <c r="E177" s="22">
        <v>0</v>
      </c>
      <c r="F177" s="51">
        <v>619888.66</v>
      </c>
      <c r="G177" s="56">
        <f t="shared" si="4"/>
        <v>-619888.66</v>
      </c>
      <c r="H177" s="57">
        <f t="shared" si="2"/>
        <v>-1</v>
      </c>
      <c r="I177" s="52">
        <f t="shared" si="5"/>
        <v>3.591466368679692E-3</v>
      </c>
      <c r="J177" s="22">
        <v>204087.77000000002</v>
      </c>
      <c r="K177" s="22">
        <v>619888.66</v>
      </c>
      <c r="L177" s="56">
        <f t="shared" si="3"/>
        <v>-415800.89</v>
      </c>
      <c r="M177" s="53">
        <v>43739</v>
      </c>
      <c r="N177" s="53">
        <v>44104</v>
      </c>
      <c r="O177" s="49" t="s">
        <v>3272</v>
      </c>
      <c r="P177" s="54" t="s">
        <v>45</v>
      </c>
      <c r="Q177" s="55" t="s">
        <v>3273</v>
      </c>
      <c r="R177" s="54" t="s">
        <v>32</v>
      </c>
    </row>
    <row r="178" spans="2:18" x14ac:dyDescent="0.25">
      <c r="B178" s="49" t="s">
        <v>3274</v>
      </c>
      <c r="C178" s="49" t="s">
        <v>3275</v>
      </c>
      <c r="D178" s="50" t="s">
        <v>3276</v>
      </c>
      <c r="E178" s="22">
        <v>25068.310000000005</v>
      </c>
      <c r="F178" s="51">
        <v>617395.13</v>
      </c>
      <c r="G178" s="56">
        <f t="shared" si="4"/>
        <v>-592326.81999999995</v>
      </c>
      <c r="H178" s="57">
        <f t="shared" si="2"/>
        <v>-0.95939665089356951</v>
      </c>
      <c r="I178" s="52">
        <f t="shared" si="5"/>
        <v>5.7491038833627339E-3</v>
      </c>
      <c r="J178" s="22">
        <v>326697.1399999999</v>
      </c>
      <c r="K178" s="22">
        <v>617395.13</v>
      </c>
      <c r="L178" s="56">
        <f t="shared" si="3"/>
        <v>-290697.99000000011</v>
      </c>
      <c r="M178" s="53">
        <v>43739</v>
      </c>
      <c r="N178" s="53">
        <v>44104</v>
      </c>
      <c r="O178" s="49" t="s">
        <v>3277</v>
      </c>
      <c r="P178" s="54" t="s">
        <v>38</v>
      </c>
      <c r="Q178" s="55" t="s">
        <v>3253</v>
      </c>
      <c r="R178" s="54" t="s">
        <v>432</v>
      </c>
    </row>
    <row r="179" spans="2:18" x14ac:dyDescent="0.25">
      <c r="B179" s="49" t="s">
        <v>3278</v>
      </c>
      <c r="C179" s="49" t="s">
        <v>3279</v>
      </c>
      <c r="D179" s="50" t="s">
        <v>3280</v>
      </c>
      <c r="E179" s="22">
        <v>59088.919999999955</v>
      </c>
      <c r="F179" s="51">
        <v>614786.57999999996</v>
      </c>
      <c r="G179" s="56">
        <f t="shared" si="4"/>
        <v>-555697.66</v>
      </c>
      <c r="H179" s="57">
        <f t="shared" si="2"/>
        <v>-0.90388710176464826</v>
      </c>
      <c r="I179" s="52">
        <f t="shared" si="5"/>
        <v>9.8246011711240061E-3</v>
      </c>
      <c r="J179" s="22">
        <v>558290.32999999996</v>
      </c>
      <c r="K179" s="22">
        <v>614786.57999999996</v>
      </c>
      <c r="L179" s="56">
        <f t="shared" si="3"/>
        <v>-56496.25</v>
      </c>
      <c r="M179" s="53">
        <v>43739</v>
      </c>
      <c r="N179" s="53">
        <v>44104</v>
      </c>
      <c r="O179" s="49" t="s">
        <v>3281</v>
      </c>
      <c r="P179" s="54" t="s">
        <v>454</v>
      </c>
      <c r="Q179" s="55" t="s">
        <v>3261</v>
      </c>
      <c r="R179" s="54" t="s">
        <v>23</v>
      </c>
    </row>
    <row r="180" spans="2:18" x14ac:dyDescent="0.25">
      <c r="B180" s="49" t="s">
        <v>3282</v>
      </c>
      <c r="C180" s="49" t="s">
        <v>3283</v>
      </c>
      <c r="D180" s="50" t="s">
        <v>3284</v>
      </c>
      <c r="E180" s="22">
        <v>-1425.29</v>
      </c>
      <c r="F180" s="51">
        <v>611375.89</v>
      </c>
      <c r="G180" s="56">
        <f t="shared" si="4"/>
        <v>-612801.18000000005</v>
      </c>
      <c r="H180" s="57">
        <f t="shared" si="2"/>
        <v>-1.0023312826418458</v>
      </c>
      <c r="I180" s="52">
        <f t="shared" si="5"/>
        <v>1.0172121793377122E-2</v>
      </c>
      <c r="J180" s="22">
        <v>578038.44999999995</v>
      </c>
      <c r="K180" s="22">
        <v>611375.89</v>
      </c>
      <c r="L180" s="56">
        <f t="shared" si="3"/>
        <v>-33337.440000000061</v>
      </c>
      <c r="M180" s="53">
        <v>43739</v>
      </c>
      <c r="N180" s="53">
        <v>44104</v>
      </c>
      <c r="O180" s="49" t="s">
        <v>3285</v>
      </c>
      <c r="P180" s="54" t="s">
        <v>32</v>
      </c>
      <c r="Q180" s="55" t="s">
        <v>3202</v>
      </c>
      <c r="R180" s="54" t="s">
        <v>50</v>
      </c>
    </row>
    <row r="181" spans="2:18" x14ac:dyDescent="0.25">
      <c r="B181" s="49" t="s">
        <v>3286</v>
      </c>
      <c r="C181" s="49" t="s">
        <v>3287</v>
      </c>
      <c r="D181" s="50" t="s">
        <v>487</v>
      </c>
      <c r="E181" s="22">
        <v>16449.579999999987</v>
      </c>
      <c r="F181" s="51">
        <v>598673.24</v>
      </c>
      <c r="G181" s="56">
        <f t="shared" si="4"/>
        <v>-582223.66</v>
      </c>
      <c r="H181" s="57">
        <f t="shared" si="2"/>
        <v>-0.97252327496715907</v>
      </c>
      <c r="I181" s="52">
        <f t="shared" si="5"/>
        <v>1.0485923546983541E-2</v>
      </c>
      <c r="J181" s="22">
        <v>595870.47</v>
      </c>
      <c r="K181" s="22">
        <v>598673.24</v>
      </c>
      <c r="L181" s="56">
        <f t="shared" si="3"/>
        <v>-2802.7700000000186</v>
      </c>
      <c r="M181" s="53">
        <v>43739</v>
      </c>
      <c r="N181" s="53">
        <v>44104</v>
      </c>
      <c r="O181" s="49" t="s">
        <v>488</v>
      </c>
      <c r="P181" s="54" t="s">
        <v>432</v>
      </c>
      <c r="Q181" s="55" t="s">
        <v>3253</v>
      </c>
      <c r="R181" s="54" t="s">
        <v>432</v>
      </c>
    </row>
    <row r="182" spans="2:18" x14ac:dyDescent="0.25">
      <c r="B182" s="49" t="s">
        <v>3288</v>
      </c>
      <c r="C182" s="49" t="s">
        <v>3289</v>
      </c>
      <c r="D182" s="50" t="s">
        <v>3290</v>
      </c>
      <c r="E182" s="22">
        <v>1225.1199999999999</v>
      </c>
      <c r="F182" s="51">
        <v>592212.75</v>
      </c>
      <c r="G182" s="56">
        <f t="shared" si="4"/>
        <v>-590987.63</v>
      </c>
      <c r="H182" s="57">
        <f t="shared" si="2"/>
        <v>-0.99793128398535835</v>
      </c>
      <c r="I182" s="52">
        <f t="shared" si="5"/>
        <v>7.5369034284633301E-3</v>
      </c>
      <c r="J182" s="22">
        <v>428290.19000000006</v>
      </c>
      <c r="K182" s="22">
        <v>592212.75</v>
      </c>
      <c r="L182" s="56">
        <f t="shared" si="3"/>
        <v>-163922.55999999994</v>
      </c>
      <c r="M182" s="53">
        <v>43739</v>
      </c>
      <c r="N182" s="53">
        <v>44104</v>
      </c>
      <c r="O182" s="49" t="s">
        <v>3291</v>
      </c>
      <c r="P182" s="54" t="s">
        <v>43</v>
      </c>
      <c r="Q182" s="55" t="s">
        <v>484</v>
      </c>
      <c r="R182" s="54" t="s">
        <v>23</v>
      </c>
    </row>
    <row r="183" spans="2:18" x14ac:dyDescent="0.25">
      <c r="B183" s="49" t="s">
        <v>3292</v>
      </c>
      <c r="C183" s="49" t="s">
        <v>3293</v>
      </c>
      <c r="D183" s="50" t="s">
        <v>3294</v>
      </c>
      <c r="E183" s="22">
        <v>-236.87999999999994</v>
      </c>
      <c r="F183" s="51">
        <v>575092.57000000007</v>
      </c>
      <c r="G183" s="56">
        <f t="shared" si="4"/>
        <v>-575329.45000000007</v>
      </c>
      <c r="H183" s="57">
        <f t="shared" si="2"/>
        <v>-1.0004118989052493</v>
      </c>
      <c r="I183" s="52">
        <f t="shared" si="5"/>
        <v>1.0067163389836474E-2</v>
      </c>
      <c r="J183" s="22">
        <v>572074.11</v>
      </c>
      <c r="K183" s="22">
        <v>575092.57000000007</v>
      </c>
      <c r="L183" s="56">
        <f t="shared" si="3"/>
        <v>-3018.4600000000792</v>
      </c>
      <c r="M183" s="53">
        <v>43739</v>
      </c>
      <c r="N183" s="53">
        <v>44104</v>
      </c>
      <c r="O183" s="49" t="s">
        <v>3291</v>
      </c>
      <c r="P183" s="54" t="s">
        <v>43</v>
      </c>
      <c r="Q183" s="55" t="s">
        <v>484</v>
      </c>
      <c r="R183" s="54" t="s">
        <v>23</v>
      </c>
    </row>
    <row r="184" spans="2:18" x14ac:dyDescent="0.25">
      <c r="B184" s="49" t="s">
        <v>3295</v>
      </c>
      <c r="C184" s="49" t="s">
        <v>3296</v>
      </c>
      <c r="D184" s="50" t="s">
        <v>3297</v>
      </c>
      <c r="E184" s="22">
        <v>3578.41</v>
      </c>
      <c r="F184" s="51">
        <v>552514.86</v>
      </c>
      <c r="G184" s="56">
        <f t="shared" si="4"/>
        <v>-548936.44999999995</v>
      </c>
      <c r="H184" s="57">
        <f t="shared" si="2"/>
        <v>-0.99352341401279232</v>
      </c>
      <c r="I184" s="52">
        <f t="shared" si="5"/>
        <v>7.3928386338939648E-3</v>
      </c>
      <c r="J184" s="22">
        <v>420103.6</v>
      </c>
      <c r="K184" s="22">
        <v>552514.86</v>
      </c>
      <c r="L184" s="56">
        <f t="shared" si="3"/>
        <v>-132411.26</v>
      </c>
      <c r="M184" s="53">
        <v>43739</v>
      </c>
      <c r="N184" s="53">
        <v>44104</v>
      </c>
      <c r="O184" s="49" t="s">
        <v>488</v>
      </c>
      <c r="P184" s="54" t="s">
        <v>432</v>
      </c>
      <c r="Q184" s="55" t="s">
        <v>484</v>
      </c>
      <c r="R184" s="54" t="s">
        <v>23</v>
      </c>
    </row>
    <row r="185" spans="2:18" x14ac:dyDescent="0.25">
      <c r="B185" s="49" t="s">
        <v>3298</v>
      </c>
      <c r="C185" s="49" t="s">
        <v>3299</v>
      </c>
      <c r="D185" s="50" t="s">
        <v>3300</v>
      </c>
      <c r="E185" s="22">
        <v>885.16000000000008</v>
      </c>
      <c r="F185" s="51">
        <v>543179.69000000006</v>
      </c>
      <c r="G185" s="56">
        <f t="shared" si="4"/>
        <v>-542294.53</v>
      </c>
      <c r="H185" s="57">
        <f t="shared" si="2"/>
        <v>-0.99837041035168306</v>
      </c>
      <c r="I185" s="52">
        <f t="shared" si="5"/>
        <v>3.0298070856961856E-3</v>
      </c>
      <c r="J185" s="22">
        <v>172171.06000000003</v>
      </c>
      <c r="K185" s="22">
        <v>543179.69000000006</v>
      </c>
      <c r="L185" s="56">
        <f t="shared" si="3"/>
        <v>-371008.63</v>
      </c>
      <c r="M185" s="53">
        <v>43739</v>
      </c>
      <c r="N185" s="53">
        <v>44104</v>
      </c>
      <c r="O185" s="49" t="s">
        <v>488</v>
      </c>
      <c r="P185" s="54" t="s">
        <v>432</v>
      </c>
      <c r="Q185" s="55" t="s">
        <v>484</v>
      </c>
      <c r="R185" s="54" t="s">
        <v>23</v>
      </c>
    </row>
    <row r="186" spans="2:18" ht="39" x14ac:dyDescent="0.25">
      <c r="B186" s="49" t="s">
        <v>3301</v>
      </c>
      <c r="C186" s="49" t="s">
        <v>3302</v>
      </c>
      <c r="D186" s="50" t="s">
        <v>3303</v>
      </c>
      <c r="E186" s="22">
        <v>24414.139999999996</v>
      </c>
      <c r="F186" s="51">
        <v>526385.32999999996</v>
      </c>
      <c r="G186" s="56">
        <f t="shared" si="4"/>
        <v>-501971.18999999994</v>
      </c>
      <c r="H186" s="57">
        <f t="shared" si="2"/>
        <v>-0.95361926214775017</v>
      </c>
      <c r="I186" s="52">
        <f t="shared" si="5"/>
        <v>9.3829447037654598E-3</v>
      </c>
      <c r="J186" s="22">
        <v>533192.87000000011</v>
      </c>
      <c r="K186" s="22">
        <v>526385.32999999996</v>
      </c>
      <c r="L186" s="56">
        <f t="shared" si="3"/>
        <v>6807.5400000001537</v>
      </c>
      <c r="M186" s="53">
        <v>43739</v>
      </c>
      <c r="N186" s="53">
        <v>44104</v>
      </c>
      <c r="O186" s="49" t="s">
        <v>3304</v>
      </c>
      <c r="P186" s="54" t="s">
        <v>544</v>
      </c>
      <c r="Q186" s="55" t="s">
        <v>484</v>
      </c>
      <c r="R186" s="54" t="s">
        <v>23</v>
      </c>
    </row>
    <row r="187" spans="2:18" ht="39" x14ac:dyDescent="0.25">
      <c r="B187" s="49" t="s">
        <v>3305</v>
      </c>
      <c r="C187" s="49" t="s">
        <v>3306</v>
      </c>
      <c r="D187" s="50" t="s">
        <v>3307</v>
      </c>
      <c r="E187" s="22">
        <v>3410.4</v>
      </c>
      <c r="F187" s="51">
        <v>525144.25</v>
      </c>
      <c r="G187" s="56">
        <f t="shared" si="4"/>
        <v>-521733.85</v>
      </c>
      <c r="H187" s="57">
        <f t="shared" si="2"/>
        <v>-0.99350578436305825</v>
      </c>
      <c r="I187" s="52">
        <f t="shared" si="5"/>
        <v>9.1124259688609485E-3</v>
      </c>
      <c r="J187" s="22">
        <v>517820.44</v>
      </c>
      <c r="K187" s="22">
        <v>525144.25</v>
      </c>
      <c r="L187" s="56">
        <f t="shared" si="3"/>
        <v>-7323.8099999999977</v>
      </c>
      <c r="M187" s="53">
        <v>43739</v>
      </c>
      <c r="N187" s="53">
        <v>44104</v>
      </c>
      <c r="O187" s="49" t="s">
        <v>3308</v>
      </c>
      <c r="P187" s="54" t="s">
        <v>544</v>
      </c>
      <c r="Q187" s="55" t="s">
        <v>3309</v>
      </c>
      <c r="R187" s="54" t="s">
        <v>23</v>
      </c>
    </row>
    <row r="188" spans="2:18" x14ac:dyDescent="0.25">
      <c r="B188" s="49" t="s">
        <v>3310</v>
      </c>
      <c r="C188" s="49" t="s">
        <v>3311</v>
      </c>
      <c r="D188" s="50" t="s">
        <v>638</v>
      </c>
      <c r="E188" s="22">
        <v>370844.81999999972</v>
      </c>
      <c r="F188" s="51">
        <v>512502.73000000004</v>
      </c>
      <c r="G188" s="56">
        <f t="shared" si="4"/>
        <v>-141657.91000000032</v>
      </c>
      <c r="H188" s="57">
        <f t="shared" si="2"/>
        <v>-0.27640420569076835</v>
      </c>
      <c r="I188" s="52">
        <f t="shared" si="5"/>
        <v>6.5259995688574293E-3</v>
      </c>
      <c r="J188" s="22">
        <v>370844.82000000007</v>
      </c>
      <c r="K188" s="22">
        <v>512502.73000000004</v>
      </c>
      <c r="L188" s="56">
        <f t="shared" si="3"/>
        <v>-141657.90999999997</v>
      </c>
      <c r="M188" s="53">
        <v>43739</v>
      </c>
      <c r="N188" s="53">
        <v>44104</v>
      </c>
      <c r="O188" s="49" t="s">
        <v>496</v>
      </c>
      <c r="P188" s="54" t="s">
        <v>432</v>
      </c>
      <c r="Q188" s="55" t="s">
        <v>3312</v>
      </c>
      <c r="R188" s="54" t="s">
        <v>38</v>
      </c>
    </row>
    <row r="189" spans="2:18" x14ac:dyDescent="0.25">
      <c r="B189" s="49" t="s">
        <v>3313</v>
      </c>
      <c r="C189" s="49" t="s">
        <v>3314</v>
      </c>
      <c r="D189" s="50" t="s">
        <v>3315</v>
      </c>
      <c r="E189" s="22">
        <v>-802.74999999999989</v>
      </c>
      <c r="F189" s="51">
        <v>498439.43</v>
      </c>
      <c r="G189" s="56">
        <f t="shared" si="4"/>
        <v>-499242.18</v>
      </c>
      <c r="H189" s="57">
        <f t="shared" si="2"/>
        <v>-1.0016105266792397</v>
      </c>
      <c r="I189" s="52">
        <f t="shared" si="5"/>
        <v>4.7472277972574048E-3</v>
      </c>
      <c r="J189" s="22">
        <v>269764.77999999997</v>
      </c>
      <c r="K189" s="22">
        <v>498439.43</v>
      </c>
      <c r="L189" s="56">
        <f t="shared" si="3"/>
        <v>-228674.65000000002</v>
      </c>
      <c r="M189" s="53">
        <v>43739</v>
      </c>
      <c r="N189" s="53">
        <v>44104</v>
      </c>
      <c r="O189" s="49" t="s">
        <v>3316</v>
      </c>
      <c r="P189" s="54" t="s">
        <v>544</v>
      </c>
      <c r="Q189" s="55" t="s">
        <v>3317</v>
      </c>
      <c r="R189" s="54" t="s">
        <v>45</v>
      </c>
    </row>
    <row r="190" spans="2:18" x14ac:dyDescent="0.25">
      <c r="B190" s="49" t="s">
        <v>568</v>
      </c>
      <c r="C190" s="49" t="s">
        <v>569</v>
      </c>
      <c r="D190" s="50" t="s">
        <v>570</v>
      </c>
      <c r="E190" s="22">
        <v>527788.05999999982</v>
      </c>
      <c r="F190" s="51">
        <v>475716.86</v>
      </c>
      <c r="G190" s="56">
        <f t="shared" si="4"/>
        <v>52071.199999999837</v>
      </c>
      <c r="H190" s="57">
        <f t="shared" si="2"/>
        <v>0.10945838665461602</v>
      </c>
      <c r="I190" s="52">
        <f t="shared" si="5"/>
        <v>9.2878327166821366E-3</v>
      </c>
      <c r="J190" s="22">
        <v>527788.05999999994</v>
      </c>
      <c r="K190" s="22">
        <v>475716.86</v>
      </c>
      <c r="L190" s="56">
        <f t="shared" si="3"/>
        <v>52071.199999999953</v>
      </c>
      <c r="M190" s="53">
        <v>43739</v>
      </c>
      <c r="N190" s="53">
        <v>44104</v>
      </c>
      <c r="O190" s="49" t="s">
        <v>571</v>
      </c>
      <c r="P190" s="54" t="s">
        <v>38</v>
      </c>
      <c r="Q190" s="55" t="s">
        <v>497</v>
      </c>
      <c r="R190" s="54" t="s">
        <v>50</v>
      </c>
    </row>
    <row r="191" spans="2:18" ht="26.25" x14ac:dyDescent="0.25">
      <c r="B191" s="49" t="s">
        <v>563</v>
      </c>
      <c r="C191" s="49" t="s">
        <v>564</v>
      </c>
      <c r="D191" s="50" t="s">
        <v>565</v>
      </c>
      <c r="E191" s="22">
        <v>405946.7699999999</v>
      </c>
      <c r="F191" s="51">
        <v>472787.13</v>
      </c>
      <c r="G191" s="56">
        <f t="shared" si="4"/>
        <v>-66840.360000000102</v>
      </c>
      <c r="H191" s="57">
        <f t="shared" si="2"/>
        <v>-0.14137516814385387</v>
      </c>
      <c r="I191" s="52">
        <f t="shared" si="5"/>
        <v>7.1437116096135988E-3</v>
      </c>
      <c r="J191" s="22">
        <v>405946.76999999996</v>
      </c>
      <c r="K191" s="22">
        <v>472787.13</v>
      </c>
      <c r="L191" s="56">
        <f t="shared" si="3"/>
        <v>-66840.360000000044</v>
      </c>
      <c r="M191" s="53">
        <v>43739</v>
      </c>
      <c r="N191" s="53">
        <v>44104</v>
      </c>
      <c r="O191" s="49" t="s">
        <v>566</v>
      </c>
      <c r="P191" s="54" t="s">
        <v>21</v>
      </c>
      <c r="Q191" s="55" t="s">
        <v>567</v>
      </c>
      <c r="R191" s="54" t="s">
        <v>454</v>
      </c>
    </row>
    <row r="192" spans="2:18" x14ac:dyDescent="0.25">
      <c r="B192" s="49" t="s">
        <v>813</v>
      </c>
      <c r="C192" s="49" t="s">
        <v>814</v>
      </c>
      <c r="D192" s="50" t="s">
        <v>815</v>
      </c>
      <c r="E192" s="22">
        <v>53.91</v>
      </c>
      <c r="F192" s="51">
        <v>463474.7</v>
      </c>
      <c r="G192" s="56">
        <f t="shared" si="4"/>
        <v>-463420.79000000004</v>
      </c>
      <c r="H192" s="57">
        <f t="shared" si="2"/>
        <v>-0.9998836829712604</v>
      </c>
      <c r="I192" s="52">
        <f t="shared" si="5"/>
        <v>9.4868963454067913E-7</v>
      </c>
      <c r="J192" s="22">
        <v>53.91</v>
      </c>
      <c r="K192" s="22">
        <v>463474.7</v>
      </c>
      <c r="L192" s="56">
        <f t="shared" si="3"/>
        <v>-463420.79000000004</v>
      </c>
      <c r="M192" s="53">
        <v>43739</v>
      </c>
      <c r="N192" s="53">
        <v>44104</v>
      </c>
      <c r="O192" s="49" t="s">
        <v>732</v>
      </c>
      <c r="P192" s="54" t="s">
        <v>432</v>
      </c>
      <c r="Q192" s="55" t="s">
        <v>816</v>
      </c>
      <c r="R192" s="54" t="s">
        <v>580</v>
      </c>
    </row>
    <row r="193" spans="2:18" x14ac:dyDescent="0.25">
      <c r="B193" s="49" t="s">
        <v>3318</v>
      </c>
      <c r="C193" s="49" t="s">
        <v>3319</v>
      </c>
      <c r="D193" s="50" t="s">
        <v>3320</v>
      </c>
      <c r="E193" s="22">
        <v>-2461.2900000000004</v>
      </c>
      <c r="F193" s="51">
        <v>456321.85000000003</v>
      </c>
      <c r="G193" s="56">
        <f t="shared" si="4"/>
        <v>-458783.14</v>
      </c>
      <c r="H193" s="57">
        <f t="shared" si="2"/>
        <v>-1.0053937588129958</v>
      </c>
      <c r="I193" s="52">
        <f t="shared" si="5"/>
        <v>7.0550679929433403E-3</v>
      </c>
      <c r="J193" s="22">
        <v>400909.53</v>
      </c>
      <c r="K193" s="22">
        <v>456321.85000000003</v>
      </c>
      <c r="L193" s="56">
        <f t="shared" si="3"/>
        <v>-55412.320000000007</v>
      </c>
      <c r="M193" s="53">
        <v>43739</v>
      </c>
      <c r="N193" s="53">
        <v>44104</v>
      </c>
      <c r="O193" s="49" t="s">
        <v>3225</v>
      </c>
      <c r="P193" s="54" t="s">
        <v>580</v>
      </c>
      <c r="Q193" s="55" t="s">
        <v>3321</v>
      </c>
      <c r="R193" s="54" t="s">
        <v>454</v>
      </c>
    </row>
    <row r="194" spans="2:18" ht="26.25" x14ac:dyDescent="0.25">
      <c r="B194" s="49" t="s">
        <v>3322</v>
      </c>
      <c r="C194" s="49" t="s">
        <v>3323</v>
      </c>
      <c r="D194" s="50" t="s">
        <v>3324</v>
      </c>
      <c r="E194" s="22">
        <v>4705.1500000000015</v>
      </c>
      <c r="F194" s="51">
        <v>445927.87</v>
      </c>
      <c r="G194" s="56">
        <f t="shared" si="4"/>
        <v>-441222.72</v>
      </c>
      <c r="H194" s="57">
        <f t="shared" si="2"/>
        <v>-0.98944862988716087</v>
      </c>
      <c r="I194" s="52">
        <f t="shared" si="5"/>
        <v>7.6793793306731539E-3</v>
      </c>
      <c r="J194" s="22">
        <v>436386.49</v>
      </c>
      <c r="K194" s="22">
        <v>445927.87</v>
      </c>
      <c r="L194" s="56">
        <f t="shared" si="3"/>
        <v>-9541.3800000000047</v>
      </c>
      <c r="M194" s="53">
        <v>43739</v>
      </c>
      <c r="N194" s="53">
        <v>44104</v>
      </c>
      <c r="O194" s="49" t="s">
        <v>3225</v>
      </c>
      <c r="P194" s="54" t="s">
        <v>580</v>
      </c>
      <c r="Q194" s="55" t="s">
        <v>484</v>
      </c>
      <c r="R194" s="54" t="s">
        <v>23</v>
      </c>
    </row>
    <row r="195" spans="2:18" ht="39" x14ac:dyDescent="0.25">
      <c r="B195" s="49" t="s">
        <v>3325</v>
      </c>
      <c r="C195" s="49" t="s">
        <v>3326</v>
      </c>
      <c r="D195" s="50" t="s">
        <v>3327</v>
      </c>
      <c r="E195" s="22">
        <v>3270.29</v>
      </c>
      <c r="F195" s="51">
        <v>428254.83</v>
      </c>
      <c r="G195" s="56">
        <f t="shared" si="4"/>
        <v>-424984.54000000004</v>
      </c>
      <c r="H195" s="57">
        <f t="shared" si="2"/>
        <v>-0.9923636821562527</v>
      </c>
      <c r="I195" s="52">
        <f t="shared" si="5"/>
        <v>7.2568789677214989E-3</v>
      </c>
      <c r="J195" s="22">
        <v>412377.58999999997</v>
      </c>
      <c r="K195" s="22">
        <v>428254.83</v>
      </c>
      <c r="L195" s="56">
        <f t="shared" si="3"/>
        <v>-15877.240000000049</v>
      </c>
      <c r="M195" s="53">
        <v>43739</v>
      </c>
      <c r="N195" s="53">
        <v>44104</v>
      </c>
      <c r="O195" s="49" t="s">
        <v>488</v>
      </c>
      <c r="P195" s="54" t="s">
        <v>432</v>
      </c>
      <c r="Q195" s="55" t="s">
        <v>3328</v>
      </c>
      <c r="R195" s="54" t="s">
        <v>544</v>
      </c>
    </row>
    <row r="196" spans="2:18" x14ac:dyDescent="0.25">
      <c r="B196" s="49" t="s">
        <v>896</v>
      </c>
      <c r="C196" s="49" t="s">
        <v>897</v>
      </c>
      <c r="D196" s="50" t="s">
        <v>898</v>
      </c>
      <c r="E196" s="22">
        <v>339624.88</v>
      </c>
      <c r="F196" s="51">
        <v>400363.37</v>
      </c>
      <c r="G196" s="56">
        <f t="shared" si="4"/>
        <v>-60738.489999999991</v>
      </c>
      <c r="H196" s="57">
        <f t="shared" si="2"/>
        <v>-0.15170840928829227</v>
      </c>
      <c r="I196" s="52">
        <f t="shared" si="5"/>
        <v>5.9766018046396212E-3</v>
      </c>
      <c r="J196" s="22">
        <v>339624.87999999995</v>
      </c>
      <c r="K196" s="22">
        <v>400363.37</v>
      </c>
      <c r="L196" s="56">
        <f t="shared" si="3"/>
        <v>-60738.490000000049</v>
      </c>
      <c r="M196" s="53">
        <v>43739</v>
      </c>
      <c r="N196" s="53">
        <v>44104</v>
      </c>
      <c r="O196" s="49" t="s">
        <v>899</v>
      </c>
      <c r="P196" s="54" t="s">
        <v>23</v>
      </c>
      <c r="Q196" s="55" t="s">
        <v>409</v>
      </c>
      <c r="R196" s="54" t="s">
        <v>23</v>
      </c>
    </row>
    <row r="197" spans="2:18" x14ac:dyDescent="0.25">
      <c r="B197" s="49" t="s">
        <v>3329</v>
      </c>
      <c r="C197" s="49" t="s">
        <v>3330</v>
      </c>
      <c r="D197" s="50" t="s">
        <v>524</v>
      </c>
      <c r="E197" s="22">
        <v>52732.439999999981</v>
      </c>
      <c r="F197" s="51">
        <v>385918.62</v>
      </c>
      <c r="G197" s="56">
        <f t="shared" si="4"/>
        <v>-333186.18</v>
      </c>
      <c r="H197" s="57">
        <f t="shared" si="2"/>
        <v>-0.86335865317926352</v>
      </c>
      <c r="I197" s="52">
        <f t="shared" si="5"/>
        <v>5.7975213701534946E-3</v>
      </c>
      <c r="J197" s="22">
        <v>329448.49999999994</v>
      </c>
      <c r="K197" s="22">
        <v>385918.62</v>
      </c>
      <c r="L197" s="56">
        <f t="shared" si="3"/>
        <v>-56470.120000000054</v>
      </c>
      <c r="M197" s="53">
        <v>43739</v>
      </c>
      <c r="N197" s="53">
        <v>44104</v>
      </c>
      <c r="O197" s="49" t="s">
        <v>3331</v>
      </c>
      <c r="P197" s="54" t="s">
        <v>585</v>
      </c>
      <c r="Q197" s="55" t="s">
        <v>3253</v>
      </c>
      <c r="R197" s="54" t="s">
        <v>432</v>
      </c>
    </row>
    <row r="198" spans="2:18" x14ac:dyDescent="0.25">
      <c r="B198" s="49" t="s">
        <v>3332</v>
      </c>
      <c r="C198" s="49" t="s">
        <v>3333</v>
      </c>
      <c r="D198" s="50" t="s">
        <v>3334</v>
      </c>
      <c r="E198" s="22">
        <v>268905.75999999995</v>
      </c>
      <c r="F198" s="51">
        <v>377028.38</v>
      </c>
      <c r="G198" s="56">
        <f t="shared" si="4"/>
        <v>-108122.62000000005</v>
      </c>
      <c r="H198" s="57">
        <f t="shared" si="2"/>
        <v>-0.28677581247332112</v>
      </c>
      <c r="I198" s="52">
        <f t="shared" si="5"/>
        <v>4.7321110588069669E-3</v>
      </c>
      <c r="J198" s="22">
        <v>268905.76</v>
      </c>
      <c r="K198" s="22">
        <v>377028.38</v>
      </c>
      <c r="L198" s="56">
        <f t="shared" si="3"/>
        <v>-108122.62</v>
      </c>
      <c r="M198" s="53">
        <v>43739</v>
      </c>
      <c r="N198" s="53">
        <v>44104</v>
      </c>
      <c r="O198" s="49" t="s">
        <v>496</v>
      </c>
      <c r="P198" s="54" t="s">
        <v>432</v>
      </c>
      <c r="Q198" s="55" t="s">
        <v>3335</v>
      </c>
      <c r="R198" s="54" t="s">
        <v>38</v>
      </c>
    </row>
    <row r="199" spans="2:18" x14ac:dyDescent="0.25">
      <c r="B199" s="49" t="s">
        <v>3336</v>
      </c>
      <c r="C199" s="49" t="s">
        <v>3337</v>
      </c>
      <c r="D199" s="50" t="s">
        <v>3338</v>
      </c>
      <c r="E199" s="22">
        <v>380913.95</v>
      </c>
      <c r="F199" s="51">
        <v>368351.59</v>
      </c>
      <c r="G199" s="56">
        <f t="shared" si="4"/>
        <v>12562.359999999986</v>
      </c>
      <c r="H199" s="57">
        <f t="shared" si="2"/>
        <v>3.4104264352435631E-2</v>
      </c>
      <c r="I199" s="52">
        <f t="shared" si="5"/>
        <v>6.7031926547383878E-3</v>
      </c>
      <c r="J199" s="22">
        <v>380913.94999999995</v>
      </c>
      <c r="K199" s="22">
        <v>368351.59</v>
      </c>
      <c r="L199" s="56">
        <f t="shared" si="3"/>
        <v>12562.359999999928</v>
      </c>
      <c r="M199" s="53">
        <v>43739</v>
      </c>
      <c r="N199" s="53">
        <v>44104</v>
      </c>
      <c r="O199" s="49" t="s">
        <v>566</v>
      </c>
      <c r="P199" s="54" t="s">
        <v>21</v>
      </c>
      <c r="Q199" s="55" t="s">
        <v>3339</v>
      </c>
      <c r="R199" s="54" t="s">
        <v>544</v>
      </c>
    </row>
    <row r="200" spans="2:18" x14ac:dyDescent="0.25">
      <c r="B200" s="49" t="s">
        <v>704</v>
      </c>
      <c r="C200" s="49" t="s">
        <v>705</v>
      </c>
      <c r="D200" s="50" t="s">
        <v>638</v>
      </c>
      <c r="E200" s="22">
        <v>349452.61999999982</v>
      </c>
      <c r="F200" s="51">
        <v>322765.98</v>
      </c>
      <c r="G200" s="56">
        <f t="shared" si="4"/>
        <v>26686.639999999839</v>
      </c>
      <c r="H200" s="57">
        <f t="shared" si="2"/>
        <v>8.2681080577326774E-2</v>
      </c>
      <c r="I200" s="52">
        <f t="shared" si="5"/>
        <v>6.1495469923406199E-3</v>
      </c>
      <c r="J200" s="22">
        <v>349452.62</v>
      </c>
      <c r="K200" s="22">
        <v>322765.98</v>
      </c>
      <c r="L200" s="56">
        <f t="shared" si="3"/>
        <v>26686.640000000014</v>
      </c>
      <c r="M200" s="53">
        <v>43739</v>
      </c>
      <c r="N200" s="53">
        <v>44104</v>
      </c>
      <c r="O200" s="49" t="s">
        <v>657</v>
      </c>
      <c r="P200" s="54" t="s">
        <v>454</v>
      </c>
      <c r="Q200" s="55" t="s">
        <v>409</v>
      </c>
      <c r="R200" s="54" t="s">
        <v>23</v>
      </c>
    </row>
    <row r="201" spans="2:18" x14ac:dyDescent="0.25">
      <c r="B201" s="49" t="s">
        <v>3340</v>
      </c>
      <c r="C201" s="49" t="s">
        <v>3341</v>
      </c>
      <c r="D201" s="50" t="s">
        <v>3342</v>
      </c>
      <c r="E201" s="22">
        <v>2489.7200000000003</v>
      </c>
      <c r="F201" s="51">
        <v>319370.45999999996</v>
      </c>
      <c r="G201" s="56">
        <f t="shared" si="4"/>
        <v>-316880.74</v>
      </c>
      <c r="H201" s="57">
        <f t="shared" si="2"/>
        <v>-0.99220428839912134</v>
      </c>
      <c r="I201" s="52">
        <f t="shared" si="5"/>
        <v>4.6358608553340713E-3</v>
      </c>
      <c r="J201" s="22">
        <v>263436.27000000008</v>
      </c>
      <c r="K201" s="22">
        <v>319370.45999999996</v>
      </c>
      <c r="L201" s="56">
        <f t="shared" si="3"/>
        <v>-55934.189999999886</v>
      </c>
      <c r="M201" s="53">
        <v>43739</v>
      </c>
      <c r="N201" s="53">
        <v>44104</v>
      </c>
      <c r="O201" s="49" t="s">
        <v>488</v>
      </c>
      <c r="P201" s="54" t="s">
        <v>432</v>
      </c>
      <c r="Q201" s="55" t="s">
        <v>3328</v>
      </c>
      <c r="R201" s="54" t="s">
        <v>544</v>
      </c>
    </row>
    <row r="202" spans="2:18" x14ac:dyDescent="0.25">
      <c r="B202" s="49" t="s">
        <v>655</v>
      </c>
      <c r="C202" s="49" t="s">
        <v>656</v>
      </c>
      <c r="D202" s="50" t="s">
        <v>638</v>
      </c>
      <c r="E202" s="22">
        <v>239322.66999999981</v>
      </c>
      <c r="F202" s="51">
        <v>311167.55</v>
      </c>
      <c r="G202" s="56">
        <f t="shared" si="4"/>
        <v>-71844.880000000179</v>
      </c>
      <c r="H202" s="57">
        <f t="shared" si="2"/>
        <v>-0.23088808585599682</v>
      </c>
      <c r="I202" s="52">
        <f t="shared" si="5"/>
        <v>4.2115180178000288E-3</v>
      </c>
      <c r="J202" s="22">
        <v>239322.66999999998</v>
      </c>
      <c r="K202" s="22">
        <v>311167.55</v>
      </c>
      <c r="L202" s="56">
        <f t="shared" si="3"/>
        <v>-71844.88</v>
      </c>
      <c r="M202" s="53">
        <v>43739</v>
      </c>
      <c r="N202" s="53">
        <v>44104</v>
      </c>
      <c r="O202" s="49" t="s">
        <v>657</v>
      </c>
      <c r="P202" s="54" t="s">
        <v>454</v>
      </c>
      <c r="Q202" s="55" t="s">
        <v>409</v>
      </c>
      <c r="R202" s="54" t="s">
        <v>23</v>
      </c>
    </row>
    <row r="203" spans="2:18" ht="26.25" x14ac:dyDescent="0.25">
      <c r="B203" s="49" t="s">
        <v>581</v>
      </c>
      <c r="C203" s="49" t="s">
        <v>582</v>
      </c>
      <c r="D203" s="50" t="s">
        <v>583</v>
      </c>
      <c r="E203" s="22">
        <v>295880.62000000005</v>
      </c>
      <c r="F203" s="51">
        <v>301845.61</v>
      </c>
      <c r="G203" s="56">
        <f t="shared" si="4"/>
        <v>-5964.9899999999325</v>
      </c>
      <c r="H203" s="57">
        <f t="shared" si="2"/>
        <v>-1.9761725207797235E-2</v>
      </c>
      <c r="I203" s="52">
        <f t="shared" si="5"/>
        <v>5.2068053655253133E-3</v>
      </c>
      <c r="J203" s="22">
        <v>295880.62000000005</v>
      </c>
      <c r="K203" s="22">
        <v>301845.61</v>
      </c>
      <c r="L203" s="56">
        <f t="shared" si="3"/>
        <v>-5964.9899999999325</v>
      </c>
      <c r="M203" s="53">
        <v>43739</v>
      </c>
      <c r="N203" s="53">
        <v>44104</v>
      </c>
      <c r="O203" s="49" t="s">
        <v>584</v>
      </c>
      <c r="P203" s="54" t="s">
        <v>585</v>
      </c>
      <c r="Q203" s="55" t="s">
        <v>409</v>
      </c>
      <c r="R203" s="54" t="s">
        <v>23</v>
      </c>
    </row>
    <row r="204" spans="2:18" ht="39" x14ac:dyDescent="0.25">
      <c r="B204" s="49" t="s">
        <v>3343</v>
      </c>
      <c r="C204" s="49" t="s">
        <v>3344</v>
      </c>
      <c r="D204" s="50" t="s">
        <v>3345</v>
      </c>
      <c r="E204" s="22">
        <v>291358.0199999999</v>
      </c>
      <c r="F204" s="51">
        <v>298846.67000000004</v>
      </c>
      <c r="G204" s="56">
        <f t="shared" si="4"/>
        <v>-7488.6500000001397</v>
      </c>
      <c r="H204" s="57">
        <f t="shared" ref="H204:H267" si="6">G204/F204</f>
        <v>-2.5058502408610205E-2</v>
      </c>
      <c r="I204" s="52">
        <f t="shared" si="5"/>
        <v>5.1272182065348901E-3</v>
      </c>
      <c r="J204" s="22">
        <v>291358.02</v>
      </c>
      <c r="K204" s="22">
        <v>298846.67000000004</v>
      </c>
      <c r="L204" s="56">
        <f t="shared" ref="L204:L267" si="7">J204-K204</f>
        <v>-7488.6500000000233</v>
      </c>
      <c r="M204" s="53">
        <v>43739</v>
      </c>
      <c r="N204" s="53">
        <v>44104</v>
      </c>
      <c r="O204" s="49" t="s">
        <v>496</v>
      </c>
      <c r="P204" s="54" t="s">
        <v>432</v>
      </c>
      <c r="Q204" s="55" t="s">
        <v>3346</v>
      </c>
      <c r="R204" s="54" t="s">
        <v>585</v>
      </c>
    </row>
    <row r="205" spans="2:18" ht="39" x14ac:dyDescent="0.25">
      <c r="B205" s="49" t="s">
        <v>930</v>
      </c>
      <c r="C205" s="49" t="s">
        <v>931</v>
      </c>
      <c r="D205" s="50" t="s">
        <v>932</v>
      </c>
      <c r="E205" s="22">
        <v>0</v>
      </c>
      <c r="F205" s="51">
        <v>293046.64</v>
      </c>
      <c r="G205" s="56">
        <f t="shared" ref="G205:G268" si="8">E205-F205</f>
        <v>-293046.64</v>
      </c>
      <c r="H205" s="57">
        <f t="shared" si="6"/>
        <v>-1</v>
      </c>
      <c r="I205" s="52">
        <f t="shared" si="5"/>
        <v>0</v>
      </c>
      <c r="J205" s="22">
        <v>0</v>
      </c>
      <c r="K205" s="22">
        <v>293046.64</v>
      </c>
      <c r="L205" s="56">
        <f t="shared" si="7"/>
        <v>-293046.64</v>
      </c>
      <c r="M205" s="53">
        <v>43739</v>
      </c>
      <c r="N205" s="53">
        <v>44104</v>
      </c>
      <c r="O205" s="49" t="s">
        <v>732</v>
      </c>
      <c r="P205" s="54" t="s">
        <v>432</v>
      </c>
      <c r="Q205" s="55" t="s">
        <v>748</v>
      </c>
      <c r="R205" s="54" t="s">
        <v>32</v>
      </c>
    </row>
    <row r="206" spans="2:18" x14ac:dyDescent="0.25">
      <c r="B206" s="49" t="s">
        <v>3347</v>
      </c>
      <c r="C206" s="49" t="s">
        <v>3348</v>
      </c>
      <c r="D206" s="50" t="s">
        <v>508</v>
      </c>
      <c r="E206" s="22">
        <v>227276.48999999982</v>
      </c>
      <c r="F206" s="51">
        <v>276835.43</v>
      </c>
      <c r="G206" s="56">
        <f t="shared" si="8"/>
        <v>-49558.940000000177</v>
      </c>
      <c r="H206" s="57">
        <f t="shared" si="6"/>
        <v>-0.17901949905761766</v>
      </c>
      <c r="I206" s="52">
        <f t="shared" si="5"/>
        <v>3.9995334861396463E-3</v>
      </c>
      <c r="J206" s="22">
        <v>227276.49000000002</v>
      </c>
      <c r="K206" s="22">
        <v>276835.43</v>
      </c>
      <c r="L206" s="56">
        <f t="shared" si="7"/>
        <v>-49558.939999999973</v>
      </c>
      <c r="M206" s="53">
        <v>43739</v>
      </c>
      <c r="N206" s="53">
        <v>44104</v>
      </c>
      <c r="O206" s="49" t="s">
        <v>496</v>
      </c>
      <c r="P206" s="54" t="s">
        <v>432</v>
      </c>
      <c r="Q206" s="55" t="s">
        <v>3312</v>
      </c>
      <c r="R206" s="54" t="s">
        <v>38</v>
      </c>
    </row>
    <row r="207" spans="2:18" x14ac:dyDescent="0.25">
      <c r="B207" s="49" t="s">
        <v>1646</v>
      </c>
      <c r="C207" s="49" t="s">
        <v>1647</v>
      </c>
      <c r="D207" s="50" t="s">
        <v>1648</v>
      </c>
      <c r="E207" s="22">
        <v>101937.51000000002</v>
      </c>
      <c r="F207" s="51">
        <v>236082.38</v>
      </c>
      <c r="G207" s="56">
        <f t="shared" si="8"/>
        <v>-134144.87</v>
      </c>
      <c r="H207" s="57">
        <f t="shared" si="6"/>
        <v>-0.56821212154841882</v>
      </c>
      <c r="I207" s="52">
        <f t="shared" ref="I207:I270" si="9">J207/56825750</f>
        <v>3.2826347210551574E-3</v>
      </c>
      <c r="J207" s="22">
        <v>186538.18000000011</v>
      </c>
      <c r="K207" s="22">
        <v>236082.38</v>
      </c>
      <c r="L207" s="56">
        <f t="shared" si="7"/>
        <v>-49544.199999999895</v>
      </c>
      <c r="M207" s="53">
        <v>43739</v>
      </c>
      <c r="N207" s="53">
        <v>44104</v>
      </c>
      <c r="O207" s="49" t="s">
        <v>1649</v>
      </c>
      <c r="P207" s="54" t="s">
        <v>23</v>
      </c>
      <c r="Q207" s="55" t="s">
        <v>484</v>
      </c>
      <c r="R207" s="54" t="s">
        <v>23</v>
      </c>
    </row>
    <row r="208" spans="2:18" ht="26.25" x14ac:dyDescent="0.25">
      <c r="B208" s="49" t="s">
        <v>533</v>
      </c>
      <c r="C208" s="49" t="s">
        <v>534</v>
      </c>
      <c r="D208" s="50" t="s">
        <v>535</v>
      </c>
      <c r="E208" s="22">
        <v>188371.3299999999</v>
      </c>
      <c r="F208" s="51">
        <v>220333.24</v>
      </c>
      <c r="G208" s="56">
        <f t="shared" si="8"/>
        <v>-31961.910000000091</v>
      </c>
      <c r="H208" s="57">
        <f t="shared" si="6"/>
        <v>-0.1450616802076713</v>
      </c>
      <c r="I208" s="52">
        <f t="shared" si="9"/>
        <v>3.3148938641372971E-3</v>
      </c>
      <c r="J208" s="22">
        <v>188371.33000000002</v>
      </c>
      <c r="K208" s="22">
        <v>220333.24</v>
      </c>
      <c r="L208" s="56">
        <f t="shared" si="7"/>
        <v>-31961.909999999974</v>
      </c>
      <c r="M208" s="53">
        <v>43739</v>
      </c>
      <c r="N208" s="53">
        <v>44104</v>
      </c>
      <c r="O208" s="49" t="s">
        <v>532</v>
      </c>
      <c r="P208" s="54" t="s">
        <v>38</v>
      </c>
      <c r="Q208" s="55" t="s">
        <v>409</v>
      </c>
      <c r="R208" s="54" t="s">
        <v>23</v>
      </c>
    </row>
    <row r="209" spans="2:18" x14ac:dyDescent="0.25">
      <c r="B209" s="49" t="s">
        <v>3349</v>
      </c>
      <c r="C209" s="49" t="s">
        <v>3350</v>
      </c>
      <c r="D209" s="50" t="s">
        <v>3351</v>
      </c>
      <c r="E209" s="22">
        <v>3593.9500000000021</v>
      </c>
      <c r="F209" s="51">
        <v>220151.79</v>
      </c>
      <c r="G209" s="56">
        <f t="shared" si="8"/>
        <v>-216557.84</v>
      </c>
      <c r="H209" s="57">
        <f t="shared" si="6"/>
        <v>-0.98367512705665483</v>
      </c>
      <c r="I209" s="52">
        <f t="shared" si="9"/>
        <v>2.5783531233639682E-3</v>
      </c>
      <c r="J209" s="22">
        <v>146516.85</v>
      </c>
      <c r="K209" s="22">
        <v>220151.79</v>
      </c>
      <c r="L209" s="56">
        <f t="shared" si="7"/>
        <v>-73634.94</v>
      </c>
      <c r="M209" s="53">
        <v>43739</v>
      </c>
      <c r="N209" s="53">
        <v>44104</v>
      </c>
      <c r="O209" s="49" t="s">
        <v>3352</v>
      </c>
      <c r="P209" s="54" t="s">
        <v>38</v>
      </c>
      <c r="Q209" s="55" t="s">
        <v>484</v>
      </c>
      <c r="R209" s="54" t="s">
        <v>23</v>
      </c>
    </row>
    <row r="210" spans="2:18" ht="26.25" x14ac:dyDescent="0.25">
      <c r="B210" s="49" t="s">
        <v>3353</v>
      </c>
      <c r="C210" s="49" t="s">
        <v>3354</v>
      </c>
      <c r="D210" s="50" t="s">
        <v>3355</v>
      </c>
      <c r="E210" s="22">
        <v>211686.20000000022</v>
      </c>
      <c r="F210" s="51">
        <v>219116.92</v>
      </c>
      <c r="G210" s="56">
        <f t="shared" si="8"/>
        <v>-7430.7199999997974</v>
      </c>
      <c r="H210" s="57">
        <f t="shared" si="6"/>
        <v>-3.3912123262775859E-2</v>
      </c>
      <c r="I210" s="52">
        <f t="shared" si="9"/>
        <v>3.725180925900671E-3</v>
      </c>
      <c r="J210" s="22">
        <v>211686.20000000007</v>
      </c>
      <c r="K210" s="22">
        <v>219116.92</v>
      </c>
      <c r="L210" s="56">
        <f t="shared" si="7"/>
        <v>-7430.719999999943</v>
      </c>
      <c r="M210" s="53">
        <v>43739</v>
      </c>
      <c r="N210" s="53">
        <v>44104</v>
      </c>
      <c r="O210" s="49" t="s">
        <v>496</v>
      </c>
      <c r="P210" s="54" t="s">
        <v>432</v>
      </c>
      <c r="Q210" s="55" t="s">
        <v>3356</v>
      </c>
      <c r="R210" s="54" t="s">
        <v>21</v>
      </c>
    </row>
    <row r="211" spans="2:18" ht="26.25" x14ac:dyDescent="0.25">
      <c r="B211" s="49" t="s">
        <v>3357</v>
      </c>
      <c r="C211" s="49" t="s">
        <v>3358</v>
      </c>
      <c r="D211" s="50" t="s">
        <v>3359</v>
      </c>
      <c r="E211" s="22">
        <v>-4117.8499999999985</v>
      </c>
      <c r="F211" s="51">
        <v>211876.26</v>
      </c>
      <c r="G211" s="56">
        <f t="shared" si="8"/>
        <v>-215994.11000000002</v>
      </c>
      <c r="H211" s="57">
        <f t="shared" si="6"/>
        <v>-1.0194351646569559</v>
      </c>
      <c r="I211" s="52">
        <f t="shared" si="9"/>
        <v>2.6546180208796189E-3</v>
      </c>
      <c r="J211" s="22">
        <v>150850.66</v>
      </c>
      <c r="K211" s="22">
        <v>211876.26</v>
      </c>
      <c r="L211" s="56">
        <f t="shared" si="7"/>
        <v>-61025.600000000006</v>
      </c>
      <c r="M211" s="53">
        <v>43739</v>
      </c>
      <c r="N211" s="53">
        <v>44104</v>
      </c>
      <c r="O211" s="49" t="s">
        <v>3360</v>
      </c>
      <c r="P211" s="54" t="s">
        <v>45</v>
      </c>
      <c r="Q211" s="55" t="s">
        <v>484</v>
      </c>
      <c r="R211" s="54" t="s">
        <v>23</v>
      </c>
    </row>
    <row r="212" spans="2:18" x14ac:dyDescent="0.25">
      <c r="B212" s="49" t="s">
        <v>3361</v>
      </c>
      <c r="C212" s="49" t="s">
        <v>3362</v>
      </c>
      <c r="D212" s="50" t="s">
        <v>3363</v>
      </c>
      <c r="E212" s="22">
        <v>12208.480000000003</v>
      </c>
      <c r="F212" s="51">
        <v>208120.34</v>
      </c>
      <c r="G212" s="56">
        <f t="shared" si="8"/>
        <v>-195911.86</v>
      </c>
      <c r="H212" s="57">
        <f t="shared" si="6"/>
        <v>-0.94133932320118252</v>
      </c>
      <c r="I212" s="52">
        <f t="shared" si="9"/>
        <v>3.0496519623586138E-3</v>
      </c>
      <c r="J212" s="22">
        <v>173298.76</v>
      </c>
      <c r="K212" s="22">
        <v>208120.34</v>
      </c>
      <c r="L212" s="56">
        <f t="shared" si="7"/>
        <v>-34821.579999999987</v>
      </c>
      <c r="M212" s="53">
        <v>43739</v>
      </c>
      <c r="N212" s="53">
        <v>44104</v>
      </c>
      <c r="O212" s="49" t="s">
        <v>3364</v>
      </c>
      <c r="P212" s="54" t="s">
        <v>45</v>
      </c>
      <c r="Q212" s="55" t="s">
        <v>484</v>
      </c>
      <c r="R212" s="54" t="s">
        <v>23</v>
      </c>
    </row>
    <row r="213" spans="2:18" ht="26.25" x14ac:dyDescent="0.25">
      <c r="B213" s="49" t="s">
        <v>3365</v>
      </c>
      <c r="C213" s="49" t="s">
        <v>3366</v>
      </c>
      <c r="D213" s="50" t="s">
        <v>3367</v>
      </c>
      <c r="E213" s="22">
        <v>130207.77000000002</v>
      </c>
      <c r="F213" s="51">
        <v>206136.29</v>
      </c>
      <c r="G213" s="56">
        <f t="shared" si="8"/>
        <v>-75928.51999999999</v>
      </c>
      <c r="H213" s="57">
        <f t="shared" si="6"/>
        <v>-0.36834135318919337</v>
      </c>
      <c r="I213" s="52">
        <f t="shared" si="9"/>
        <v>2.2913515439743426E-3</v>
      </c>
      <c r="J213" s="22">
        <v>130207.76999999999</v>
      </c>
      <c r="K213" s="22">
        <v>206136.29</v>
      </c>
      <c r="L213" s="56">
        <f t="shared" si="7"/>
        <v>-75928.520000000019</v>
      </c>
      <c r="M213" s="53">
        <v>43739</v>
      </c>
      <c r="N213" s="53">
        <v>44104</v>
      </c>
      <c r="O213" s="49" t="s">
        <v>3368</v>
      </c>
      <c r="P213" s="54" t="s">
        <v>454</v>
      </c>
      <c r="Q213" s="55" t="s">
        <v>409</v>
      </c>
      <c r="R213" s="54" t="s">
        <v>23</v>
      </c>
    </row>
    <row r="214" spans="2:18" ht="26.25" x14ac:dyDescent="0.25">
      <c r="B214" s="49" t="s">
        <v>3369</v>
      </c>
      <c r="C214" s="49" t="s">
        <v>3370</v>
      </c>
      <c r="D214" s="50" t="s">
        <v>3371</v>
      </c>
      <c r="E214" s="22">
        <v>-22599.669999999995</v>
      </c>
      <c r="F214" s="51">
        <v>199943.16</v>
      </c>
      <c r="G214" s="56">
        <f t="shared" si="8"/>
        <v>-222542.83</v>
      </c>
      <c r="H214" s="57">
        <f t="shared" si="6"/>
        <v>-1.1130304732605005</v>
      </c>
      <c r="I214" s="52">
        <f t="shared" si="9"/>
        <v>0</v>
      </c>
      <c r="J214" s="22">
        <v>0</v>
      </c>
      <c r="K214" s="22">
        <v>199943.16</v>
      </c>
      <c r="L214" s="56">
        <f t="shared" si="7"/>
        <v>-199943.16</v>
      </c>
      <c r="M214" s="53">
        <v>43739</v>
      </c>
      <c r="N214" s="53">
        <v>44104</v>
      </c>
      <c r="O214" s="49" t="s">
        <v>3304</v>
      </c>
      <c r="P214" s="54" t="s">
        <v>544</v>
      </c>
      <c r="Q214" s="55" t="s">
        <v>3372</v>
      </c>
      <c r="R214" s="54" t="s">
        <v>580</v>
      </c>
    </row>
    <row r="215" spans="2:18" x14ac:dyDescent="0.25">
      <c r="B215" s="49" t="s">
        <v>3373</v>
      </c>
      <c r="C215" s="49" t="s">
        <v>3374</v>
      </c>
      <c r="D215" s="50" t="s">
        <v>3375</v>
      </c>
      <c r="E215" s="22">
        <v>4158.9600000000019</v>
      </c>
      <c r="F215" s="51">
        <v>194465.75</v>
      </c>
      <c r="G215" s="56">
        <f t="shared" si="8"/>
        <v>-190306.79</v>
      </c>
      <c r="H215" s="57">
        <f t="shared" si="6"/>
        <v>-0.97861340621677595</v>
      </c>
      <c r="I215" s="52">
        <f t="shared" si="9"/>
        <v>1.8789226715001557E-3</v>
      </c>
      <c r="J215" s="22">
        <v>106771.18999999997</v>
      </c>
      <c r="K215" s="22">
        <v>194465.75</v>
      </c>
      <c r="L215" s="56">
        <f t="shared" si="7"/>
        <v>-87694.560000000027</v>
      </c>
      <c r="M215" s="53">
        <v>43739</v>
      </c>
      <c r="N215" s="53">
        <v>44104</v>
      </c>
      <c r="O215" s="49" t="s">
        <v>3225</v>
      </c>
      <c r="P215" s="54" t="s">
        <v>580</v>
      </c>
      <c r="Q215" s="55" t="s">
        <v>484</v>
      </c>
      <c r="R215" s="54" t="s">
        <v>23</v>
      </c>
    </row>
    <row r="216" spans="2:18" ht="39" x14ac:dyDescent="0.25">
      <c r="B216" s="49" t="s">
        <v>3376</v>
      </c>
      <c r="C216" s="49" t="s">
        <v>3377</v>
      </c>
      <c r="D216" s="50" t="s">
        <v>3378</v>
      </c>
      <c r="E216" s="22">
        <v>-2985.96</v>
      </c>
      <c r="F216" s="51">
        <v>193159.7</v>
      </c>
      <c r="G216" s="56">
        <f t="shared" si="8"/>
        <v>-196145.66</v>
      </c>
      <c r="H216" s="57">
        <f t="shared" si="6"/>
        <v>-1.0154585040254256</v>
      </c>
      <c r="I216" s="52">
        <f t="shared" si="9"/>
        <v>3.3991579521607724E-3</v>
      </c>
      <c r="J216" s="22">
        <v>193159.7</v>
      </c>
      <c r="K216" s="22">
        <v>193159.7</v>
      </c>
      <c r="L216" s="56">
        <f t="shared" si="7"/>
        <v>0</v>
      </c>
      <c r="M216" s="53">
        <v>43739</v>
      </c>
      <c r="N216" s="53">
        <v>44104</v>
      </c>
      <c r="O216" s="49" t="s">
        <v>488</v>
      </c>
      <c r="P216" s="54" t="s">
        <v>432</v>
      </c>
      <c r="Q216" s="55" t="s">
        <v>3379</v>
      </c>
      <c r="R216" s="54" t="s">
        <v>23</v>
      </c>
    </row>
    <row r="217" spans="2:18" ht="26.25" x14ac:dyDescent="0.25">
      <c r="B217" s="49" t="s">
        <v>3380</v>
      </c>
      <c r="C217" s="49" t="s">
        <v>3381</v>
      </c>
      <c r="D217" s="50" t="s">
        <v>3382</v>
      </c>
      <c r="E217" s="22">
        <v>-125.57</v>
      </c>
      <c r="F217" s="51">
        <v>191974.21000000002</v>
      </c>
      <c r="G217" s="56">
        <f t="shared" si="8"/>
        <v>-192099.78000000003</v>
      </c>
      <c r="H217" s="57">
        <f t="shared" si="6"/>
        <v>-1.0006540982770551</v>
      </c>
      <c r="I217" s="52">
        <f t="shared" si="9"/>
        <v>3.3780778960242489E-3</v>
      </c>
      <c r="J217" s="22">
        <v>191961.80999999997</v>
      </c>
      <c r="K217" s="22">
        <v>191974.21000000002</v>
      </c>
      <c r="L217" s="56">
        <f t="shared" si="7"/>
        <v>-12.400000000052387</v>
      </c>
      <c r="M217" s="53">
        <v>43739</v>
      </c>
      <c r="N217" s="53">
        <v>44104</v>
      </c>
      <c r="O217" s="49" t="s">
        <v>3383</v>
      </c>
      <c r="P217" s="54" t="s">
        <v>580</v>
      </c>
      <c r="Q217" s="55" t="s">
        <v>3180</v>
      </c>
      <c r="R217" s="54" t="s">
        <v>50</v>
      </c>
    </row>
    <row r="218" spans="2:18" x14ac:dyDescent="0.25">
      <c r="B218" s="49" t="s">
        <v>3384</v>
      </c>
      <c r="C218" s="49" t="s">
        <v>3385</v>
      </c>
      <c r="D218" s="50" t="s">
        <v>3386</v>
      </c>
      <c r="E218" s="22">
        <v>10566.42</v>
      </c>
      <c r="F218" s="51">
        <v>170249.37</v>
      </c>
      <c r="G218" s="56">
        <f t="shared" si="8"/>
        <v>-159682.94999999998</v>
      </c>
      <c r="H218" s="57">
        <f t="shared" si="6"/>
        <v>-0.93793562936532449</v>
      </c>
      <c r="I218" s="52">
        <f t="shared" si="9"/>
        <v>2.2919190683800919E-3</v>
      </c>
      <c r="J218" s="22">
        <v>130240.02</v>
      </c>
      <c r="K218" s="22">
        <v>170249.37</v>
      </c>
      <c r="L218" s="56">
        <f t="shared" si="7"/>
        <v>-40009.349999999991</v>
      </c>
      <c r="M218" s="53">
        <v>43739</v>
      </c>
      <c r="N218" s="53">
        <v>44104</v>
      </c>
      <c r="O218" s="49" t="s">
        <v>3387</v>
      </c>
      <c r="P218" s="54" t="s">
        <v>454</v>
      </c>
      <c r="Q218" s="55" t="s">
        <v>3388</v>
      </c>
      <c r="R218" s="54" t="s">
        <v>50</v>
      </c>
    </row>
    <row r="219" spans="2:18" x14ac:dyDescent="0.25">
      <c r="B219" s="49" t="s">
        <v>3389</v>
      </c>
      <c r="C219" s="49" t="s">
        <v>3390</v>
      </c>
      <c r="D219" s="50" t="s">
        <v>3252</v>
      </c>
      <c r="E219" s="22">
        <v>-1085.55</v>
      </c>
      <c r="F219" s="51">
        <v>170184.45</v>
      </c>
      <c r="G219" s="56">
        <f t="shared" si="8"/>
        <v>-171270</v>
      </c>
      <c r="H219" s="57">
        <f t="shared" si="6"/>
        <v>-1.0063786673811854</v>
      </c>
      <c r="I219" s="52">
        <f t="shared" si="9"/>
        <v>2.8975149470090588E-3</v>
      </c>
      <c r="J219" s="22">
        <v>164653.46000000002</v>
      </c>
      <c r="K219" s="22">
        <v>170184.45</v>
      </c>
      <c r="L219" s="56">
        <f t="shared" si="7"/>
        <v>-5530.9899999999907</v>
      </c>
      <c r="M219" s="53">
        <v>43739</v>
      </c>
      <c r="N219" s="53">
        <v>44104</v>
      </c>
      <c r="O219" s="49" t="s">
        <v>488</v>
      </c>
      <c r="P219" s="54" t="s">
        <v>432</v>
      </c>
      <c r="Q219" s="55" t="s">
        <v>3321</v>
      </c>
      <c r="R219" s="54" t="s">
        <v>454</v>
      </c>
    </row>
    <row r="220" spans="2:18" x14ac:dyDescent="0.25">
      <c r="B220" s="49" t="s">
        <v>3391</v>
      </c>
      <c r="C220" s="49" t="s">
        <v>3392</v>
      </c>
      <c r="D220" s="50" t="s">
        <v>3393</v>
      </c>
      <c r="E220" s="22">
        <v>-6140.920000000001</v>
      </c>
      <c r="F220" s="51">
        <v>165709</v>
      </c>
      <c r="G220" s="56">
        <f t="shared" si="8"/>
        <v>-171849.92</v>
      </c>
      <c r="H220" s="57">
        <f t="shared" si="6"/>
        <v>-1.0370584578990882</v>
      </c>
      <c r="I220" s="52">
        <f t="shared" si="9"/>
        <v>1.8951839614963287E-3</v>
      </c>
      <c r="J220" s="22">
        <v>107695.25</v>
      </c>
      <c r="K220" s="22">
        <v>165709</v>
      </c>
      <c r="L220" s="56">
        <f t="shared" si="7"/>
        <v>-58013.75</v>
      </c>
      <c r="M220" s="53">
        <v>43739</v>
      </c>
      <c r="N220" s="53">
        <v>44104</v>
      </c>
      <c r="O220" s="49" t="s">
        <v>3364</v>
      </c>
      <c r="P220" s="54" t="s">
        <v>45</v>
      </c>
      <c r="Q220" s="55" t="s">
        <v>484</v>
      </c>
      <c r="R220" s="54" t="s">
        <v>23</v>
      </c>
    </row>
    <row r="221" spans="2:18" ht="39" x14ac:dyDescent="0.25">
      <c r="B221" s="49" t="s">
        <v>3394</v>
      </c>
      <c r="C221" s="49" t="s">
        <v>3395</v>
      </c>
      <c r="D221" s="50" t="s">
        <v>3396</v>
      </c>
      <c r="E221" s="22">
        <v>-2967.3199999999997</v>
      </c>
      <c r="F221" s="51">
        <v>163192.16</v>
      </c>
      <c r="G221" s="56">
        <f t="shared" si="8"/>
        <v>-166159.48000000001</v>
      </c>
      <c r="H221" s="57">
        <f t="shared" si="6"/>
        <v>-1.0181829813392997</v>
      </c>
      <c r="I221" s="52">
        <f t="shared" si="9"/>
        <v>2.8873112981350878E-3</v>
      </c>
      <c r="J221" s="22">
        <v>164073.62999999998</v>
      </c>
      <c r="K221" s="22">
        <v>163192.16</v>
      </c>
      <c r="L221" s="56">
        <f t="shared" si="7"/>
        <v>881.46999999997206</v>
      </c>
      <c r="M221" s="53">
        <v>43739</v>
      </c>
      <c r="N221" s="53">
        <v>44104</v>
      </c>
      <c r="O221" s="49" t="s">
        <v>3225</v>
      </c>
      <c r="P221" s="54" t="s">
        <v>580</v>
      </c>
      <c r="Q221" s="55" t="s">
        <v>3321</v>
      </c>
      <c r="R221" s="54" t="s">
        <v>454</v>
      </c>
    </row>
    <row r="222" spans="2:18" ht="39" x14ac:dyDescent="0.25">
      <c r="B222" s="49" t="s">
        <v>3397</v>
      </c>
      <c r="C222" s="49" t="s">
        <v>3398</v>
      </c>
      <c r="D222" s="50" t="s">
        <v>3399</v>
      </c>
      <c r="E222" s="22">
        <v>113124.84999999996</v>
      </c>
      <c r="F222" s="51">
        <v>161566.45000000001</v>
      </c>
      <c r="G222" s="56">
        <f t="shared" si="8"/>
        <v>-48441.600000000049</v>
      </c>
      <c r="H222" s="57">
        <f t="shared" si="6"/>
        <v>-0.29982462324325404</v>
      </c>
      <c r="I222" s="52">
        <f t="shared" si="9"/>
        <v>1.9907321944716964E-3</v>
      </c>
      <c r="J222" s="22">
        <v>113124.84999999999</v>
      </c>
      <c r="K222" s="22">
        <v>161566.45000000001</v>
      </c>
      <c r="L222" s="56">
        <f t="shared" si="7"/>
        <v>-48441.60000000002</v>
      </c>
      <c r="M222" s="53">
        <v>43739</v>
      </c>
      <c r="N222" s="53">
        <v>44104</v>
      </c>
      <c r="O222" s="49" t="s">
        <v>496</v>
      </c>
      <c r="P222" s="54" t="s">
        <v>432</v>
      </c>
      <c r="Q222" s="55" t="s">
        <v>3312</v>
      </c>
      <c r="R222" s="54" t="s">
        <v>38</v>
      </c>
    </row>
    <row r="223" spans="2:18" ht="26.25" x14ac:dyDescent="0.25">
      <c r="B223" s="49" t="s">
        <v>3400</v>
      </c>
      <c r="C223" s="49" t="s">
        <v>3401</v>
      </c>
      <c r="D223" s="50" t="s">
        <v>3402</v>
      </c>
      <c r="E223" s="22">
        <v>144630.89999999997</v>
      </c>
      <c r="F223" s="51">
        <v>147073.13</v>
      </c>
      <c r="G223" s="56">
        <f t="shared" si="8"/>
        <v>-2442.2300000000396</v>
      </c>
      <c r="H223" s="57">
        <f t="shared" si="6"/>
        <v>-1.6605548545815536E-2</v>
      </c>
      <c r="I223" s="52">
        <f t="shared" si="9"/>
        <v>2.5451648240454369E-3</v>
      </c>
      <c r="J223" s="22">
        <v>144630.9</v>
      </c>
      <c r="K223" s="22">
        <v>147073.13</v>
      </c>
      <c r="L223" s="56">
        <f t="shared" si="7"/>
        <v>-2442.2300000000105</v>
      </c>
      <c r="M223" s="53">
        <v>43739</v>
      </c>
      <c r="N223" s="53">
        <v>44104</v>
      </c>
      <c r="O223" s="49" t="s">
        <v>496</v>
      </c>
      <c r="P223" s="54" t="s">
        <v>432</v>
      </c>
      <c r="Q223" s="55" t="s">
        <v>3403</v>
      </c>
      <c r="R223" s="54" t="s">
        <v>50</v>
      </c>
    </row>
    <row r="224" spans="2:18" ht="39" x14ac:dyDescent="0.25">
      <c r="B224" s="49" t="s">
        <v>3404</v>
      </c>
      <c r="C224" s="49" t="s">
        <v>3405</v>
      </c>
      <c r="D224" s="50" t="s">
        <v>3406</v>
      </c>
      <c r="E224" s="22">
        <v>-11141.940000000002</v>
      </c>
      <c r="F224" s="51">
        <v>144939.59</v>
      </c>
      <c r="G224" s="56">
        <f t="shared" si="8"/>
        <v>-156081.53</v>
      </c>
      <c r="H224" s="57">
        <f t="shared" si="6"/>
        <v>-1.0768729923963494</v>
      </c>
      <c r="I224" s="52">
        <f t="shared" si="9"/>
        <v>2.6312082110662854E-3</v>
      </c>
      <c r="J224" s="22">
        <v>149520.37999999998</v>
      </c>
      <c r="K224" s="22">
        <v>144939.59</v>
      </c>
      <c r="L224" s="56">
        <f t="shared" si="7"/>
        <v>4580.789999999979</v>
      </c>
      <c r="M224" s="53">
        <v>43739</v>
      </c>
      <c r="N224" s="53">
        <v>44104</v>
      </c>
      <c r="O224" s="49" t="s">
        <v>3407</v>
      </c>
      <c r="P224" s="54" t="s">
        <v>585</v>
      </c>
      <c r="Q224" s="55" t="s">
        <v>1667</v>
      </c>
      <c r="R224" s="54" t="s">
        <v>454</v>
      </c>
    </row>
    <row r="225" spans="2:18" x14ac:dyDescent="0.25">
      <c r="B225" s="49" t="s">
        <v>3408</v>
      </c>
      <c r="C225" s="49" t="s">
        <v>3409</v>
      </c>
      <c r="D225" s="50" t="s">
        <v>3410</v>
      </c>
      <c r="E225" s="22">
        <v>5563.16</v>
      </c>
      <c r="F225" s="51">
        <v>133326.41</v>
      </c>
      <c r="G225" s="56">
        <f t="shared" si="8"/>
        <v>-127763.25</v>
      </c>
      <c r="H225" s="57">
        <f t="shared" si="6"/>
        <v>-0.95827413338437595</v>
      </c>
      <c r="I225" s="52">
        <f t="shared" si="9"/>
        <v>1.9349163011486872E-3</v>
      </c>
      <c r="J225" s="22">
        <v>109953.07</v>
      </c>
      <c r="K225" s="22">
        <v>133326.41</v>
      </c>
      <c r="L225" s="56">
        <f t="shared" si="7"/>
        <v>-23373.339999999997</v>
      </c>
      <c r="M225" s="53">
        <v>43739</v>
      </c>
      <c r="N225" s="53">
        <v>44104</v>
      </c>
      <c r="O225" s="49" t="s">
        <v>3411</v>
      </c>
      <c r="P225" s="54" t="s">
        <v>50</v>
      </c>
      <c r="Q225" s="55" t="s">
        <v>3412</v>
      </c>
      <c r="R225" s="54" t="s">
        <v>23</v>
      </c>
    </row>
    <row r="226" spans="2:18" x14ac:dyDescent="0.25">
      <c r="B226" s="49" t="s">
        <v>3413</v>
      </c>
      <c r="C226" s="49" t="s">
        <v>3414</v>
      </c>
      <c r="D226" s="50" t="s">
        <v>3415</v>
      </c>
      <c r="E226" s="22">
        <v>-2113.27</v>
      </c>
      <c r="F226" s="51">
        <v>126770.29000000001</v>
      </c>
      <c r="G226" s="56">
        <f t="shared" si="8"/>
        <v>-128883.56000000001</v>
      </c>
      <c r="H226" s="57">
        <f t="shared" si="6"/>
        <v>-1.0166700730904694</v>
      </c>
      <c r="I226" s="52">
        <f t="shared" si="9"/>
        <v>2.1322023906415668E-4</v>
      </c>
      <c r="J226" s="22">
        <v>12116.400000000001</v>
      </c>
      <c r="K226" s="22">
        <v>126770.29000000001</v>
      </c>
      <c r="L226" s="56">
        <f t="shared" si="7"/>
        <v>-114653.89000000001</v>
      </c>
      <c r="M226" s="53">
        <v>43739</v>
      </c>
      <c r="N226" s="53">
        <v>44104</v>
      </c>
      <c r="O226" s="49" t="s">
        <v>3416</v>
      </c>
      <c r="P226" s="54" t="s">
        <v>580</v>
      </c>
      <c r="Q226" s="55" t="s">
        <v>3317</v>
      </c>
      <c r="R226" s="54" t="s">
        <v>45</v>
      </c>
    </row>
    <row r="227" spans="2:18" ht="39" x14ac:dyDescent="0.25">
      <c r="B227" s="49" t="s">
        <v>3417</v>
      </c>
      <c r="C227" s="49" t="s">
        <v>3418</v>
      </c>
      <c r="D227" s="50" t="s">
        <v>3419</v>
      </c>
      <c r="E227" s="22">
        <v>6945.2800000000016</v>
      </c>
      <c r="F227" s="51">
        <v>124894.79000000001</v>
      </c>
      <c r="G227" s="56">
        <f t="shared" si="8"/>
        <v>-117949.51000000001</v>
      </c>
      <c r="H227" s="57">
        <f t="shared" si="6"/>
        <v>-0.94439095497898673</v>
      </c>
      <c r="I227" s="52">
        <f t="shared" si="9"/>
        <v>1.938299274536632E-3</v>
      </c>
      <c r="J227" s="22">
        <v>110145.31000000001</v>
      </c>
      <c r="K227" s="22">
        <v>124894.79000000001</v>
      </c>
      <c r="L227" s="56">
        <f t="shared" si="7"/>
        <v>-14749.479999999996</v>
      </c>
      <c r="M227" s="53">
        <v>43739</v>
      </c>
      <c r="N227" s="53">
        <v>44104</v>
      </c>
      <c r="O227" s="49" t="s">
        <v>3420</v>
      </c>
      <c r="P227" s="54" t="s">
        <v>38</v>
      </c>
      <c r="Q227" s="55" t="s">
        <v>3321</v>
      </c>
      <c r="R227" s="54" t="s">
        <v>454</v>
      </c>
    </row>
    <row r="228" spans="2:18" x14ac:dyDescent="0.25">
      <c r="B228" s="49" t="s">
        <v>3421</v>
      </c>
      <c r="C228" s="49" t="s">
        <v>3422</v>
      </c>
      <c r="D228" s="50" t="s">
        <v>3423</v>
      </c>
      <c r="E228" s="22">
        <v>1397.0499999999997</v>
      </c>
      <c r="F228" s="51">
        <v>123886.62</v>
      </c>
      <c r="G228" s="56">
        <f t="shared" si="8"/>
        <v>-122489.56999999999</v>
      </c>
      <c r="H228" s="57">
        <f t="shared" si="6"/>
        <v>-0.98872315670570399</v>
      </c>
      <c r="I228" s="52">
        <f t="shared" si="9"/>
        <v>1.5151639881567775E-3</v>
      </c>
      <c r="J228" s="22">
        <v>86100.33</v>
      </c>
      <c r="K228" s="22">
        <v>123886.62</v>
      </c>
      <c r="L228" s="56">
        <f t="shared" si="7"/>
        <v>-37786.289999999994</v>
      </c>
      <c r="M228" s="53">
        <v>43739</v>
      </c>
      <c r="N228" s="53">
        <v>44104</v>
      </c>
      <c r="O228" s="49" t="s">
        <v>3387</v>
      </c>
      <c r="P228" s="54" t="s">
        <v>454</v>
      </c>
      <c r="Q228" s="55" t="s">
        <v>3388</v>
      </c>
      <c r="R228" s="54" t="s">
        <v>50</v>
      </c>
    </row>
    <row r="229" spans="2:18" x14ac:dyDescent="0.25">
      <c r="B229" s="49" t="s">
        <v>3424</v>
      </c>
      <c r="C229" s="49" t="s">
        <v>3425</v>
      </c>
      <c r="D229" s="50" t="s">
        <v>638</v>
      </c>
      <c r="E229" s="22">
        <v>119271.99999999997</v>
      </c>
      <c r="F229" s="51">
        <v>119149.54000000001</v>
      </c>
      <c r="G229" s="56">
        <f t="shared" si="8"/>
        <v>122.45999999996275</v>
      </c>
      <c r="H229" s="57">
        <f t="shared" si="6"/>
        <v>1.0277840770510967E-3</v>
      </c>
      <c r="I229" s="52">
        <f t="shared" si="9"/>
        <v>2.098907625504283E-3</v>
      </c>
      <c r="J229" s="22">
        <v>119272.00000000001</v>
      </c>
      <c r="K229" s="22">
        <v>119149.54000000001</v>
      </c>
      <c r="L229" s="56">
        <f t="shared" si="7"/>
        <v>122.4600000000064</v>
      </c>
      <c r="M229" s="53">
        <v>43739</v>
      </c>
      <c r="N229" s="53">
        <v>44104</v>
      </c>
      <c r="O229" s="49" t="s">
        <v>549</v>
      </c>
      <c r="P229" s="54" t="s">
        <v>38</v>
      </c>
      <c r="Q229" s="55" t="s">
        <v>3346</v>
      </c>
      <c r="R229" s="54" t="s">
        <v>585</v>
      </c>
    </row>
    <row r="230" spans="2:18" ht="26.25" x14ac:dyDescent="0.25">
      <c r="B230" s="49" t="s">
        <v>529</v>
      </c>
      <c r="C230" s="49" t="s">
        <v>530</v>
      </c>
      <c r="D230" s="50" t="s">
        <v>531</v>
      </c>
      <c r="E230" s="22">
        <v>71120.740000000005</v>
      </c>
      <c r="F230" s="51">
        <v>112205.17</v>
      </c>
      <c r="G230" s="56">
        <f t="shared" si="8"/>
        <v>-41084.429999999993</v>
      </c>
      <c r="H230" s="57">
        <f t="shared" si="6"/>
        <v>-0.3661545185484768</v>
      </c>
      <c r="I230" s="52">
        <f t="shared" si="9"/>
        <v>1.2515583164322511E-3</v>
      </c>
      <c r="J230" s="22">
        <v>71120.739999999991</v>
      </c>
      <c r="K230" s="22">
        <v>112205.17</v>
      </c>
      <c r="L230" s="56">
        <f t="shared" si="7"/>
        <v>-41084.430000000008</v>
      </c>
      <c r="M230" s="53">
        <v>43739</v>
      </c>
      <c r="N230" s="53">
        <v>44104</v>
      </c>
      <c r="O230" s="49" t="s">
        <v>532</v>
      </c>
      <c r="P230" s="54" t="s">
        <v>38</v>
      </c>
      <c r="Q230" s="55" t="s">
        <v>409</v>
      </c>
      <c r="R230" s="54" t="s">
        <v>23</v>
      </c>
    </row>
    <row r="231" spans="2:18" ht="26.25" x14ac:dyDescent="0.25">
      <c r="B231" s="49" t="s">
        <v>3426</v>
      </c>
      <c r="C231" s="49" t="s">
        <v>3427</v>
      </c>
      <c r="D231" s="50" t="s">
        <v>3428</v>
      </c>
      <c r="E231" s="22">
        <v>111338.06999999999</v>
      </c>
      <c r="F231" s="51">
        <v>108298.5</v>
      </c>
      <c r="G231" s="56">
        <f t="shared" si="8"/>
        <v>3039.5699999999924</v>
      </c>
      <c r="H231" s="57">
        <f t="shared" si="6"/>
        <v>2.8066593720134557E-2</v>
      </c>
      <c r="I231" s="52">
        <f t="shared" si="9"/>
        <v>1.9592890546979145E-3</v>
      </c>
      <c r="J231" s="22">
        <v>111338.07</v>
      </c>
      <c r="K231" s="22">
        <v>108298.5</v>
      </c>
      <c r="L231" s="56">
        <f t="shared" si="7"/>
        <v>3039.570000000007</v>
      </c>
      <c r="M231" s="53">
        <v>43739</v>
      </c>
      <c r="N231" s="53">
        <v>44104</v>
      </c>
      <c r="O231" s="49" t="s">
        <v>606</v>
      </c>
      <c r="P231" s="54" t="s">
        <v>45</v>
      </c>
      <c r="Q231" s="55" t="s">
        <v>505</v>
      </c>
      <c r="R231" s="54" t="s">
        <v>454</v>
      </c>
    </row>
    <row r="232" spans="2:18" ht="39" x14ac:dyDescent="0.25">
      <c r="B232" s="49" t="s">
        <v>3429</v>
      </c>
      <c r="C232" s="49" t="s">
        <v>3430</v>
      </c>
      <c r="D232" s="50" t="s">
        <v>3431</v>
      </c>
      <c r="E232" s="22">
        <v>1649.7899999999995</v>
      </c>
      <c r="F232" s="51">
        <v>107976.53</v>
      </c>
      <c r="G232" s="56">
        <f t="shared" si="8"/>
        <v>-106326.74</v>
      </c>
      <c r="H232" s="57">
        <f t="shared" si="6"/>
        <v>-0.98472084628020562</v>
      </c>
      <c r="I232" s="52">
        <f t="shared" si="9"/>
        <v>1.7091950392207757E-3</v>
      </c>
      <c r="J232" s="22">
        <v>97126.29</v>
      </c>
      <c r="K232" s="22">
        <v>107976.53</v>
      </c>
      <c r="L232" s="56">
        <f t="shared" si="7"/>
        <v>-10850.240000000005</v>
      </c>
      <c r="M232" s="53">
        <v>43739</v>
      </c>
      <c r="N232" s="53">
        <v>44104</v>
      </c>
      <c r="O232" s="49" t="s">
        <v>3432</v>
      </c>
      <c r="P232" s="54" t="s">
        <v>454</v>
      </c>
      <c r="Q232" s="55" t="s">
        <v>484</v>
      </c>
      <c r="R232" s="54" t="s">
        <v>23</v>
      </c>
    </row>
    <row r="233" spans="2:18" ht="39" x14ac:dyDescent="0.25">
      <c r="B233" s="49" t="s">
        <v>536</v>
      </c>
      <c r="C233" s="49" t="s">
        <v>537</v>
      </c>
      <c r="D233" s="50" t="s">
        <v>538</v>
      </c>
      <c r="E233" s="22">
        <v>123966.28</v>
      </c>
      <c r="F233" s="51">
        <v>104316.15000000001</v>
      </c>
      <c r="G233" s="56">
        <f t="shared" si="8"/>
        <v>19650.12999999999</v>
      </c>
      <c r="H233" s="57">
        <f t="shared" si="6"/>
        <v>0.18837092818321985</v>
      </c>
      <c r="I233" s="52">
        <f t="shared" si="9"/>
        <v>2.1815159500754499E-3</v>
      </c>
      <c r="J233" s="22">
        <v>123966.28</v>
      </c>
      <c r="K233" s="22">
        <v>104316.15000000001</v>
      </c>
      <c r="L233" s="56">
        <f t="shared" si="7"/>
        <v>19650.12999999999</v>
      </c>
      <c r="M233" s="53">
        <v>43739</v>
      </c>
      <c r="N233" s="53">
        <v>44104</v>
      </c>
      <c r="O233" s="49" t="s">
        <v>539</v>
      </c>
      <c r="P233" s="54" t="s">
        <v>50</v>
      </c>
      <c r="Q233" s="55" t="s">
        <v>409</v>
      </c>
      <c r="R233" s="54" t="s">
        <v>23</v>
      </c>
    </row>
    <row r="234" spans="2:18" ht="39" x14ac:dyDescent="0.25">
      <c r="B234" s="49" t="s">
        <v>3433</v>
      </c>
      <c r="C234" s="49" t="s">
        <v>3434</v>
      </c>
      <c r="D234" s="50" t="s">
        <v>3435</v>
      </c>
      <c r="E234" s="22">
        <v>-5189.2599999999993</v>
      </c>
      <c r="F234" s="51">
        <v>104193.90000000001</v>
      </c>
      <c r="G234" s="56">
        <f t="shared" si="8"/>
        <v>-109383.16</v>
      </c>
      <c r="H234" s="57">
        <f t="shared" si="6"/>
        <v>-1.0498038752748482</v>
      </c>
      <c r="I234" s="52">
        <f t="shared" si="9"/>
        <v>1.8335684086879629E-3</v>
      </c>
      <c r="J234" s="22">
        <v>104193.90000000001</v>
      </c>
      <c r="K234" s="22">
        <v>104193.90000000001</v>
      </c>
      <c r="L234" s="56">
        <f t="shared" si="7"/>
        <v>0</v>
      </c>
      <c r="M234" s="53">
        <v>43739</v>
      </c>
      <c r="N234" s="53">
        <v>44104</v>
      </c>
      <c r="O234" s="49" t="s">
        <v>3436</v>
      </c>
      <c r="P234" s="54" t="s">
        <v>43</v>
      </c>
      <c r="Q234" s="55" t="s">
        <v>484</v>
      </c>
      <c r="R234" s="54" t="s">
        <v>23</v>
      </c>
    </row>
    <row r="235" spans="2:18" x14ac:dyDescent="0.25">
      <c r="B235" s="49" t="s">
        <v>3437</v>
      </c>
      <c r="C235" s="49" t="s">
        <v>3438</v>
      </c>
      <c r="D235" s="50" t="s">
        <v>3439</v>
      </c>
      <c r="E235" s="22">
        <v>-1.2799999999999985</v>
      </c>
      <c r="F235" s="51">
        <v>102012.68000000001</v>
      </c>
      <c r="G235" s="56">
        <f t="shared" si="8"/>
        <v>-102013.96</v>
      </c>
      <c r="H235" s="57">
        <f t="shared" si="6"/>
        <v>-1.0000125474597863</v>
      </c>
      <c r="I235" s="52">
        <f t="shared" si="9"/>
        <v>4.3507265632217781E-4</v>
      </c>
      <c r="J235" s="22">
        <v>24723.329999999994</v>
      </c>
      <c r="K235" s="22">
        <v>102012.68000000001</v>
      </c>
      <c r="L235" s="56">
        <f t="shared" si="7"/>
        <v>-77289.350000000006</v>
      </c>
      <c r="M235" s="53">
        <v>43739</v>
      </c>
      <c r="N235" s="53">
        <v>44104</v>
      </c>
      <c r="O235" s="49" t="s">
        <v>3364</v>
      </c>
      <c r="P235" s="54" t="s">
        <v>45</v>
      </c>
      <c r="Q235" s="55" t="s">
        <v>484</v>
      </c>
      <c r="R235" s="54" t="s">
        <v>23</v>
      </c>
    </row>
    <row r="236" spans="2:18" x14ac:dyDescent="0.25">
      <c r="B236" s="49" t="s">
        <v>3440</v>
      </c>
      <c r="C236" s="49" t="s">
        <v>3441</v>
      </c>
      <c r="D236" s="50" t="s">
        <v>3442</v>
      </c>
      <c r="E236" s="22">
        <v>89432.720000000016</v>
      </c>
      <c r="F236" s="51">
        <v>101831.40000000001</v>
      </c>
      <c r="G236" s="56">
        <f t="shared" si="8"/>
        <v>-12398.679999999993</v>
      </c>
      <c r="H236" s="57">
        <f t="shared" si="6"/>
        <v>-0.12175694333967707</v>
      </c>
      <c r="I236" s="52">
        <f t="shared" si="9"/>
        <v>1.5738062410086977E-3</v>
      </c>
      <c r="J236" s="22">
        <v>89432.72</v>
      </c>
      <c r="K236" s="22">
        <v>101831.40000000001</v>
      </c>
      <c r="L236" s="56">
        <f t="shared" si="7"/>
        <v>-12398.680000000008</v>
      </c>
      <c r="M236" s="53">
        <v>43739</v>
      </c>
      <c r="N236" s="53">
        <v>44104</v>
      </c>
      <c r="O236" s="49" t="s">
        <v>532</v>
      </c>
      <c r="P236" s="54" t="s">
        <v>38</v>
      </c>
      <c r="Q236" s="55" t="s">
        <v>409</v>
      </c>
      <c r="R236" s="54" t="s">
        <v>23</v>
      </c>
    </row>
    <row r="237" spans="2:18" ht="26.25" x14ac:dyDescent="0.25">
      <c r="B237" s="49" t="s">
        <v>900</v>
      </c>
      <c r="C237" s="49" t="s">
        <v>901</v>
      </c>
      <c r="D237" s="50" t="s">
        <v>902</v>
      </c>
      <c r="E237" s="22">
        <v>27168.140000000036</v>
      </c>
      <c r="F237" s="51">
        <v>100234.93000000001</v>
      </c>
      <c r="G237" s="56">
        <f t="shared" si="8"/>
        <v>-73066.789999999979</v>
      </c>
      <c r="H237" s="57">
        <f t="shared" si="6"/>
        <v>-0.72895536516062787</v>
      </c>
      <c r="I237" s="52">
        <f t="shared" si="9"/>
        <v>4.780955816685221E-4</v>
      </c>
      <c r="J237" s="22">
        <v>27168.140000000021</v>
      </c>
      <c r="K237" s="22">
        <v>100234.93000000001</v>
      </c>
      <c r="L237" s="56">
        <f t="shared" si="7"/>
        <v>-73066.789999999979</v>
      </c>
      <c r="M237" s="53">
        <v>43739</v>
      </c>
      <c r="N237" s="53">
        <v>44104</v>
      </c>
      <c r="O237" s="49" t="s">
        <v>903</v>
      </c>
      <c r="P237" s="54" t="s">
        <v>23</v>
      </c>
      <c r="Q237" s="55" t="s">
        <v>853</v>
      </c>
      <c r="R237" s="54" t="s">
        <v>43</v>
      </c>
    </row>
    <row r="238" spans="2:18" ht="39" x14ac:dyDescent="0.25">
      <c r="B238" s="49" t="s">
        <v>576</v>
      </c>
      <c r="C238" s="49" t="s">
        <v>577</v>
      </c>
      <c r="D238" s="50" t="s">
        <v>578</v>
      </c>
      <c r="E238" s="22">
        <v>115104.74999999993</v>
      </c>
      <c r="F238" s="51">
        <v>96948.92</v>
      </c>
      <c r="G238" s="56">
        <f t="shared" si="8"/>
        <v>18155.829999999929</v>
      </c>
      <c r="H238" s="57">
        <f t="shared" si="6"/>
        <v>0.18727212226809675</v>
      </c>
      <c r="I238" s="52">
        <f t="shared" si="9"/>
        <v>2.0255737935706963E-3</v>
      </c>
      <c r="J238" s="22">
        <v>115104.75</v>
      </c>
      <c r="K238" s="22">
        <v>96948.92</v>
      </c>
      <c r="L238" s="56">
        <f t="shared" si="7"/>
        <v>18155.830000000002</v>
      </c>
      <c r="M238" s="53">
        <v>43739</v>
      </c>
      <c r="N238" s="53">
        <v>44104</v>
      </c>
      <c r="O238" s="49" t="s">
        <v>571</v>
      </c>
      <c r="P238" s="54" t="s">
        <v>38</v>
      </c>
      <c r="Q238" s="55" t="s">
        <v>579</v>
      </c>
      <c r="R238" s="54" t="s">
        <v>580</v>
      </c>
    </row>
    <row r="239" spans="2:18" x14ac:dyDescent="0.25">
      <c r="B239" s="49" t="s">
        <v>3443</v>
      </c>
      <c r="C239" s="49" t="s">
        <v>3444</v>
      </c>
      <c r="D239" s="50" t="s">
        <v>3445</v>
      </c>
      <c r="E239" s="22">
        <v>92154.860000000015</v>
      </c>
      <c r="F239" s="51">
        <v>95589.400000000009</v>
      </c>
      <c r="G239" s="56">
        <f t="shared" si="8"/>
        <v>-3434.5399999999936</v>
      </c>
      <c r="H239" s="57">
        <f t="shared" si="6"/>
        <v>-3.5930134512822481E-2</v>
      </c>
      <c r="I239" s="52">
        <f t="shared" si="9"/>
        <v>1.6217095242913645E-3</v>
      </c>
      <c r="J239" s="22">
        <v>92154.86</v>
      </c>
      <c r="K239" s="22">
        <v>95589.400000000009</v>
      </c>
      <c r="L239" s="56">
        <f t="shared" si="7"/>
        <v>-3434.5400000000081</v>
      </c>
      <c r="M239" s="53">
        <v>43739</v>
      </c>
      <c r="N239" s="53">
        <v>44104</v>
      </c>
      <c r="O239" s="49" t="s">
        <v>496</v>
      </c>
      <c r="P239" s="54" t="s">
        <v>432</v>
      </c>
      <c r="Q239" s="55" t="s">
        <v>3235</v>
      </c>
      <c r="R239" s="54" t="s">
        <v>32</v>
      </c>
    </row>
    <row r="240" spans="2:18" x14ac:dyDescent="0.25">
      <c r="B240" s="49" t="s">
        <v>3446</v>
      </c>
      <c r="C240" s="49" t="s">
        <v>3447</v>
      </c>
      <c r="D240" s="50" t="s">
        <v>3448</v>
      </c>
      <c r="E240" s="22">
        <v>82316.75</v>
      </c>
      <c r="F240" s="51">
        <v>95557.5</v>
      </c>
      <c r="G240" s="56">
        <f t="shared" si="8"/>
        <v>-13240.75</v>
      </c>
      <c r="H240" s="57">
        <f t="shared" si="6"/>
        <v>-0.13856316877272845</v>
      </c>
      <c r="I240" s="52">
        <f t="shared" si="9"/>
        <v>1.4485818488977269E-3</v>
      </c>
      <c r="J240" s="22">
        <v>82316.75</v>
      </c>
      <c r="K240" s="22">
        <v>95557.5</v>
      </c>
      <c r="L240" s="56">
        <f t="shared" si="7"/>
        <v>-13240.75</v>
      </c>
      <c r="M240" s="53">
        <v>43739</v>
      </c>
      <c r="N240" s="53">
        <v>44104</v>
      </c>
      <c r="O240" s="49" t="s">
        <v>3449</v>
      </c>
      <c r="P240" s="54" t="s">
        <v>45</v>
      </c>
      <c r="Q240" s="55" t="s">
        <v>687</v>
      </c>
      <c r="R240" s="54" t="s">
        <v>50</v>
      </c>
    </row>
    <row r="241" spans="2:18" ht="26.25" x14ac:dyDescent="0.25">
      <c r="B241" s="49" t="s">
        <v>3450</v>
      </c>
      <c r="C241" s="49" t="s">
        <v>3451</v>
      </c>
      <c r="D241" s="50" t="s">
        <v>3452</v>
      </c>
      <c r="E241" s="22">
        <v>49912.069999999985</v>
      </c>
      <c r="F241" s="51">
        <v>94112.67</v>
      </c>
      <c r="G241" s="56">
        <f t="shared" si="8"/>
        <v>-44200.600000000013</v>
      </c>
      <c r="H241" s="57">
        <f t="shared" si="6"/>
        <v>-0.46965621100750848</v>
      </c>
      <c r="I241" s="52">
        <f t="shared" si="9"/>
        <v>1.63309995908545E-3</v>
      </c>
      <c r="J241" s="22">
        <v>92802.13</v>
      </c>
      <c r="K241" s="22">
        <v>94112.67</v>
      </c>
      <c r="L241" s="56">
        <f t="shared" si="7"/>
        <v>-1310.5399999999936</v>
      </c>
      <c r="M241" s="53">
        <v>43739</v>
      </c>
      <c r="N241" s="53">
        <v>44104</v>
      </c>
      <c r="O241" s="49" t="s">
        <v>3364</v>
      </c>
      <c r="P241" s="54" t="s">
        <v>45</v>
      </c>
      <c r="Q241" s="55" t="s">
        <v>1667</v>
      </c>
      <c r="R241" s="54" t="s">
        <v>454</v>
      </c>
    </row>
    <row r="242" spans="2:18" x14ac:dyDescent="0.25">
      <c r="B242" s="49" t="s">
        <v>3453</v>
      </c>
      <c r="C242" s="49" t="s">
        <v>3454</v>
      </c>
      <c r="D242" s="50" t="s">
        <v>3455</v>
      </c>
      <c r="E242" s="22">
        <v>63740.070000000065</v>
      </c>
      <c r="F242" s="51">
        <v>82964.25</v>
      </c>
      <c r="G242" s="56">
        <f t="shared" si="8"/>
        <v>-19224.179999999935</v>
      </c>
      <c r="H242" s="57">
        <f t="shared" si="6"/>
        <v>-0.23171643207767123</v>
      </c>
      <c r="I242" s="52">
        <f t="shared" si="9"/>
        <v>1.1216758247801395E-3</v>
      </c>
      <c r="J242" s="22">
        <v>63740.070000000007</v>
      </c>
      <c r="K242" s="22">
        <v>82964.25</v>
      </c>
      <c r="L242" s="56">
        <f t="shared" si="7"/>
        <v>-19224.179999999993</v>
      </c>
      <c r="M242" s="53">
        <v>43739</v>
      </c>
      <c r="N242" s="53">
        <v>44104</v>
      </c>
      <c r="O242" s="49" t="s">
        <v>3456</v>
      </c>
      <c r="P242" s="54" t="s">
        <v>38</v>
      </c>
      <c r="Q242" s="55" t="s">
        <v>3457</v>
      </c>
      <c r="R242" s="54" t="s">
        <v>585</v>
      </c>
    </row>
    <row r="243" spans="2:18" ht="26.25" x14ac:dyDescent="0.25">
      <c r="B243" s="49" t="s">
        <v>3458</v>
      </c>
      <c r="C243" s="49" t="s">
        <v>3459</v>
      </c>
      <c r="D243" s="50" t="s">
        <v>3460</v>
      </c>
      <c r="E243" s="22">
        <v>-3987.1800000000017</v>
      </c>
      <c r="F243" s="51">
        <v>79856.759999999995</v>
      </c>
      <c r="G243" s="56">
        <f t="shared" si="8"/>
        <v>-83843.94</v>
      </c>
      <c r="H243" s="57">
        <f t="shared" si="6"/>
        <v>-1.0499291481397444</v>
      </c>
      <c r="I243" s="52">
        <f t="shared" si="9"/>
        <v>1.3277359295741807E-3</v>
      </c>
      <c r="J243" s="22">
        <v>75449.59</v>
      </c>
      <c r="K243" s="22">
        <v>79856.759999999995</v>
      </c>
      <c r="L243" s="56">
        <f t="shared" si="7"/>
        <v>-4407.1699999999983</v>
      </c>
      <c r="M243" s="53">
        <v>43739</v>
      </c>
      <c r="N243" s="53">
        <v>44104</v>
      </c>
      <c r="O243" s="49" t="s">
        <v>3461</v>
      </c>
      <c r="P243" s="54" t="s">
        <v>580</v>
      </c>
      <c r="Q243" s="55" t="s">
        <v>484</v>
      </c>
      <c r="R243" s="54" t="s">
        <v>23</v>
      </c>
    </row>
    <row r="244" spans="2:18" ht="39" x14ac:dyDescent="0.25">
      <c r="B244" s="49" t="s">
        <v>3462</v>
      </c>
      <c r="C244" s="49" t="s">
        <v>3463</v>
      </c>
      <c r="D244" s="50" t="s">
        <v>3464</v>
      </c>
      <c r="E244" s="22">
        <v>4252.3100000000004</v>
      </c>
      <c r="F244" s="51">
        <v>76468.180000000008</v>
      </c>
      <c r="G244" s="56">
        <f t="shared" si="8"/>
        <v>-72215.87000000001</v>
      </c>
      <c r="H244" s="57">
        <f t="shared" si="6"/>
        <v>-0.9443911179787462</v>
      </c>
      <c r="I244" s="52">
        <f t="shared" si="9"/>
        <v>6.9867832804670416E-4</v>
      </c>
      <c r="J244" s="22">
        <v>39702.92</v>
      </c>
      <c r="K244" s="22">
        <v>76468.180000000008</v>
      </c>
      <c r="L244" s="56">
        <f t="shared" si="7"/>
        <v>-36765.260000000009</v>
      </c>
      <c r="M244" s="53">
        <v>43739</v>
      </c>
      <c r="N244" s="53">
        <v>44104</v>
      </c>
      <c r="O244" s="49" t="s">
        <v>3465</v>
      </c>
      <c r="P244" s="54" t="s">
        <v>432</v>
      </c>
      <c r="Q244" s="55" t="s">
        <v>3261</v>
      </c>
      <c r="R244" s="54" t="s">
        <v>23</v>
      </c>
    </row>
    <row r="245" spans="2:18" x14ac:dyDescent="0.25">
      <c r="B245" s="49" t="s">
        <v>3466</v>
      </c>
      <c r="C245" s="49" t="s">
        <v>3467</v>
      </c>
      <c r="D245" s="50" t="s">
        <v>3468</v>
      </c>
      <c r="E245" s="22">
        <v>73731.360000000001</v>
      </c>
      <c r="F245" s="51">
        <v>73796.740000000005</v>
      </c>
      <c r="G245" s="56">
        <f t="shared" si="8"/>
        <v>-65.380000000004657</v>
      </c>
      <c r="H245" s="57">
        <f t="shared" si="6"/>
        <v>-8.8594699440659101E-4</v>
      </c>
      <c r="I245" s="52">
        <f t="shared" si="9"/>
        <v>1.2974991091186654E-3</v>
      </c>
      <c r="J245" s="22">
        <v>73731.360000000001</v>
      </c>
      <c r="K245" s="22">
        <v>73796.740000000005</v>
      </c>
      <c r="L245" s="56">
        <f t="shared" si="7"/>
        <v>-65.380000000004657</v>
      </c>
      <c r="M245" s="53">
        <v>43739</v>
      </c>
      <c r="N245" s="53">
        <v>44104</v>
      </c>
      <c r="O245" s="49" t="s">
        <v>532</v>
      </c>
      <c r="P245" s="54" t="s">
        <v>38</v>
      </c>
      <c r="Q245" s="55" t="s">
        <v>3469</v>
      </c>
      <c r="R245" s="54" t="s">
        <v>580</v>
      </c>
    </row>
    <row r="246" spans="2:18" ht="39" x14ac:dyDescent="0.25">
      <c r="B246" s="49" t="s">
        <v>3470</v>
      </c>
      <c r="C246" s="49" t="s">
        <v>3471</v>
      </c>
      <c r="D246" s="50" t="s">
        <v>3472</v>
      </c>
      <c r="E246" s="22">
        <v>33272.170000000006</v>
      </c>
      <c r="F246" s="51">
        <v>73541.45</v>
      </c>
      <c r="G246" s="56">
        <f t="shared" si="8"/>
        <v>-40269.279999999992</v>
      </c>
      <c r="H246" s="57">
        <f t="shared" si="6"/>
        <v>-0.54757255942057159</v>
      </c>
      <c r="I246" s="52">
        <f t="shared" si="9"/>
        <v>7.4728815721745892E-4</v>
      </c>
      <c r="J246" s="22">
        <v>42465.210000000014</v>
      </c>
      <c r="K246" s="22">
        <v>73541.45</v>
      </c>
      <c r="L246" s="56">
        <f t="shared" si="7"/>
        <v>-31076.239999999983</v>
      </c>
      <c r="M246" s="53">
        <v>43739</v>
      </c>
      <c r="N246" s="53">
        <v>44104</v>
      </c>
      <c r="O246" s="49" t="s">
        <v>3473</v>
      </c>
      <c r="P246" s="54" t="s">
        <v>45</v>
      </c>
      <c r="Q246" s="55" t="s">
        <v>3235</v>
      </c>
      <c r="R246" s="54" t="s">
        <v>32</v>
      </c>
    </row>
    <row r="247" spans="2:18" x14ac:dyDescent="0.25">
      <c r="B247" s="49" t="s">
        <v>3474</v>
      </c>
      <c r="C247" s="49" t="s">
        <v>3475</v>
      </c>
      <c r="D247" s="50" t="s">
        <v>3476</v>
      </c>
      <c r="E247" s="22">
        <v>59848.87</v>
      </c>
      <c r="F247" s="51">
        <v>70293.540000000008</v>
      </c>
      <c r="G247" s="56">
        <f t="shared" si="8"/>
        <v>-10444.670000000006</v>
      </c>
      <c r="H247" s="57">
        <f t="shared" si="6"/>
        <v>-0.14858648461864354</v>
      </c>
      <c r="I247" s="52">
        <f t="shared" si="9"/>
        <v>1.0531998257832058E-3</v>
      </c>
      <c r="J247" s="22">
        <v>59848.87</v>
      </c>
      <c r="K247" s="22">
        <v>70293.540000000008</v>
      </c>
      <c r="L247" s="56">
        <f t="shared" si="7"/>
        <v>-10444.670000000006</v>
      </c>
      <c r="M247" s="53">
        <v>43739</v>
      </c>
      <c r="N247" s="53">
        <v>44104</v>
      </c>
      <c r="O247" s="49" t="s">
        <v>532</v>
      </c>
      <c r="P247" s="54" t="s">
        <v>38</v>
      </c>
      <c r="Q247" s="55" t="s">
        <v>409</v>
      </c>
      <c r="R247" s="54" t="s">
        <v>23</v>
      </c>
    </row>
    <row r="248" spans="2:18" ht="26.25" x14ac:dyDescent="0.25">
      <c r="B248" s="49" t="s">
        <v>3477</v>
      </c>
      <c r="C248" s="49" t="s">
        <v>3478</v>
      </c>
      <c r="D248" s="50" t="s">
        <v>3479</v>
      </c>
      <c r="E248" s="22">
        <v>62570.159999999996</v>
      </c>
      <c r="F248" s="51">
        <v>68621.52</v>
      </c>
      <c r="G248" s="56">
        <f t="shared" si="8"/>
        <v>-6051.3600000000079</v>
      </c>
      <c r="H248" s="57">
        <f t="shared" si="6"/>
        <v>-8.8184581163460202E-2</v>
      </c>
      <c r="I248" s="52">
        <f t="shared" si="9"/>
        <v>1.101088151058279E-3</v>
      </c>
      <c r="J248" s="22">
        <v>62570.16</v>
      </c>
      <c r="K248" s="22">
        <v>68621.52</v>
      </c>
      <c r="L248" s="56">
        <f t="shared" si="7"/>
        <v>-6051.3600000000006</v>
      </c>
      <c r="M248" s="53">
        <v>43739</v>
      </c>
      <c r="N248" s="53">
        <v>44104</v>
      </c>
      <c r="O248" s="49" t="s">
        <v>496</v>
      </c>
      <c r="P248" s="54" t="s">
        <v>432</v>
      </c>
      <c r="Q248" s="55" t="s">
        <v>3469</v>
      </c>
      <c r="R248" s="54" t="s">
        <v>580</v>
      </c>
    </row>
    <row r="249" spans="2:18" ht="26.25" x14ac:dyDescent="0.25">
      <c r="B249" s="49" t="s">
        <v>3480</v>
      </c>
      <c r="C249" s="49" t="s">
        <v>3481</v>
      </c>
      <c r="D249" s="50" t="s">
        <v>3482</v>
      </c>
      <c r="E249" s="22">
        <v>65253.01</v>
      </c>
      <c r="F249" s="51">
        <v>63470.57</v>
      </c>
      <c r="G249" s="56">
        <f t="shared" si="8"/>
        <v>1782.4400000000023</v>
      </c>
      <c r="H249" s="57">
        <f t="shared" si="6"/>
        <v>2.8082936705941072E-2</v>
      </c>
      <c r="I249" s="52">
        <f t="shared" si="9"/>
        <v>1.1483000224370113E-3</v>
      </c>
      <c r="J249" s="22">
        <v>65253.01</v>
      </c>
      <c r="K249" s="22">
        <v>63470.57</v>
      </c>
      <c r="L249" s="56">
        <f t="shared" si="7"/>
        <v>1782.4400000000023</v>
      </c>
      <c r="M249" s="53">
        <v>43739</v>
      </c>
      <c r="N249" s="53">
        <v>44104</v>
      </c>
      <c r="O249" s="49" t="s">
        <v>606</v>
      </c>
      <c r="P249" s="54" t="s">
        <v>45</v>
      </c>
      <c r="Q249" s="55" t="s">
        <v>567</v>
      </c>
      <c r="R249" s="54" t="s">
        <v>454</v>
      </c>
    </row>
    <row r="250" spans="2:18" ht="26.25" x14ac:dyDescent="0.25">
      <c r="B250" s="49" t="s">
        <v>3483</v>
      </c>
      <c r="C250" s="49" t="s">
        <v>3484</v>
      </c>
      <c r="D250" s="50" t="s">
        <v>3485</v>
      </c>
      <c r="E250" s="22">
        <v>68521.14999999998</v>
      </c>
      <c r="F250" s="51">
        <v>63361.760000000002</v>
      </c>
      <c r="G250" s="56">
        <f t="shared" si="8"/>
        <v>5159.3899999999776</v>
      </c>
      <c r="H250" s="57">
        <f t="shared" si="6"/>
        <v>8.1427504539014969E-2</v>
      </c>
      <c r="I250" s="52">
        <f t="shared" si="9"/>
        <v>1.2058116258914313E-3</v>
      </c>
      <c r="J250" s="22">
        <v>68521.150000000009</v>
      </c>
      <c r="K250" s="22">
        <v>63361.760000000002</v>
      </c>
      <c r="L250" s="56">
        <f t="shared" si="7"/>
        <v>5159.3900000000067</v>
      </c>
      <c r="M250" s="53">
        <v>43739</v>
      </c>
      <c r="N250" s="53">
        <v>44104</v>
      </c>
      <c r="O250" s="49" t="s">
        <v>496</v>
      </c>
      <c r="P250" s="54" t="s">
        <v>432</v>
      </c>
      <c r="Q250" s="55" t="s">
        <v>3312</v>
      </c>
      <c r="R250" s="54" t="s">
        <v>38</v>
      </c>
    </row>
    <row r="251" spans="2:18" ht="39" x14ac:dyDescent="0.25">
      <c r="B251" s="49" t="s">
        <v>3486</v>
      </c>
      <c r="C251" s="49" t="s">
        <v>3487</v>
      </c>
      <c r="D251" s="50" t="s">
        <v>3488</v>
      </c>
      <c r="E251" s="22">
        <v>43372.020000000004</v>
      </c>
      <c r="F251" s="51">
        <v>62578.76</v>
      </c>
      <c r="G251" s="56">
        <f t="shared" si="8"/>
        <v>-19206.739999999998</v>
      </c>
      <c r="H251" s="57">
        <f t="shared" si="6"/>
        <v>-0.30692107034399529</v>
      </c>
      <c r="I251" s="52">
        <f t="shared" si="9"/>
        <v>1.1022224959635375E-3</v>
      </c>
      <c r="J251" s="22">
        <v>62634.619999999995</v>
      </c>
      <c r="K251" s="22">
        <v>62578.76</v>
      </c>
      <c r="L251" s="56">
        <f t="shared" si="7"/>
        <v>55.859999999993306</v>
      </c>
      <c r="M251" s="53">
        <v>43739</v>
      </c>
      <c r="N251" s="53">
        <v>44104</v>
      </c>
      <c r="O251" s="49" t="s">
        <v>3489</v>
      </c>
      <c r="P251" s="54" t="s">
        <v>454</v>
      </c>
      <c r="Q251" s="55" t="s">
        <v>606</v>
      </c>
      <c r="R251" s="54" t="s">
        <v>45</v>
      </c>
    </row>
    <row r="252" spans="2:18" ht="26.25" x14ac:dyDescent="0.25">
      <c r="B252" s="49" t="s">
        <v>3490</v>
      </c>
      <c r="C252" s="49" t="s">
        <v>3491</v>
      </c>
      <c r="D252" s="50" t="s">
        <v>3492</v>
      </c>
      <c r="E252" s="22">
        <v>68999.420000000013</v>
      </c>
      <c r="F252" s="51">
        <v>61649.279999999999</v>
      </c>
      <c r="G252" s="56">
        <f t="shared" si="8"/>
        <v>7350.140000000014</v>
      </c>
      <c r="H252" s="57">
        <f t="shared" si="6"/>
        <v>0.11922507448586608</v>
      </c>
      <c r="I252" s="52">
        <f t="shared" si="9"/>
        <v>1.2142280568228311E-3</v>
      </c>
      <c r="J252" s="22">
        <v>68999.42</v>
      </c>
      <c r="K252" s="22">
        <v>61649.279999999999</v>
      </c>
      <c r="L252" s="56">
        <f t="shared" si="7"/>
        <v>7350.1399999999994</v>
      </c>
      <c r="M252" s="53">
        <v>43739</v>
      </c>
      <c r="N252" s="53">
        <v>44104</v>
      </c>
      <c r="O252" s="49" t="s">
        <v>496</v>
      </c>
      <c r="P252" s="54" t="s">
        <v>432</v>
      </c>
      <c r="Q252" s="55" t="s">
        <v>3312</v>
      </c>
      <c r="R252" s="54" t="s">
        <v>38</v>
      </c>
    </row>
    <row r="253" spans="2:18" ht="26.25" x14ac:dyDescent="0.25">
      <c r="B253" s="49" t="s">
        <v>3493</v>
      </c>
      <c r="C253" s="49" t="s">
        <v>3494</v>
      </c>
      <c r="D253" s="50" t="s">
        <v>3495</v>
      </c>
      <c r="E253" s="22">
        <v>656.67000000000007</v>
      </c>
      <c r="F253" s="51">
        <v>61531.12</v>
      </c>
      <c r="G253" s="56">
        <f t="shared" si="8"/>
        <v>-60874.450000000004</v>
      </c>
      <c r="H253" s="57">
        <f t="shared" si="6"/>
        <v>-0.98932783931122981</v>
      </c>
      <c r="I253" s="52">
        <f t="shared" si="9"/>
        <v>1.3468647576142857E-3</v>
      </c>
      <c r="J253" s="22">
        <v>76536.599999999991</v>
      </c>
      <c r="K253" s="22">
        <v>61531.12</v>
      </c>
      <c r="L253" s="56">
        <f t="shared" si="7"/>
        <v>15005.479999999989</v>
      </c>
      <c r="M253" s="53">
        <v>43739</v>
      </c>
      <c r="N253" s="53">
        <v>44104</v>
      </c>
      <c r="O253" s="49" t="s">
        <v>3225</v>
      </c>
      <c r="P253" s="54" t="s">
        <v>580</v>
      </c>
      <c r="Q253" s="55" t="s">
        <v>484</v>
      </c>
      <c r="R253" s="54" t="s">
        <v>23</v>
      </c>
    </row>
    <row r="254" spans="2:18" ht="26.25" x14ac:dyDescent="0.25">
      <c r="B254" s="49" t="s">
        <v>3496</v>
      </c>
      <c r="C254" s="49" t="s">
        <v>3497</v>
      </c>
      <c r="D254" s="50" t="s">
        <v>3498</v>
      </c>
      <c r="E254" s="22">
        <v>0</v>
      </c>
      <c r="F254" s="51">
        <v>61437.54</v>
      </c>
      <c r="G254" s="56">
        <f t="shared" si="8"/>
        <v>-61437.54</v>
      </c>
      <c r="H254" s="57">
        <f t="shared" si="6"/>
        <v>-1</v>
      </c>
      <c r="I254" s="52">
        <f t="shared" si="9"/>
        <v>1.0366353281742872E-3</v>
      </c>
      <c r="J254" s="22">
        <v>58907.58</v>
      </c>
      <c r="K254" s="22">
        <v>61437.54</v>
      </c>
      <c r="L254" s="56">
        <f t="shared" si="7"/>
        <v>-2529.9599999999991</v>
      </c>
      <c r="M254" s="53">
        <v>43739</v>
      </c>
      <c r="N254" s="53">
        <v>44104</v>
      </c>
      <c r="O254" s="49" t="s">
        <v>488</v>
      </c>
      <c r="P254" s="54" t="s">
        <v>432</v>
      </c>
      <c r="Q254" s="55" t="s">
        <v>484</v>
      </c>
      <c r="R254" s="54" t="s">
        <v>23</v>
      </c>
    </row>
    <row r="255" spans="2:18" x14ac:dyDescent="0.25">
      <c r="B255" s="49" t="s">
        <v>3499</v>
      </c>
      <c r="C255" s="49" t="s">
        <v>3500</v>
      </c>
      <c r="D255" s="50" t="s">
        <v>3501</v>
      </c>
      <c r="E255" s="22">
        <v>49197.719999999987</v>
      </c>
      <c r="F255" s="51">
        <v>61073.130000000005</v>
      </c>
      <c r="G255" s="56">
        <f t="shared" si="8"/>
        <v>-11875.410000000018</v>
      </c>
      <c r="H255" s="57">
        <f t="shared" si="6"/>
        <v>-0.19444574070462767</v>
      </c>
      <c r="I255" s="52">
        <f t="shared" si="9"/>
        <v>8.6576455216165211E-4</v>
      </c>
      <c r="J255" s="22">
        <v>49197.72</v>
      </c>
      <c r="K255" s="22">
        <v>61073.130000000005</v>
      </c>
      <c r="L255" s="56">
        <f t="shared" si="7"/>
        <v>-11875.410000000003</v>
      </c>
      <c r="M255" s="53">
        <v>43739</v>
      </c>
      <c r="N255" s="53">
        <v>44104</v>
      </c>
      <c r="O255" s="49" t="s">
        <v>3502</v>
      </c>
      <c r="P255" s="54" t="s">
        <v>43</v>
      </c>
      <c r="Q255" s="55" t="s">
        <v>3503</v>
      </c>
      <c r="R255" s="54" t="s">
        <v>585</v>
      </c>
    </row>
    <row r="256" spans="2:18" ht="39" x14ac:dyDescent="0.25">
      <c r="B256" s="49" t="s">
        <v>3504</v>
      </c>
      <c r="C256" s="49" t="s">
        <v>3505</v>
      </c>
      <c r="D256" s="50" t="s">
        <v>3506</v>
      </c>
      <c r="E256" s="22">
        <v>8247.52</v>
      </c>
      <c r="F256" s="51">
        <v>59255.090000000004</v>
      </c>
      <c r="G256" s="56">
        <f t="shared" si="8"/>
        <v>-51007.570000000007</v>
      </c>
      <c r="H256" s="57">
        <f t="shared" si="6"/>
        <v>-0.86081330734625505</v>
      </c>
      <c r="I256" s="52">
        <f t="shared" si="9"/>
        <v>9.9824832932253428E-4</v>
      </c>
      <c r="J256" s="22">
        <v>56726.210000000006</v>
      </c>
      <c r="K256" s="22">
        <v>59255.090000000004</v>
      </c>
      <c r="L256" s="56">
        <f t="shared" si="7"/>
        <v>-2528.8799999999974</v>
      </c>
      <c r="M256" s="53">
        <v>43739</v>
      </c>
      <c r="N256" s="53">
        <v>44104</v>
      </c>
      <c r="O256" s="49" t="s">
        <v>3507</v>
      </c>
      <c r="P256" s="54" t="s">
        <v>45</v>
      </c>
      <c r="Q256" s="55" t="s">
        <v>484</v>
      </c>
      <c r="R256" s="54" t="s">
        <v>23</v>
      </c>
    </row>
    <row r="257" spans="2:18" x14ac:dyDescent="0.25">
      <c r="B257" s="49" t="s">
        <v>3177</v>
      </c>
      <c r="C257" s="49" t="s">
        <v>3178</v>
      </c>
      <c r="D257" s="50" t="s">
        <v>3179</v>
      </c>
      <c r="E257" s="22">
        <v>19811.319999999992</v>
      </c>
      <c r="F257" s="51">
        <v>58173.87</v>
      </c>
      <c r="G257" s="56">
        <f t="shared" si="8"/>
        <v>-38362.55000000001</v>
      </c>
      <c r="H257" s="57">
        <f t="shared" si="6"/>
        <v>-0.6594464146875566</v>
      </c>
      <c r="I257" s="52">
        <f t="shared" si="9"/>
        <v>7.4905021051195988E-4</v>
      </c>
      <c r="J257" s="22">
        <v>42565.340000000004</v>
      </c>
      <c r="K257" s="22">
        <v>58173.87</v>
      </c>
      <c r="L257" s="56">
        <f t="shared" si="7"/>
        <v>-15608.529999999999</v>
      </c>
      <c r="M257" s="53">
        <v>43739</v>
      </c>
      <c r="N257" s="53">
        <v>44104</v>
      </c>
      <c r="O257" s="49" t="s">
        <v>3180</v>
      </c>
      <c r="P257" s="54" t="s">
        <v>50</v>
      </c>
      <c r="Q257" s="55" t="s">
        <v>484</v>
      </c>
      <c r="R257" s="54" t="s">
        <v>23</v>
      </c>
    </row>
    <row r="258" spans="2:18" x14ac:dyDescent="0.25">
      <c r="B258" s="49" t="s">
        <v>3508</v>
      </c>
      <c r="C258" s="49" t="s">
        <v>3509</v>
      </c>
      <c r="D258" s="50" t="s">
        <v>3510</v>
      </c>
      <c r="E258" s="22">
        <v>0</v>
      </c>
      <c r="F258" s="51">
        <v>54689.440000000002</v>
      </c>
      <c r="G258" s="56">
        <f t="shared" si="8"/>
        <v>-54689.440000000002</v>
      </c>
      <c r="H258" s="57">
        <f t="shared" si="6"/>
        <v>-1</v>
      </c>
      <c r="I258" s="52">
        <f t="shared" si="9"/>
        <v>9.8624215254528112E-4</v>
      </c>
      <c r="J258" s="22">
        <v>56043.950000000004</v>
      </c>
      <c r="K258" s="22">
        <v>54689.440000000002</v>
      </c>
      <c r="L258" s="56">
        <f t="shared" si="7"/>
        <v>1354.510000000002</v>
      </c>
      <c r="M258" s="53">
        <v>43739</v>
      </c>
      <c r="N258" s="53">
        <v>44104</v>
      </c>
      <c r="O258" s="49" t="s">
        <v>488</v>
      </c>
      <c r="P258" s="54" t="s">
        <v>432</v>
      </c>
      <c r="Q258" s="55" t="s">
        <v>3328</v>
      </c>
      <c r="R258" s="54" t="s">
        <v>544</v>
      </c>
    </row>
    <row r="259" spans="2:18" ht="26.25" x14ac:dyDescent="0.25">
      <c r="B259" s="49" t="s">
        <v>607</v>
      </c>
      <c r="C259" s="49" t="s">
        <v>608</v>
      </c>
      <c r="D259" s="50" t="s">
        <v>609</v>
      </c>
      <c r="E259" s="22">
        <v>40118.58</v>
      </c>
      <c r="F259" s="51">
        <v>53823.25</v>
      </c>
      <c r="G259" s="56">
        <f t="shared" si="8"/>
        <v>-13704.669999999998</v>
      </c>
      <c r="H259" s="57">
        <f t="shared" si="6"/>
        <v>-0.25462360596953915</v>
      </c>
      <c r="I259" s="52">
        <f t="shared" si="9"/>
        <v>7.0599296973643114E-4</v>
      </c>
      <c r="J259" s="22">
        <v>40118.58</v>
      </c>
      <c r="K259" s="22">
        <v>53823.25</v>
      </c>
      <c r="L259" s="56">
        <f t="shared" si="7"/>
        <v>-13704.669999999998</v>
      </c>
      <c r="M259" s="53">
        <v>43739</v>
      </c>
      <c r="N259" s="53">
        <v>44104</v>
      </c>
      <c r="O259" s="49" t="s">
        <v>543</v>
      </c>
      <c r="P259" s="54" t="s">
        <v>544</v>
      </c>
      <c r="Q259" s="55" t="s">
        <v>610</v>
      </c>
      <c r="R259" s="54" t="s">
        <v>23</v>
      </c>
    </row>
    <row r="260" spans="2:18" x14ac:dyDescent="0.25">
      <c r="B260" s="49" t="s">
        <v>3511</v>
      </c>
      <c r="C260" s="49" t="s">
        <v>3512</v>
      </c>
      <c r="D260" s="50" t="s">
        <v>3513</v>
      </c>
      <c r="E260" s="22">
        <v>31939.840000000004</v>
      </c>
      <c r="F260" s="51">
        <v>53745.380000000005</v>
      </c>
      <c r="G260" s="56">
        <f t="shared" si="8"/>
        <v>-21805.54</v>
      </c>
      <c r="H260" s="57">
        <f t="shared" si="6"/>
        <v>-0.40571933810868949</v>
      </c>
      <c r="I260" s="52">
        <f t="shared" si="9"/>
        <v>6.3567819166487026E-4</v>
      </c>
      <c r="J260" s="22">
        <v>36122.89</v>
      </c>
      <c r="K260" s="22">
        <v>53745.380000000005</v>
      </c>
      <c r="L260" s="56">
        <f t="shared" si="7"/>
        <v>-17622.490000000005</v>
      </c>
      <c r="M260" s="53">
        <v>43739</v>
      </c>
      <c r="N260" s="53">
        <v>44104</v>
      </c>
      <c r="O260" s="49" t="s">
        <v>3514</v>
      </c>
      <c r="P260" s="54" t="s">
        <v>580</v>
      </c>
      <c r="Q260" s="55" t="s">
        <v>3184</v>
      </c>
      <c r="R260" s="54" t="s">
        <v>21</v>
      </c>
    </row>
    <row r="261" spans="2:18" ht="39" x14ac:dyDescent="0.25">
      <c r="B261" s="49" t="s">
        <v>3515</v>
      </c>
      <c r="C261" s="49" t="s">
        <v>3516</v>
      </c>
      <c r="D261" s="50" t="s">
        <v>3517</v>
      </c>
      <c r="E261" s="22">
        <v>11506.77</v>
      </c>
      <c r="F261" s="51">
        <v>52895.85</v>
      </c>
      <c r="G261" s="56">
        <f t="shared" si="8"/>
        <v>-41389.08</v>
      </c>
      <c r="H261" s="57">
        <f t="shared" si="6"/>
        <v>-0.78246365263059392</v>
      </c>
      <c r="I261" s="52">
        <f t="shared" si="9"/>
        <v>9.3797195813517646E-4</v>
      </c>
      <c r="J261" s="22">
        <v>53300.960000000006</v>
      </c>
      <c r="K261" s="22">
        <v>52895.85</v>
      </c>
      <c r="L261" s="56">
        <f t="shared" si="7"/>
        <v>405.11000000000786</v>
      </c>
      <c r="M261" s="53">
        <v>43739</v>
      </c>
      <c r="N261" s="53">
        <v>44104</v>
      </c>
      <c r="O261" s="49" t="s">
        <v>3518</v>
      </c>
      <c r="P261" s="54" t="s">
        <v>45</v>
      </c>
      <c r="Q261" s="55" t="s">
        <v>3261</v>
      </c>
      <c r="R261" s="54" t="s">
        <v>23</v>
      </c>
    </row>
    <row r="262" spans="2:18" x14ac:dyDescent="0.25">
      <c r="B262" s="49" t="s">
        <v>3519</v>
      </c>
      <c r="C262" s="49" t="s">
        <v>3520</v>
      </c>
      <c r="D262" s="50" t="s">
        <v>3521</v>
      </c>
      <c r="E262" s="22">
        <v>38109.72</v>
      </c>
      <c r="F262" s="51">
        <v>51986</v>
      </c>
      <c r="G262" s="56">
        <f t="shared" si="8"/>
        <v>-13876.279999999999</v>
      </c>
      <c r="H262" s="57">
        <f t="shared" si="6"/>
        <v>-0.26692340245450696</v>
      </c>
      <c r="I262" s="52">
        <f t="shared" si="9"/>
        <v>6.706417425198964E-4</v>
      </c>
      <c r="J262" s="22">
        <v>38109.72</v>
      </c>
      <c r="K262" s="22">
        <v>51986</v>
      </c>
      <c r="L262" s="56">
        <f t="shared" si="7"/>
        <v>-13876.279999999999</v>
      </c>
      <c r="M262" s="53">
        <v>43739</v>
      </c>
      <c r="N262" s="53">
        <v>44104</v>
      </c>
      <c r="O262" s="49" t="s">
        <v>496</v>
      </c>
      <c r="P262" s="54" t="s">
        <v>432</v>
      </c>
      <c r="Q262" s="55" t="s">
        <v>3235</v>
      </c>
      <c r="R262" s="54" t="s">
        <v>32</v>
      </c>
    </row>
    <row r="263" spans="2:18" ht="26.25" x14ac:dyDescent="0.25">
      <c r="B263" s="49" t="s">
        <v>3522</v>
      </c>
      <c r="C263" s="49" t="s">
        <v>3523</v>
      </c>
      <c r="D263" s="50" t="s">
        <v>3524</v>
      </c>
      <c r="E263" s="22">
        <v>47084.860000000015</v>
      </c>
      <c r="F263" s="51">
        <v>49734.06</v>
      </c>
      <c r="G263" s="56">
        <f t="shared" si="8"/>
        <v>-2649.1999999999825</v>
      </c>
      <c r="H263" s="57">
        <f t="shared" si="6"/>
        <v>-5.3267318212106202E-2</v>
      </c>
      <c r="I263" s="52">
        <f t="shared" si="9"/>
        <v>8.2858316872192622E-4</v>
      </c>
      <c r="J263" s="22">
        <v>47084.86</v>
      </c>
      <c r="K263" s="22">
        <v>49734.06</v>
      </c>
      <c r="L263" s="56">
        <f t="shared" si="7"/>
        <v>-2649.1999999999971</v>
      </c>
      <c r="M263" s="53">
        <v>43739</v>
      </c>
      <c r="N263" s="53">
        <v>44104</v>
      </c>
      <c r="O263" s="49" t="s">
        <v>3525</v>
      </c>
      <c r="P263" s="54" t="s">
        <v>21</v>
      </c>
      <c r="Q263" s="55" t="s">
        <v>3312</v>
      </c>
      <c r="R263" s="54" t="s">
        <v>38</v>
      </c>
    </row>
    <row r="264" spans="2:18" ht="51.75" x14ac:dyDescent="0.25">
      <c r="B264" s="49" t="s">
        <v>3526</v>
      </c>
      <c r="C264" s="49" t="s">
        <v>3527</v>
      </c>
      <c r="D264" s="50" t="s">
        <v>3528</v>
      </c>
      <c r="E264" s="22">
        <v>-514.06999999999994</v>
      </c>
      <c r="F264" s="51">
        <v>48496.05</v>
      </c>
      <c r="G264" s="56">
        <f t="shared" si="8"/>
        <v>-49010.12</v>
      </c>
      <c r="H264" s="57">
        <f t="shared" si="6"/>
        <v>-1.0106002447622022</v>
      </c>
      <c r="I264" s="52">
        <f t="shared" si="9"/>
        <v>8.4437037786566844E-4</v>
      </c>
      <c r="J264" s="22">
        <v>47981.98000000001</v>
      </c>
      <c r="K264" s="22">
        <v>48496.05</v>
      </c>
      <c r="L264" s="56">
        <f t="shared" si="7"/>
        <v>-514.06999999999243</v>
      </c>
      <c r="M264" s="53">
        <v>43739</v>
      </c>
      <c r="N264" s="53">
        <v>44104</v>
      </c>
      <c r="O264" s="49" t="s">
        <v>3529</v>
      </c>
      <c r="P264" s="54" t="s">
        <v>585</v>
      </c>
      <c r="Q264" s="55" t="s">
        <v>3530</v>
      </c>
      <c r="R264" s="54" t="s">
        <v>21</v>
      </c>
    </row>
    <row r="265" spans="2:18" ht="39" x14ac:dyDescent="0.25">
      <c r="B265" s="49" t="s">
        <v>3531</v>
      </c>
      <c r="C265" s="49" t="s">
        <v>3532</v>
      </c>
      <c r="D265" s="50" t="s">
        <v>3533</v>
      </c>
      <c r="E265" s="22">
        <v>-7137.2699999999995</v>
      </c>
      <c r="F265" s="51">
        <v>48209.74</v>
      </c>
      <c r="G265" s="56">
        <f t="shared" si="8"/>
        <v>-55347.009999999995</v>
      </c>
      <c r="H265" s="57">
        <f t="shared" si="6"/>
        <v>-1.1480462246840575</v>
      </c>
      <c r="I265" s="52">
        <f t="shared" si="9"/>
        <v>7.1229504230036552E-4</v>
      </c>
      <c r="J265" s="22">
        <v>40476.699999999997</v>
      </c>
      <c r="K265" s="22">
        <v>48209.74</v>
      </c>
      <c r="L265" s="56">
        <f t="shared" si="7"/>
        <v>-7733.0400000000009</v>
      </c>
      <c r="M265" s="53">
        <v>43739</v>
      </c>
      <c r="N265" s="53">
        <v>44104</v>
      </c>
      <c r="O265" s="49" t="s">
        <v>488</v>
      </c>
      <c r="P265" s="54" t="s">
        <v>432</v>
      </c>
      <c r="Q265" s="55" t="s">
        <v>3534</v>
      </c>
      <c r="R265" s="54" t="s">
        <v>580</v>
      </c>
    </row>
    <row r="266" spans="2:18" x14ac:dyDescent="0.25">
      <c r="B266" s="49" t="s">
        <v>3535</v>
      </c>
      <c r="C266" s="49" t="s">
        <v>3536</v>
      </c>
      <c r="D266" s="50" t="s">
        <v>3537</v>
      </c>
      <c r="E266" s="22">
        <v>5966.53</v>
      </c>
      <c r="F266" s="51">
        <v>47252.05</v>
      </c>
      <c r="G266" s="56">
        <f t="shared" si="8"/>
        <v>-41285.520000000004</v>
      </c>
      <c r="H266" s="57">
        <f t="shared" si="6"/>
        <v>-0.87372971119771525</v>
      </c>
      <c r="I266" s="52">
        <f t="shared" si="9"/>
        <v>8.4678037685380304E-4</v>
      </c>
      <c r="J266" s="22">
        <v>48118.93</v>
      </c>
      <c r="K266" s="22">
        <v>47252.05</v>
      </c>
      <c r="L266" s="56">
        <f t="shared" si="7"/>
        <v>866.87999999999738</v>
      </c>
      <c r="M266" s="53">
        <v>43739</v>
      </c>
      <c r="N266" s="53">
        <v>44104</v>
      </c>
      <c r="O266" s="49" t="s">
        <v>3538</v>
      </c>
      <c r="P266" s="54" t="s">
        <v>23</v>
      </c>
      <c r="Q266" s="55" t="s">
        <v>3539</v>
      </c>
      <c r="R266" s="54" t="s">
        <v>23</v>
      </c>
    </row>
    <row r="267" spans="2:18" x14ac:dyDescent="0.25">
      <c r="B267" s="49" t="s">
        <v>3540</v>
      </c>
      <c r="C267" s="49" t="s">
        <v>3541</v>
      </c>
      <c r="D267" s="50" t="s">
        <v>984</v>
      </c>
      <c r="E267" s="22">
        <v>41502.14</v>
      </c>
      <c r="F267" s="51">
        <v>46773.5</v>
      </c>
      <c r="G267" s="56">
        <f t="shared" si="8"/>
        <v>-5271.3600000000006</v>
      </c>
      <c r="H267" s="57">
        <f t="shared" si="6"/>
        <v>-0.11269971244401211</v>
      </c>
      <c r="I267" s="52">
        <f t="shared" si="9"/>
        <v>7.3034038266102971E-4</v>
      </c>
      <c r="J267" s="22">
        <v>41502.140000000007</v>
      </c>
      <c r="K267" s="22">
        <v>46773.5</v>
      </c>
      <c r="L267" s="56">
        <f t="shared" si="7"/>
        <v>-5271.3599999999933</v>
      </c>
      <c r="M267" s="53">
        <v>43739</v>
      </c>
      <c r="N267" s="53">
        <v>44104</v>
      </c>
      <c r="O267" s="49" t="s">
        <v>532</v>
      </c>
      <c r="P267" s="54" t="s">
        <v>38</v>
      </c>
      <c r="Q267" s="55" t="s">
        <v>3542</v>
      </c>
      <c r="R267" s="54" t="s">
        <v>43</v>
      </c>
    </row>
    <row r="268" spans="2:18" x14ac:dyDescent="0.25">
      <c r="B268" s="49" t="s">
        <v>3543</v>
      </c>
      <c r="C268" s="49" t="s">
        <v>3544</v>
      </c>
      <c r="D268" s="50" t="s">
        <v>3545</v>
      </c>
      <c r="E268" s="22">
        <v>48639.000000000007</v>
      </c>
      <c r="F268" s="51">
        <v>44965.89</v>
      </c>
      <c r="G268" s="56">
        <f t="shared" si="8"/>
        <v>3673.1100000000079</v>
      </c>
      <c r="H268" s="57">
        <f t="shared" ref="H268:H331" si="10">G268/F268</f>
        <v>8.1686585098171255E-2</v>
      </c>
      <c r="I268" s="52">
        <f t="shared" si="9"/>
        <v>8.5593238980567819E-4</v>
      </c>
      <c r="J268" s="22">
        <v>48639.000000000015</v>
      </c>
      <c r="K268" s="22">
        <v>44965.89</v>
      </c>
      <c r="L268" s="56">
        <f t="shared" ref="L268:L331" si="11">J268-K268</f>
        <v>3673.1100000000151</v>
      </c>
      <c r="M268" s="53">
        <v>43739</v>
      </c>
      <c r="N268" s="53">
        <v>44104</v>
      </c>
      <c r="O268" s="49" t="s">
        <v>553</v>
      </c>
      <c r="P268" s="54" t="s">
        <v>21</v>
      </c>
      <c r="Q268" s="55" t="s">
        <v>3546</v>
      </c>
      <c r="R268" s="54" t="s">
        <v>32</v>
      </c>
    </row>
    <row r="269" spans="2:18" ht="26.25" x14ac:dyDescent="0.25">
      <c r="B269" s="49" t="s">
        <v>3547</v>
      </c>
      <c r="C269" s="49" t="s">
        <v>3548</v>
      </c>
      <c r="D269" s="50" t="s">
        <v>3549</v>
      </c>
      <c r="E269" s="22">
        <v>1590.6600000000003</v>
      </c>
      <c r="F269" s="51">
        <v>44848.42</v>
      </c>
      <c r="G269" s="56">
        <f t="shared" ref="G269:G332" si="12">E269-F269</f>
        <v>-43257.759999999995</v>
      </c>
      <c r="H269" s="57">
        <f t="shared" si="10"/>
        <v>-0.9645325297970363</v>
      </c>
      <c r="I269" s="52">
        <f t="shared" si="9"/>
        <v>5.3120917893736551E-4</v>
      </c>
      <c r="J269" s="22">
        <v>30186.36</v>
      </c>
      <c r="K269" s="22">
        <v>44848.42</v>
      </c>
      <c r="L269" s="56">
        <f t="shared" si="11"/>
        <v>-14662.059999999998</v>
      </c>
      <c r="M269" s="53">
        <v>43739</v>
      </c>
      <c r="N269" s="53">
        <v>44104</v>
      </c>
      <c r="O269" s="49" t="s">
        <v>3387</v>
      </c>
      <c r="P269" s="54" t="s">
        <v>454</v>
      </c>
      <c r="Q269" s="55" t="s">
        <v>479</v>
      </c>
      <c r="R269" s="54" t="s">
        <v>23</v>
      </c>
    </row>
    <row r="270" spans="2:18" ht="39" x14ac:dyDescent="0.25">
      <c r="B270" s="49" t="s">
        <v>620</v>
      </c>
      <c r="C270" s="49" t="s">
        <v>621</v>
      </c>
      <c r="D270" s="50" t="s">
        <v>622</v>
      </c>
      <c r="E270" s="22">
        <v>32313.289999999997</v>
      </c>
      <c r="F270" s="51">
        <v>42374.79</v>
      </c>
      <c r="G270" s="56">
        <f t="shared" si="12"/>
        <v>-10061.500000000004</v>
      </c>
      <c r="H270" s="57">
        <f t="shared" si="10"/>
        <v>-0.23744070472089662</v>
      </c>
      <c r="I270" s="52">
        <f t="shared" si="9"/>
        <v>5.6863816139690192E-4</v>
      </c>
      <c r="J270" s="22">
        <v>32313.29</v>
      </c>
      <c r="K270" s="22">
        <v>42374.79</v>
      </c>
      <c r="L270" s="56">
        <f t="shared" si="11"/>
        <v>-10061.5</v>
      </c>
      <c r="M270" s="53">
        <v>43739</v>
      </c>
      <c r="N270" s="53">
        <v>44104</v>
      </c>
      <c r="O270" s="49" t="s">
        <v>623</v>
      </c>
      <c r="P270" s="54" t="s">
        <v>580</v>
      </c>
      <c r="Q270" s="55" t="s">
        <v>567</v>
      </c>
      <c r="R270" s="54" t="s">
        <v>454</v>
      </c>
    </row>
    <row r="271" spans="2:18" x14ac:dyDescent="0.25">
      <c r="B271" s="49" t="s">
        <v>3550</v>
      </c>
      <c r="C271" s="49" t="s">
        <v>3551</v>
      </c>
      <c r="D271" s="50" t="s">
        <v>3552</v>
      </c>
      <c r="E271" s="22">
        <v>39178.119999999995</v>
      </c>
      <c r="F271" s="51">
        <v>41693.629999999997</v>
      </c>
      <c r="G271" s="56">
        <f t="shared" si="12"/>
        <v>-2515.510000000002</v>
      </c>
      <c r="H271" s="57">
        <f t="shared" si="10"/>
        <v>-6.033319718144E-2</v>
      </c>
      <c r="I271" s="52">
        <f t="shared" ref="I271:I334" si="13">J271/56825750</f>
        <v>6.8944307818198625E-4</v>
      </c>
      <c r="J271" s="22">
        <v>39178.120000000003</v>
      </c>
      <c r="K271" s="22">
        <v>41693.629999999997</v>
      </c>
      <c r="L271" s="56">
        <f t="shared" si="11"/>
        <v>-2515.5099999999948</v>
      </c>
      <c r="M271" s="53">
        <v>43739</v>
      </c>
      <c r="N271" s="53">
        <v>44104</v>
      </c>
      <c r="O271" s="49" t="s">
        <v>3553</v>
      </c>
      <c r="P271" s="54" t="s">
        <v>38</v>
      </c>
      <c r="Q271" s="55" t="s">
        <v>501</v>
      </c>
      <c r="R271" s="54" t="s">
        <v>43</v>
      </c>
    </row>
    <row r="272" spans="2:18" x14ac:dyDescent="0.25">
      <c r="B272" s="49" t="s">
        <v>3554</v>
      </c>
      <c r="C272" s="49" t="s">
        <v>3555</v>
      </c>
      <c r="D272" s="50" t="s">
        <v>3556</v>
      </c>
      <c r="E272" s="22">
        <v>-12.369999999999996</v>
      </c>
      <c r="F272" s="51">
        <v>41216.950000000004</v>
      </c>
      <c r="G272" s="56">
        <f t="shared" si="12"/>
        <v>-41229.320000000007</v>
      </c>
      <c r="H272" s="57">
        <f t="shared" si="10"/>
        <v>-1.0003001192470573</v>
      </c>
      <c r="I272" s="52">
        <f t="shared" si="13"/>
        <v>5.1333981513662381E-4</v>
      </c>
      <c r="J272" s="22">
        <v>29170.92</v>
      </c>
      <c r="K272" s="22">
        <v>41216.950000000004</v>
      </c>
      <c r="L272" s="56">
        <f t="shared" si="11"/>
        <v>-12046.030000000006</v>
      </c>
      <c r="M272" s="53">
        <v>43739</v>
      </c>
      <c r="N272" s="53">
        <v>44104</v>
      </c>
      <c r="O272" s="49" t="s">
        <v>3180</v>
      </c>
      <c r="P272" s="54" t="s">
        <v>50</v>
      </c>
      <c r="Q272" s="55" t="s">
        <v>3379</v>
      </c>
      <c r="R272" s="54" t="s">
        <v>23</v>
      </c>
    </row>
    <row r="273" spans="2:18" ht="51.75" x14ac:dyDescent="0.25">
      <c r="B273" s="49" t="s">
        <v>790</v>
      </c>
      <c r="C273" s="49" t="s">
        <v>791</v>
      </c>
      <c r="D273" s="50" t="s">
        <v>792</v>
      </c>
      <c r="E273" s="22">
        <v>0</v>
      </c>
      <c r="F273" s="51">
        <v>41034.94</v>
      </c>
      <c r="G273" s="56">
        <f t="shared" si="12"/>
        <v>-41034.94</v>
      </c>
      <c r="H273" s="57">
        <f t="shared" si="10"/>
        <v>-1</v>
      </c>
      <c r="I273" s="52">
        <f t="shared" si="13"/>
        <v>0</v>
      </c>
      <c r="J273" s="22">
        <v>0</v>
      </c>
      <c r="K273" s="22">
        <v>41034.94</v>
      </c>
      <c r="L273" s="56">
        <f t="shared" si="11"/>
        <v>-41034.94</v>
      </c>
      <c r="M273" s="53">
        <v>43739</v>
      </c>
      <c r="N273" s="53">
        <v>44104</v>
      </c>
      <c r="O273" s="49" t="s">
        <v>732</v>
      </c>
      <c r="P273" s="54" t="s">
        <v>432</v>
      </c>
      <c r="Q273" s="55" t="s">
        <v>765</v>
      </c>
      <c r="R273" s="54" t="s">
        <v>38</v>
      </c>
    </row>
    <row r="274" spans="2:18" ht="39" x14ac:dyDescent="0.25">
      <c r="B274" s="49" t="s">
        <v>3557</v>
      </c>
      <c r="C274" s="49" t="s">
        <v>3558</v>
      </c>
      <c r="D274" s="50" t="s">
        <v>3559</v>
      </c>
      <c r="E274" s="22">
        <v>11733.919999999996</v>
      </c>
      <c r="F274" s="51">
        <v>37049.56</v>
      </c>
      <c r="G274" s="56">
        <f t="shared" si="12"/>
        <v>-25315.64</v>
      </c>
      <c r="H274" s="57">
        <f t="shared" si="10"/>
        <v>-0.68329124556404996</v>
      </c>
      <c r="I274" s="52">
        <f t="shared" si="13"/>
        <v>2.0648948760025162E-4</v>
      </c>
      <c r="J274" s="22">
        <v>11733.919999999998</v>
      </c>
      <c r="K274" s="22">
        <v>37049.56</v>
      </c>
      <c r="L274" s="56">
        <f t="shared" si="11"/>
        <v>-25315.64</v>
      </c>
      <c r="M274" s="53">
        <v>43739</v>
      </c>
      <c r="N274" s="53">
        <v>44104</v>
      </c>
      <c r="O274" s="49" t="s">
        <v>496</v>
      </c>
      <c r="P274" s="54" t="s">
        <v>432</v>
      </c>
      <c r="Q274" s="55" t="s">
        <v>3457</v>
      </c>
      <c r="R274" s="54" t="s">
        <v>585</v>
      </c>
    </row>
    <row r="275" spans="2:18" ht="39" x14ac:dyDescent="0.25">
      <c r="B275" s="49" t="s">
        <v>3560</v>
      </c>
      <c r="C275" s="49" t="s">
        <v>3561</v>
      </c>
      <c r="D275" s="50" t="s">
        <v>3562</v>
      </c>
      <c r="E275" s="22">
        <v>3364.98</v>
      </c>
      <c r="F275" s="51">
        <v>36823.39</v>
      </c>
      <c r="G275" s="56">
        <f t="shared" si="12"/>
        <v>-33458.409999999996</v>
      </c>
      <c r="H275" s="57">
        <f t="shared" si="10"/>
        <v>-0.90861840802815808</v>
      </c>
      <c r="I275" s="52">
        <f t="shared" si="13"/>
        <v>6.0957189302384925E-4</v>
      </c>
      <c r="J275" s="22">
        <v>34639.380000000005</v>
      </c>
      <c r="K275" s="22">
        <v>36823.39</v>
      </c>
      <c r="L275" s="56">
        <f t="shared" si="11"/>
        <v>-2184.0099999999948</v>
      </c>
      <c r="M275" s="53">
        <v>43739</v>
      </c>
      <c r="N275" s="53">
        <v>44104</v>
      </c>
      <c r="O275" s="49" t="s">
        <v>488</v>
      </c>
      <c r="P275" s="54" t="s">
        <v>432</v>
      </c>
      <c r="Q275" s="55" t="s">
        <v>409</v>
      </c>
      <c r="R275" s="54" t="s">
        <v>23</v>
      </c>
    </row>
    <row r="276" spans="2:18" ht="39" x14ac:dyDescent="0.25">
      <c r="B276" s="49" t="s">
        <v>489</v>
      </c>
      <c r="C276" s="49" t="s">
        <v>490</v>
      </c>
      <c r="D276" s="50" t="s">
        <v>491</v>
      </c>
      <c r="E276" s="22">
        <v>21364.290000000005</v>
      </c>
      <c r="F276" s="51">
        <v>34372.720000000001</v>
      </c>
      <c r="G276" s="56">
        <f t="shared" si="12"/>
        <v>-13008.429999999997</v>
      </c>
      <c r="H276" s="57">
        <f t="shared" si="10"/>
        <v>-0.37845215624483591</v>
      </c>
      <c r="I276" s="52">
        <f t="shared" si="13"/>
        <v>3.8100069070799773E-4</v>
      </c>
      <c r="J276" s="22">
        <v>21650.65</v>
      </c>
      <c r="K276" s="22">
        <v>34372.720000000001</v>
      </c>
      <c r="L276" s="56">
        <f t="shared" si="11"/>
        <v>-12722.07</v>
      </c>
      <c r="M276" s="53">
        <v>43739</v>
      </c>
      <c r="N276" s="53">
        <v>44104</v>
      </c>
      <c r="O276" s="49" t="s">
        <v>492</v>
      </c>
      <c r="P276" s="54" t="s">
        <v>43</v>
      </c>
      <c r="Q276" s="55" t="s">
        <v>409</v>
      </c>
      <c r="R276" s="54" t="s">
        <v>23</v>
      </c>
    </row>
    <row r="277" spans="2:18" ht="39" x14ac:dyDescent="0.25">
      <c r="B277" s="49" t="s">
        <v>3563</v>
      </c>
      <c r="C277" s="49" t="s">
        <v>3564</v>
      </c>
      <c r="D277" s="50" t="s">
        <v>3565</v>
      </c>
      <c r="E277" s="22">
        <v>23579.849999999988</v>
      </c>
      <c r="F277" s="51">
        <v>34201.4</v>
      </c>
      <c r="G277" s="56">
        <f t="shared" si="12"/>
        <v>-10621.550000000014</v>
      </c>
      <c r="H277" s="57">
        <f t="shared" si="10"/>
        <v>-0.31055892448847161</v>
      </c>
      <c r="I277" s="52">
        <f t="shared" si="13"/>
        <v>6.1947198233195332E-4</v>
      </c>
      <c r="J277" s="22">
        <v>35201.96</v>
      </c>
      <c r="K277" s="22">
        <v>34201.4</v>
      </c>
      <c r="L277" s="56">
        <f t="shared" si="11"/>
        <v>1000.5599999999977</v>
      </c>
      <c r="M277" s="53">
        <v>43739</v>
      </c>
      <c r="N277" s="53">
        <v>44104</v>
      </c>
      <c r="O277" s="49" t="s">
        <v>3387</v>
      </c>
      <c r="P277" s="54" t="s">
        <v>454</v>
      </c>
      <c r="Q277" s="55" t="s">
        <v>479</v>
      </c>
      <c r="R277" s="54" t="s">
        <v>23</v>
      </c>
    </row>
    <row r="278" spans="2:18" ht="39" x14ac:dyDescent="0.25">
      <c r="B278" s="49" t="s">
        <v>3566</v>
      </c>
      <c r="C278" s="49" t="s">
        <v>3567</v>
      </c>
      <c r="D278" s="50" t="s">
        <v>3568</v>
      </c>
      <c r="E278" s="22">
        <v>-42459.87</v>
      </c>
      <c r="F278" s="51">
        <v>33968.71</v>
      </c>
      <c r="G278" s="56">
        <f t="shared" si="12"/>
        <v>-76428.58</v>
      </c>
      <c r="H278" s="57">
        <f t="shared" si="10"/>
        <v>-2.2499700459628875</v>
      </c>
      <c r="I278" s="52">
        <f t="shared" si="13"/>
        <v>5.6470473332952045E-4</v>
      </c>
      <c r="J278" s="22">
        <v>32089.769999999997</v>
      </c>
      <c r="K278" s="22">
        <v>33968.71</v>
      </c>
      <c r="L278" s="56">
        <f t="shared" si="11"/>
        <v>-1878.9400000000023</v>
      </c>
      <c r="M278" s="53">
        <v>43739</v>
      </c>
      <c r="N278" s="53">
        <v>44104</v>
      </c>
      <c r="O278" s="49" t="s">
        <v>3569</v>
      </c>
      <c r="P278" s="54" t="s">
        <v>585</v>
      </c>
      <c r="Q278" s="55" t="s">
        <v>484</v>
      </c>
      <c r="R278" s="54" t="s">
        <v>23</v>
      </c>
    </row>
    <row r="279" spans="2:18" x14ac:dyDescent="0.25">
      <c r="B279" s="49" t="s">
        <v>3570</v>
      </c>
      <c r="C279" s="49" t="s">
        <v>3571</v>
      </c>
      <c r="D279" s="50" t="s">
        <v>3572</v>
      </c>
      <c r="E279" s="22">
        <v>34011.769999999997</v>
      </c>
      <c r="F279" s="51">
        <v>33943.800000000003</v>
      </c>
      <c r="G279" s="56">
        <f t="shared" si="12"/>
        <v>67.969999999993888</v>
      </c>
      <c r="H279" s="57">
        <f t="shared" si="10"/>
        <v>2.0024275419957072E-3</v>
      </c>
      <c r="I279" s="52">
        <f t="shared" si="13"/>
        <v>5.9852742814657078E-4</v>
      </c>
      <c r="J279" s="22">
        <v>34011.769999999997</v>
      </c>
      <c r="K279" s="22">
        <v>33943.800000000003</v>
      </c>
      <c r="L279" s="56">
        <f t="shared" si="11"/>
        <v>67.969999999993888</v>
      </c>
      <c r="M279" s="53">
        <v>43739</v>
      </c>
      <c r="N279" s="53">
        <v>44104</v>
      </c>
      <c r="O279" s="49" t="s">
        <v>496</v>
      </c>
      <c r="P279" s="54" t="s">
        <v>432</v>
      </c>
      <c r="Q279" s="55" t="s">
        <v>3235</v>
      </c>
      <c r="R279" s="54" t="s">
        <v>32</v>
      </c>
    </row>
    <row r="280" spans="2:18" ht="26.25" x14ac:dyDescent="0.25">
      <c r="B280" s="49" t="s">
        <v>3573</v>
      </c>
      <c r="C280" s="49" t="s">
        <v>3574</v>
      </c>
      <c r="D280" s="50" t="s">
        <v>3575</v>
      </c>
      <c r="E280" s="22">
        <v>25840.219999999972</v>
      </c>
      <c r="F280" s="51">
        <v>33645.31</v>
      </c>
      <c r="G280" s="56">
        <f t="shared" si="12"/>
        <v>-7805.0900000000256</v>
      </c>
      <c r="H280" s="57">
        <f t="shared" si="10"/>
        <v>-0.2319815154028905</v>
      </c>
      <c r="I280" s="52">
        <f t="shared" si="13"/>
        <v>6.1312873125299739E-4</v>
      </c>
      <c r="J280" s="22">
        <v>34841.500000000015</v>
      </c>
      <c r="K280" s="22">
        <v>33645.31</v>
      </c>
      <c r="L280" s="56">
        <f t="shared" si="11"/>
        <v>1196.1900000000169</v>
      </c>
      <c r="M280" s="53">
        <v>43739</v>
      </c>
      <c r="N280" s="53">
        <v>44104</v>
      </c>
      <c r="O280" s="49" t="s">
        <v>3576</v>
      </c>
      <c r="P280" s="54" t="s">
        <v>585</v>
      </c>
      <c r="Q280" s="55" t="s">
        <v>3261</v>
      </c>
      <c r="R280" s="54" t="s">
        <v>23</v>
      </c>
    </row>
    <row r="281" spans="2:18" ht="39" x14ac:dyDescent="0.25">
      <c r="B281" s="49" t="s">
        <v>3577</v>
      </c>
      <c r="C281" s="49" t="s">
        <v>3578</v>
      </c>
      <c r="D281" s="50" t="s">
        <v>3579</v>
      </c>
      <c r="E281" s="22">
        <v>-3740.93</v>
      </c>
      <c r="F281" s="51">
        <v>33472.94</v>
      </c>
      <c r="G281" s="56">
        <f t="shared" si="12"/>
        <v>-37213.870000000003</v>
      </c>
      <c r="H281" s="57">
        <f t="shared" si="10"/>
        <v>-1.1117598274905043</v>
      </c>
      <c r="I281" s="52">
        <f t="shared" si="13"/>
        <v>6.2924642437627314E-4</v>
      </c>
      <c r="J281" s="22">
        <v>35757.4</v>
      </c>
      <c r="K281" s="22">
        <v>33472.94</v>
      </c>
      <c r="L281" s="56">
        <f t="shared" si="11"/>
        <v>2284.4599999999991</v>
      </c>
      <c r="M281" s="53">
        <v>43739</v>
      </c>
      <c r="N281" s="53">
        <v>44104</v>
      </c>
      <c r="O281" s="49" t="s">
        <v>3580</v>
      </c>
      <c r="P281" s="54" t="s">
        <v>38</v>
      </c>
      <c r="Q281" s="55" t="s">
        <v>3388</v>
      </c>
      <c r="R281" s="54" t="s">
        <v>50</v>
      </c>
    </row>
    <row r="282" spans="2:18" ht="39" x14ac:dyDescent="0.25">
      <c r="B282" s="49" t="s">
        <v>3581</v>
      </c>
      <c r="C282" s="49" t="s">
        <v>3582</v>
      </c>
      <c r="D282" s="50" t="s">
        <v>3583</v>
      </c>
      <c r="E282" s="22">
        <v>32919.419999999984</v>
      </c>
      <c r="F282" s="51">
        <v>33173.629999999997</v>
      </c>
      <c r="G282" s="56">
        <f t="shared" si="12"/>
        <v>-254.21000000001368</v>
      </c>
      <c r="H282" s="57">
        <f t="shared" si="10"/>
        <v>-7.6630142676581883E-3</v>
      </c>
      <c r="I282" s="52">
        <f t="shared" si="13"/>
        <v>6.2998587788106624E-4</v>
      </c>
      <c r="J282" s="22">
        <v>35799.42</v>
      </c>
      <c r="K282" s="22">
        <v>33173.629999999997</v>
      </c>
      <c r="L282" s="56">
        <f t="shared" si="11"/>
        <v>2625.7900000000009</v>
      </c>
      <c r="M282" s="53">
        <v>43739</v>
      </c>
      <c r="N282" s="53">
        <v>44104</v>
      </c>
      <c r="O282" s="49" t="s">
        <v>3304</v>
      </c>
      <c r="P282" s="54" t="s">
        <v>544</v>
      </c>
      <c r="Q282" s="55" t="s">
        <v>3184</v>
      </c>
      <c r="R282" s="54" t="s">
        <v>21</v>
      </c>
    </row>
    <row r="283" spans="2:18" ht="39" x14ac:dyDescent="0.25">
      <c r="B283" s="49" t="s">
        <v>3584</v>
      </c>
      <c r="C283" s="49" t="s">
        <v>3585</v>
      </c>
      <c r="D283" s="50" t="s">
        <v>3586</v>
      </c>
      <c r="E283" s="22">
        <v>8143.8199999999788</v>
      </c>
      <c r="F283" s="51">
        <v>32711.79</v>
      </c>
      <c r="G283" s="56">
        <f t="shared" si="12"/>
        <v>-24567.970000000023</v>
      </c>
      <c r="H283" s="57">
        <f t="shared" si="10"/>
        <v>-0.75104327827978912</v>
      </c>
      <c r="I283" s="52">
        <f t="shared" si="13"/>
        <v>1.4331214282257607E-4</v>
      </c>
      <c r="J283" s="22">
        <v>8143.8200000000024</v>
      </c>
      <c r="K283" s="22">
        <v>32711.79</v>
      </c>
      <c r="L283" s="56">
        <f t="shared" si="11"/>
        <v>-24567.969999999998</v>
      </c>
      <c r="M283" s="53">
        <v>43739</v>
      </c>
      <c r="N283" s="53">
        <v>44104</v>
      </c>
      <c r="O283" s="49" t="s">
        <v>496</v>
      </c>
      <c r="P283" s="54" t="s">
        <v>432</v>
      </c>
      <c r="Q283" s="55" t="s">
        <v>3184</v>
      </c>
      <c r="R283" s="54" t="s">
        <v>21</v>
      </c>
    </row>
    <row r="284" spans="2:18" x14ac:dyDescent="0.25">
      <c r="B284" s="49" t="s">
        <v>3587</v>
      </c>
      <c r="C284" s="49" t="s">
        <v>3588</v>
      </c>
      <c r="D284" s="50" t="s">
        <v>3589</v>
      </c>
      <c r="E284" s="22">
        <v>35758.97</v>
      </c>
      <c r="F284" s="51">
        <v>31852.5</v>
      </c>
      <c r="G284" s="56">
        <f t="shared" si="12"/>
        <v>3906.4700000000012</v>
      </c>
      <c r="H284" s="57">
        <f t="shared" si="10"/>
        <v>0.12264249273997335</v>
      </c>
      <c r="I284" s="52">
        <f t="shared" si="13"/>
        <v>6.2927405269618084E-4</v>
      </c>
      <c r="J284" s="22">
        <v>35758.97</v>
      </c>
      <c r="K284" s="22">
        <v>31852.5</v>
      </c>
      <c r="L284" s="56">
        <f t="shared" si="11"/>
        <v>3906.4700000000012</v>
      </c>
      <c r="M284" s="53">
        <v>43739</v>
      </c>
      <c r="N284" s="53">
        <v>44104</v>
      </c>
      <c r="O284" s="49" t="s">
        <v>3590</v>
      </c>
      <c r="P284" s="54" t="s">
        <v>32</v>
      </c>
      <c r="Q284" s="55" t="s">
        <v>3312</v>
      </c>
      <c r="R284" s="54" t="s">
        <v>38</v>
      </c>
    </row>
    <row r="285" spans="2:18" x14ac:dyDescent="0.25">
      <c r="B285" s="49" t="s">
        <v>3591</v>
      </c>
      <c r="C285" s="49" t="s">
        <v>3592</v>
      </c>
      <c r="D285" s="50" t="s">
        <v>3593</v>
      </c>
      <c r="E285" s="22">
        <v>9376.89</v>
      </c>
      <c r="F285" s="51">
        <v>31220.170000000002</v>
      </c>
      <c r="G285" s="56">
        <f t="shared" si="12"/>
        <v>-21843.280000000002</v>
      </c>
      <c r="H285" s="57">
        <f t="shared" si="10"/>
        <v>-0.69965282059642853</v>
      </c>
      <c r="I285" s="52">
        <f t="shared" si="13"/>
        <v>1.6501128449690499E-4</v>
      </c>
      <c r="J285" s="22">
        <v>9376.89</v>
      </c>
      <c r="K285" s="22">
        <v>31220.170000000002</v>
      </c>
      <c r="L285" s="56">
        <f t="shared" si="11"/>
        <v>-21843.280000000002</v>
      </c>
      <c r="M285" s="53">
        <v>43739</v>
      </c>
      <c r="N285" s="53">
        <v>44104</v>
      </c>
      <c r="O285" s="49" t="s">
        <v>3594</v>
      </c>
      <c r="P285" s="54" t="s">
        <v>21</v>
      </c>
      <c r="Q285" s="55" t="s">
        <v>3184</v>
      </c>
      <c r="R285" s="54" t="s">
        <v>21</v>
      </c>
    </row>
    <row r="286" spans="2:18" ht="39" x14ac:dyDescent="0.25">
      <c r="B286" s="49" t="s">
        <v>3595</v>
      </c>
      <c r="C286" s="49" t="s">
        <v>3596</v>
      </c>
      <c r="D286" s="50" t="s">
        <v>3597</v>
      </c>
      <c r="E286" s="22">
        <v>30662.85</v>
      </c>
      <c r="F286" s="51">
        <v>30824.639999999999</v>
      </c>
      <c r="G286" s="56">
        <f t="shared" si="12"/>
        <v>-161.79000000000087</v>
      </c>
      <c r="H286" s="57">
        <f t="shared" si="10"/>
        <v>-5.2487230994425526E-3</v>
      </c>
      <c r="I286" s="52">
        <f t="shared" si="13"/>
        <v>5.3959428604109935E-4</v>
      </c>
      <c r="J286" s="22">
        <v>30662.850000000002</v>
      </c>
      <c r="K286" s="22">
        <v>30824.639999999999</v>
      </c>
      <c r="L286" s="56">
        <f t="shared" si="11"/>
        <v>-161.78999999999724</v>
      </c>
      <c r="M286" s="53">
        <v>43739</v>
      </c>
      <c r="N286" s="53">
        <v>44104</v>
      </c>
      <c r="O286" s="49" t="s">
        <v>496</v>
      </c>
      <c r="P286" s="54" t="s">
        <v>432</v>
      </c>
      <c r="Q286" s="55" t="s">
        <v>3235</v>
      </c>
      <c r="R286" s="54" t="s">
        <v>32</v>
      </c>
    </row>
    <row r="287" spans="2:18" ht="26.25" x14ac:dyDescent="0.25">
      <c r="B287" s="49" t="s">
        <v>3598</v>
      </c>
      <c r="C287" s="49" t="s">
        <v>3599</v>
      </c>
      <c r="D287" s="50" t="s">
        <v>3600</v>
      </c>
      <c r="E287" s="22">
        <v>30445.870000000006</v>
      </c>
      <c r="F287" s="51">
        <v>30736.57</v>
      </c>
      <c r="G287" s="56">
        <f t="shared" si="12"/>
        <v>-290.69999999999345</v>
      </c>
      <c r="H287" s="57">
        <f t="shared" si="10"/>
        <v>-9.4577892067980729E-3</v>
      </c>
      <c r="I287" s="52">
        <f t="shared" si="13"/>
        <v>5.3577594664390709E-4</v>
      </c>
      <c r="J287" s="22">
        <v>30445.870000000003</v>
      </c>
      <c r="K287" s="22">
        <v>30736.57</v>
      </c>
      <c r="L287" s="56">
        <f t="shared" si="11"/>
        <v>-290.69999999999709</v>
      </c>
      <c r="M287" s="53">
        <v>43739</v>
      </c>
      <c r="N287" s="53">
        <v>44104</v>
      </c>
      <c r="O287" s="49" t="s">
        <v>496</v>
      </c>
      <c r="P287" s="54" t="s">
        <v>432</v>
      </c>
      <c r="Q287" s="55" t="s">
        <v>3235</v>
      </c>
      <c r="R287" s="54" t="s">
        <v>32</v>
      </c>
    </row>
    <row r="288" spans="2:18" x14ac:dyDescent="0.25">
      <c r="B288" s="49" t="s">
        <v>3601</v>
      </c>
      <c r="C288" s="49" t="s">
        <v>3602</v>
      </c>
      <c r="D288" s="50" t="s">
        <v>3603</v>
      </c>
      <c r="E288" s="22">
        <v>27362.300000000003</v>
      </c>
      <c r="F288" s="51">
        <v>30628.010000000002</v>
      </c>
      <c r="G288" s="56">
        <f t="shared" si="12"/>
        <v>-3265.7099999999991</v>
      </c>
      <c r="H288" s="57">
        <f t="shared" si="10"/>
        <v>-0.10662494886216894</v>
      </c>
      <c r="I288" s="52">
        <f t="shared" si="13"/>
        <v>4.8151234255597162E-4</v>
      </c>
      <c r="J288" s="22">
        <v>27362.300000000003</v>
      </c>
      <c r="K288" s="22">
        <v>30628.010000000002</v>
      </c>
      <c r="L288" s="56">
        <f t="shared" si="11"/>
        <v>-3265.7099999999991</v>
      </c>
      <c r="M288" s="53">
        <v>43739</v>
      </c>
      <c r="N288" s="53">
        <v>44104</v>
      </c>
      <c r="O288" s="49" t="s">
        <v>532</v>
      </c>
      <c r="P288" s="54" t="s">
        <v>38</v>
      </c>
      <c r="Q288" s="55" t="s">
        <v>3457</v>
      </c>
      <c r="R288" s="54" t="s">
        <v>585</v>
      </c>
    </row>
    <row r="289" spans="2:18" x14ac:dyDescent="0.25">
      <c r="B289" s="49" t="s">
        <v>3604</v>
      </c>
      <c r="C289" s="49" t="s">
        <v>3605</v>
      </c>
      <c r="D289" s="50" t="s">
        <v>3606</v>
      </c>
      <c r="E289" s="22">
        <v>26384.47</v>
      </c>
      <c r="F289" s="51">
        <v>30578.400000000001</v>
      </c>
      <c r="G289" s="56">
        <f t="shared" si="12"/>
        <v>-4193.93</v>
      </c>
      <c r="H289" s="57">
        <f t="shared" si="10"/>
        <v>-0.13715335007717866</v>
      </c>
      <c r="I289" s="52">
        <f t="shared" si="13"/>
        <v>4.6430482659709727E-4</v>
      </c>
      <c r="J289" s="22">
        <v>26384.47</v>
      </c>
      <c r="K289" s="22">
        <v>30578.400000000001</v>
      </c>
      <c r="L289" s="56">
        <f t="shared" si="11"/>
        <v>-4193.93</v>
      </c>
      <c r="M289" s="53">
        <v>43739</v>
      </c>
      <c r="N289" s="53">
        <v>44104</v>
      </c>
      <c r="O289" s="49" t="s">
        <v>709</v>
      </c>
      <c r="P289" s="54" t="s">
        <v>454</v>
      </c>
      <c r="Q289" s="55" t="s">
        <v>554</v>
      </c>
      <c r="R289" s="54" t="s">
        <v>50</v>
      </c>
    </row>
    <row r="290" spans="2:18" x14ac:dyDescent="0.25">
      <c r="B290" s="49" t="s">
        <v>3607</v>
      </c>
      <c r="C290" s="49" t="s">
        <v>3608</v>
      </c>
      <c r="D290" s="50" t="s">
        <v>3609</v>
      </c>
      <c r="E290" s="22">
        <v>22878.770000000004</v>
      </c>
      <c r="F290" s="51">
        <v>30109.07</v>
      </c>
      <c r="G290" s="56">
        <f t="shared" si="12"/>
        <v>-7230.2999999999956</v>
      </c>
      <c r="H290" s="57">
        <f t="shared" si="10"/>
        <v>-0.24013694212408407</v>
      </c>
      <c r="I290" s="52">
        <f t="shared" si="13"/>
        <v>4.0261272398516517E-4</v>
      </c>
      <c r="J290" s="22">
        <v>22878.77</v>
      </c>
      <c r="K290" s="22">
        <v>30109.07</v>
      </c>
      <c r="L290" s="56">
        <f t="shared" si="11"/>
        <v>-7230.2999999999993</v>
      </c>
      <c r="M290" s="53">
        <v>43739</v>
      </c>
      <c r="N290" s="53">
        <v>44104</v>
      </c>
      <c r="O290" s="49" t="s">
        <v>496</v>
      </c>
      <c r="P290" s="54" t="s">
        <v>432</v>
      </c>
      <c r="Q290" s="55" t="s">
        <v>3184</v>
      </c>
      <c r="R290" s="54" t="s">
        <v>21</v>
      </c>
    </row>
    <row r="291" spans="2:18" x14ac:dyDescent="0.25">
      <c r="B291" s="49" t="s">
        <v>3610</v>
      </c>
      <c r="C291" s="49" t="s">
        <v>3611</v>
      </c>
      <c r="D291" s="50" t="s">
        <v>3612</v>
      </c>
      <c r="E291" s="22">
        <v>31120.019999999997</v>
      </c>
      <c r="F291" s="51">
        <v>29964.31</v>
      </c>
      <c r="G291" s="56">
        <f t="shared" si="12"/>
        <v>1155.7099999999955</v>
      </c>
      <c r="H291" s="57">
        <f t="shared" si="10"/>
        <v>3.856955157652539E-2</v>
      </c>
      <c r="I291" s="52">
        <f t="shared" si="13"/>
        <v>5.8219662740922916E-4</v>
      </c>
      <c r="J291" s="22">
        <v>33083.760000000002</v>
      </c>
      <c r="K291" s="22">
        <v>29964.31</v>
      </c>
      <c r="L291" s="56">
        <f t="shared" si="11"/>
        <v>3119.4500000000007</v>
      </c>
      <c r="M291" s="53">
        <v>43739</v>
      </c>
      <c r="N291" s="53">
        <v>44104</v>
      </c>
      <c r="O291" s="49" t="s">
        <v>3180</v>
      </c>
      <c r="P291" s="54" t="s">
        <v>50</v>
      </c>
      <c r="Q291" s="55" t="s">
        <v>484</v>
      </c>
      <c r="R291" s="54" t="s">
        <v>23</v>
      </c>
    </row>
    <row r="292" spans="2:18" x14ac:dyDescent="0.25">
      <c r="B292" s="49" t="s">
        <v>3613</v>
      </c>
      <c r="C292" s="49" t="s">
        <v>3614</v>
      </c>
      <c r="D292" s="50" t="s">
        <v>3615</v>
      </c>
      <c r="E292" s="22">
        <v>29239.69</v>
      </c>
      <c r="F292" s="51">
        <v>29263.81</v>
      </c>
      <c r="G292" s="56">
        <f t="shared" si="12"/>
        <v>-24.120000000002619</v>
      </c>
      <c r="H292" s="57">
        <f t="shared" si="10"/>
        <v>-8.2422623711685583E-4</v>
      </c>
      <c r="I292" s="52">
        <f t="shared" si="13"/>
        <v>5.1455000593920899E-4</v>
      </c>
      <c r="J292" s="22">
        <v>29239.690000000002</v>
      </c>
      <c r="K292" s="22">
        <v>29263.81</v>
      </c>
      <c r="L292" s="56">
        <f t="shared" si="11"/>
        <v>-24.119999999998981</v>
      </c>
      <c r="M292" s="53">
        <v>43739</v>
      </c>
      <c r="N292" s="53">
        <v>44104</v>
      </c>
      <c r="O292" s="49" t="s">
        <v>598</v>
      </c>
      <c r="P292" s="54" t="s">
        <v>544</v>
      </c>
      <c r="Q292" s="55" t="s">
        <v>554</v>
      </c>
      <c r="R292" s="54" t="s">
        <v>50</v>
      </c>
    </row>
    <row r="293" spans="2:18" ht="26.25" x14ac:dyDescent="0.25">
      <c r="B293" s="49" t="s">
        <v>679</v>
      </c>
      <c r="C293" s="49" t="s">
        <v>680</v>
      </c>
      <c r="D293" s="50" t="s">
        <v>681</v>
      </c>
      <c r="E293" s="22">
        <v>28450.830000000005</v>
      </c>
      <c r="F293" s="51">
        <v>28996.93</v>
      </c>
      <c r="G293" s="56">
        <f t="shared" si="12"/>
        <v>-546.09999999999491</v>
      </c>
      <c r="H293" s="57">
        <f t="shared" si="10"/>
        <v>-1.8833028186087109E-2</v>
      </c>
      <c r="I293" s="52">
        <f t="shared" si="13"/>
        <v>5.0066791903318484E-4</v>
      </c>
      <c r="J293" s="22">
        <v>28450.83</v>
      </c>
      <c r="K293" s="22">
        <v>28996.93</v>
      </c>
      <c r="L293" s="56">
        <f t="shared" si="11"/>
        <v>-546.09999999999854</v>
      </c>
      <c r="M293" s="53">
        <v>43739</v>
      </c>
      <c r="N293" s="53">
        <v>44104</v>
      </c>
      <c r="O293" s="49" t="s">
        <v>682</v>
      </c>
      <c r="P293" s="54" t="s">
        <v>454</v>
      </c>
      <c r="Q293" s="55" t="s">
        <v>644</v>
      </c>
      <c r="R293" s="54" t="s">
        <v>50</v>
      </c>
    </row>
    <row r="294" spans="2:18" x14ac:dyDescent="0.25">
      <c r="B294" s="49" t="s">
        <v>3616</v>
      </c>
      <c r="C294" s="49" t="s">
        <v>3617</v>
      </c>
      <c r="D294" s="50" t="s">
        <v>3618</v>
      </c>
      <c r="E294" s="22">
        <v>-18174.96</v>
      </c>
      <c r="F294" s="51">
        <v>28862.63</v>
      </c>
      <c r="G294" s="56">
        <f t="shared" si="12"/>
        <v>-47037.59</v>
      </c>
      <c r="H294" s="57">
        <f t="shared" si="10"/>
        <v>-1.6297056089483182</v>
      </c>
      <c r="I294" s="52">
        <f t="shared" si="13"/>
        <v>1.5220441437200567E-4</v>
      </c>
      <c r="J294" s="22">
        <v>8649.130000000001</v>
      </c>
      <c r="K294" s="22">
        <v>28862.63</v>
      </c>
      <c r="L294" s="56">
        <f t="shared" si="11"/>
        <v>-20213.5</v>
      </c>
      <c r="M294" s="53">
        <v>43739</v>
      </c>
      <c r="N294" s="53">
        <v>44104</v>
      </c>
      <c r="O294" s="49" t="s">
        <v>3619</v>
      </c>
      <c r="P294" s="54" t="s">
        <v>43</v>
      </c>
      <c r="Q294" s="55" t="s">
        <v>3317</v>
      </c>
      <c r="R294" s="54" t="s">
        <v>45</v>
      </c>
    </row>
    <row r="295" spans="2:18" ht="26.25" x14ac:dyDescent="0.25">
      <c r="B295" s="49" t="s">
        <v>3620</v>
      </c>
      <c r="C295" s="49" t="s">
        <v>3621</v>
      </c>
      <c r="D295" s="50" t="s">
        <v>3622</v>
      </c>
      <c r="E295" s="22">
        <v>17142.189999999999</v>
      </c>
      <c r="F295" s="51">
        <v>28378.239999999998</v>
      </c>
      <c r="G295" s="56">
        <f t="shared" si="12"/>
        <v>-11236.05</v>
      </c>
      <c r="H295" s="57">
        <f t="shared" si="10"/>
        <v>-0.39593893067364289</v>
      </c>
      <c r="I295" s="52">
        <f t="shared" si="13"/>
        <v>3.0166236257330527E-4</v>
      </c>
      <c r="J295" s="22">
        <v>17142.190000000002</v>
      </c>
      <c r="K295" s="22">
        <v>28378.239999999998</v>
      </c>
      <c r="L295" s="56">
        <f t="shared" si="11"/>
        <v>-11236.049999999996</v>
      </c>
      <c r="M295" s="53">
        <v>43739</v>
      </c>
      <c r="N295" s="53">
        <v>44104</v>
      </c>
      <c r="O295" s="49" t="s">
        <v>496</v>
      </c>
      <c r="P295" s="54" t="s">
        <v>432</v>
      </c>
      <c r="Q295" s="55" t="s">
        <v>3335</v>
      </c>
      <c r="R295" s="54" t="s">
        <v>38</v>
      </c>
    </row>
    <row r="296" spans="2:18" x14ac:dyDescent="0.25">
      <c r="B296" s="49" t="s">
        <v>3623</v>
      </c>
      <c r="C296" s="49" t="s">
        <v>3624</v>
      </c>
      <c r="D296" s="50" t="s">
        <v>3625</v>
      </c>
      <c r="E296" s="22">
        <v>31612.699999999997</v>
      </c>
      <c r="F296" s="51">
        <v>28212.690000000002</v>
      </c>
      <c r="G296" s="56">
        <f t="shared" si="12"/>
        <v>3400.0099999999948</v>
      </c>
      <c r="H296" s="57">
        <f t="shared" si="10"/>
        <v>0.12051349942171394</v>
      </c>
      <c r="I296" s="52">
        <f t="shared" si="13"/>
        <v>5.9275328526240312E-4</v>
      </c>
      <c r="J296" s="22">
        <v>33683.65</v>
      </c>
      <c r="K296" s="22">
        <v>28212.690000000002</v>
      </c>
      <c r="L296" s="56">
        <f t="shared" si="11"/>
        <v>5470.9599999999991</v>
      </c>
      <c r="M296" s="53">
        <v>43739</v>
      </c>
      <c r="N296" s="53">
        <v>44104</v>
      </c>
      <c r="O296" s="49" t="s">
        <v>3626</v>
      </c>
      <c r="P296" s="54" t="s">
        <v>45</v>
      </c>
      <c r="Q296" s="55" t="s">
        <v>3184</v>
      </c>
      <c r="R296" s="54" t="s">
        <v>21</v>
      </c>
    </row>
    <row r="297" spans="2:18" ht="26.25" x14ac:dyDescent="0.25">
      <c r="B297" s="49" t="s">
        <v>3627</v>
      </c>
      <c r="C297" s="49" t="s">
        <v>3628</v>
      </c>
      <c r="D297" s="50" t="s">
        <v>3629</v>
      </c>
      <c r="E297" s="22">
        <v>2201.0700000000002</v>
      </c>
      <c r="F297" s="51">
        <v>28076.74</v>
      </c>
      <c r="G297" s="56">
        <f t="shared" si="12"/>
        <v>-25875.670000000002</v>
      </c>
      <c r="H297" s="57">
        <f t="shared" si="10"/>
        <v>-0.921605214850442</v>
      </c>
      <c r="I297" s="52">
        <f t="shared" si="13"/>
        <v>3.8733672674799722E-5</v>
      </c>
      <c r="J297" s="22">
        <v>2201.0700000000002</v>
      </c>
      <c r="K297" s="22">
        <v>28076.74</v>
      </c>
      <c r="L297" s="56">
        <f t="shared" si="11"/>
        <v>-25875.670000000002</v>
      </c>
      <c r="M297" s="53">
        <v>43739</v>
      </c>
      <c r="N297" s="53">
        <v>44104</v>
      </c>
      <c r="O297" s="49" t="s">
        <v>3630</v>
      </c>
      <c r="P297" s="54" t="s">
        <v>32</v>
      </c>
      <c r="Q297" s="55" t="s">
        <v>497</v>
      </c>
      <c r="R297" s="54" t="s">
        <v>50</v>
      </c>
    </row>
    <row r="298" spans="2:18" ht="39" x14ac:dyDescent="0.25">
      <c r="B298" s="49" t="s">
        <v>3631</v>
      </c>
      <c r="C298" s="49" t="s">
        <v>3632</v>
      </c>
      <c r="D298" s="50" t="s">
        <v>3633</v>
      </c>
      <c r="E298" s="22">
        <v>4703.8900000000003</v>
      </c>
      <c r="F298" s="51">
        <v>27638.41</v>
      </c>
      <c r="G298" s="56">
        <f t="shared" si="12"/>
        <v>-22934.52</v>
      </c>
      <c r="H298" s="57">
        <f t="shared" si="10"/>
        <v>-0.82980605613709324</v>
      </c>
      <c r="I298" s="52">
        <f t="shared" si="13"/>
        <v>8.2777438045252385E-5</v>
      </c>
      <c r="J298" s="22">
        <v>4703.8900000000003</v>
      </c>
      <c r="K298" s="22">
        <v>27638.41</v>
      </c>
      <c r="L298" s="56">
        <f t="shared" si="11"/>
        <v>-22934.52</v>
      </c>
      <c r="M298" s="53">
        <v>43739</v>
      </c>
      <c r="N298" s="53">
        <v>44104</v>
      </c>
      <c r="O298" s="49" t="s">
        <v>3634</v>
      </c>
      <c r="P298" s="54" t="s">
        <v>32</v>
      </c>
      <c r="Q298" s="55" t="s">
        <v>3457</v>
      </c>
      <c r="R298" s="54" t="s">
        <v>585</v>
      </c>
    </row>
    <row r="299" spans="2:18" x14ac:dyDescent="0.25">
      <c r="B299" s="49" t="s">
        <v>3635</v>
      </c>
      <c r="C299" s="49" t="s">
        <v>3636</v>
      </c>
      <c r="D299" s="50" t="s">
        <v>3637</v>
      </c>
      <c r="E299" s="22">
        <v>28829.879999999997</v>
      </c>
      <c r="F299" s="51">
        <v>26910.400000000001</v>
      </c>
      <c r="G299" s="56">
        <f t="shared" si="12"/>
        <v>1919.4799999999959</v>
      </c>
      <c r="H299" s="57">
        <f t="shared" si="10"/>
        <v>7.1328556989119288E-2</v>
      </c>
      <c r="I299" s="52">
        <f t="shared" si="13"/>
        <v>5.0733831053703638E-4</v>
      </c>
      <c r="J299" s="22">
        <v>28829.879999999997</v>
      </c>
      <c r="K299" s="22">
        <v>26910.400000000001</v>
      </c>
      <c r="L299" s="56">
        <f t="shared" si="11"/>
        <v>1919.4799999999959</v>
      </c>
      <c r="M299" s="53">
        <v>43739</v>
      </c>
      <c r="N299" s="53">
        <v>44104</v>
      </c>
      <c r="O299" s="49" t="s">
        <v>496</v>
      </c>
      <c r="P299" s="54" t="s">
        <v>432</v>
      </c>
      <c r="Q299" s="55" t="s">
        <v>3312</v>
      </c>
      <c r="R299" s="54" t="s">
        <v>38</v>
      </c>
    </row>
    <row r="300" spans="2:18" ht="39" x14ac:dyDescent="0.25">
      <c r="B300" s="49" t="s">
        <v>3638</v>
      </c>
      <c r="C300" s="49" t="s">
        <v>3639</v>
      </c>
      <c r="D300" s="50" t="s">
        <v>3640</v>
      </c>
      <c r="E300" s="22">
        <v>6379.4800000000077</v>
      </c>
      <c r="F300" s="51">
        <v>26817.38</v>
      </c>
      <c r="G300" s="56">
        <f t="shared" si="12"/>
        <v>-20437.899999999994</v>
      </c>
      <c r="H300" s="57">
        <f t="shared" si="10"/>
        <v>-0.76211397235673262</v>
      </c>
      <c r="I300" s="52">
        <f t="shared" si="13"/>
        <v>1.1226389444925935E-4</v>
      </c>
      <c r="J300" s="22">
        <v>6379.48</v>
      </c>
      <c r="K300" s="22">
        <v>26817.38</v>
      </c>
      <c r="L300" s="56">
        <f t="shared" si="11"/>
        <v>-20437.900000000001</v>
      </c>
      <c r="M300" s="53">
        <v>43739</v>
      </c>
      <c r="N300" s="53">
        <v>44104</v>
      </c>
      <c r="O300" s="49" t="s">
        <v>3641</v>
      </c>
      <c r="P300" s="54" t="s">
        <v>544</v>
      </c>
      <c r="Q300" s="55" t="s">
        <v>3642</v>
      </c>
      <c r="R300" s="54" t="s">
        <v>45</v>
      </c>
    </row>
    <row r="301" spans="2:18" x14ac:dyDescent="0.25">
      <c r="B301" s="49" t="s">
        <v>3643</v>
      </c>
      <c r="C301" s="49" t="s">
        <v>3644</v>
      </c>
      <c r="D301" s="50" t="s">
        <v>3645</v>
      </c>
      <c r="E301" s="22">
        <v>33.619999999999997</v>
      </c>
      <c r="F301" s="51">
        <v>26137.940000000002</v>
      </c>
      <c r="G301" s="56">
        <f t="shared" si="12"/>
        <v>-26104.320000000003</v>
      </c>
      <c r="H301" s="57">
        <f t="shared" si="10"/>
        <v>-0.99871374714304195</v>
      </c>
      <c r="I301" s="52">
        <f t="shared" si="13"/>
        <v>2.6742277928579915E-4</v>
      </c>
      <c r="J301" s="22">
        <v>15196.5</v>
      </c>
      <c r="K301" s="22">
        <v>26137.940000000002</v>
      </c>
      <c r="L301" s="56">
        <f t="shared" si="11"/>
        <v>-10941.440000000002</v>
      </c>
      <c r="M301" s="53">
        <v>43739</v>
      </c>
      <c r="N301" s="53">
        <v>44104</v>
      </c>
      <c r="O301" s="49" t="s">
        <v>488</v>
      </c>
      <c r="P301" s="54" t="s">
        <v>432</v>
      </c>
      <c r="Q301" s="55" t="s">
        <v>3253</v>
      </c>
      <c r="R301" s="54" t="s">
        <v>432</v>
      </c>
    </row>
    <row r="302" spans="2:18" ht="26.25" x14ac:dyDescent="0.25">
      <c r="B302" s="49" t="s">
        <v>3646</v>
      </c>
      <c r="C302" s="49" t="s">
        <v>3647</v>
      </c>
      <c r="D302" s="50" t="s">
        <v>3648</v>
      </c>
      <c r="E302" s="22">
        <v>31144.27</v>
      </c>
      <c r="F302" s="51">
        <v>25642.23</v>
      </c>
      <c r="G302" s="56">
        <f t="shared" si="12"/>
        <v>5502.0400000000009</v>
      </c>
      <c r="H302" s="57">
        <f t="shared" si="10"/>
        <v>0.21456948167144593</v>
      </c>
      <c r="I302" s="52">
        <f t="shared" si="13"/>
        <v>5.4806614958887476E-4</v>
      </c>
      <c r="J302" s="22">
        <v>31144.27</v>
      </c>
      <c r="K302" s="22">
        <v>25642.23</v>
      </c>
      <c r="L302" s="56">
        <f t="shared" si="11"/>
        <v>5502.0400000000009</v>
      </c>
      <c r="M302" s="53">
        <v>43739</v>
      </c>
      <c r="N302" s="53">
        <v>44104</v>
      </c>
      <c r="O302" s="49" t="s">
        <v>496</v>
      </c>
      <c r="P302" s="54" t="s">
        <v>432</v>
      </c>
      <c r="Q302" s="55" t="s">
        <v>3649</v>
      </c>
      <c r="R302" s="54" t="s">
        <v>580</v>
      </c>
    </row>
    <row r="303" spans="2:18" x14ac:dyDescent="0.25">
      <c r="B303" s="49" t="s">
        <v>3650</v>
      </c>
      <c r="C303" s="49" t="s">
        <v>3651</v>
      </c>
      <c r="D303" s="50" t="s">
        <v>3652</v>
      </c>
      <c r="E303" s="22">
        <v>20303.500000000004</v>
      </c>
      <c r="F303" s="51">
        <v>25167.81</v>
      </c>
      <c r="G303" s="56">
        <f t="shared" si="12"/>
        <v>-4864.3099999999977</v>
      </c>
      <c r="H303" s="57">
        <f t="shared" si="10"/>
        <v>-0.19327506048400706</v>
      </c>
      <c r="I303" s="52">
        <f t="shared" si="13"/>
        <v>3.5729400843807606E-4</v>
      </c>
      <c r="J303" s="22">
        <v>20303.5</v>
      </c>
      <c r="K303" s="22">
        <v>25167.81</v>
      </c>
      <c r="L303" s="56">
        <f t="shared" si="11"/>
        <v>-4864.3100000000013</v>
      </c>
      <c r="M303" s="53">
        <v>43739</v>
      </c>
      <c r="N303" s="53">
        <v>44104</v>
      </c>
      <c r="O303" s="49" t="s">
        <v>3653</v>
      </c>
      <c r="P303" s="54" t="s">
        <v>45</v>
      </c>
      <c r="Q303" s="55" t="s">
        <v>409</v>
      </c>
      <c r="R303" s="54" t="s">
        <v>23</v>
      </c>
    </row>
    <row r="304" spans="2:18" x14ac:dyDescent="0.25">
      <c r="B304" s="49" t="s">
        <v>498</v>
      </c>
      <c r="C304" s="49" t="s">
        <v>499</v>
      </c>
      <c r="D304" s="50" t="s">
        <v>500</v>
      </c>
      <c r="E304" s="22">
        <v>17624.249999999996</v>
      </c>
      <c r="F304" s="51">
        <v>24464</v>
      </c>
      <c r="G304" s="56">
        <f t="shared" si="12"/>
        <v>-6839.7500000000036</v>
      </c>
      <c r="H304" s="57">
        <f t="shared" si="10"/>
        <v>-0.27958428711576211</v>
      </c>
      <c r="I304" s="52">
        <f t="shared" si="13"/>
        <v>3.1014548862091571E-4</v>
      </c>
      <c r="J304" s="22">
        <v>17624.25</v>
      </c>
      <c r="K304" s="22">
        <v>24464</v>
      </c>
      <c r="L304" s="56">
        <f t="shared" si="11"/>
        <v>-6839.75</v>
      </c>
      <c r="M304" s="53">
        <v>43739</v>
      </c>
      <c r="N304" s="53">
        <v>44104</v>
      </c>
      <c r="O304" s="49" t="s">
        <v>496</v>
      </c>
      <c r="P304" s="54" t="s">
        <v>432</v>
      </c>
      <c r="Q304" s="55" t="s">
        <v>501</v>
      </c>
      <c r="R304" s="54" t="s">
        <v>43</v>
      </c>
    </row>
    <row r="305" spans="2:18" ht="39" x14ac:dyDescent="0.25">
      <c r="B305" s="49" t="s">
        <v>3654</v>
      </c>
      <c r="C305" s="49" t="s">
        <v>3655</v>
      </c>
      <c r="D305" s="50" t="s">
        <v>3656</v>
      </c>
      <c r="E305" s="22">
        <v>7213.35</v>
      </c>
      <c r="F305" s="51">
        <v>24113.56</v>
      </c>
      <c r="G305" s="56">
        <f t="shared" si="12"/>
        <v>-16900.21</v>
      </c>
      <c r="H305" s="57">
        <f t="shared" si="10"/>
        <v>-0.7008591846247505</v>
      </c>
      <c r="I305" s="52">
        <f t="shared" si="13"/>
        <v>1.2693805185149339E-4</v>
      </c>
      <c r="J305" s="22">
        <v>7213.35</v>
      </c>
      <c r="K305" s="22">
        <v>24113.56</v>
      </c>
      <c r="L305" s="56">
        <f t="shared" si="11"/>
        <v>-16900.21</v>
      </c>
      <c r="M305" s="53">
        <v>43739</v>
      </c>
      <c r="N305" s="53">
        <v>44104</v>
      </c>
      <c r="O305" s="49" t="s">
        <v>3657</v>
      </c>
      <c r="P305" s="54" t="s">
        <v>32</v>
      </c>
      <c r="Q305" s="55" t="s">
        <v>3658</v>
      </c>
      <c r="R305" s="54" t="s">
        <v>43</v>
      </c>
    </row>
    <row r="306" spans="2:18" ht="39" x14ac:dyDescent="0.25">
      <c r="B306" s="49" t="s">
        <v>3659</v>
      </c>
      <c r="C306" s="49" t="s">
        <v>3660</v>
      </c>
      <c r="D306" s="50" t="s">
        <v>3661</v>
      </c>
      <c r="E306" s="22">
        <v>22386.729999999989</v>
      </c>
      <c r="F306" s="51">
        <v>23583.16</v>
      </c>
      <c r="G306" s="56">
        <f t="shared" si="12"/>
        <v>-1196.4300000000112</v>
      </c>
      <c r="H306" s="57">
        <f t="shared" si="10"/>
        <v>-5.0732387008357284E-2</v>
      </c>
      <c r="I306" s="52">
        <f t="shared" si="13"/>
        <v>3.9395397333075242E-4</v>
      </c>
      <c r="J306" s="22">
        <v>22386.730000000003</v>
      </c>
      <c r="K306" s="22">
        <v>23583.16</v>
      </c>
      <c r="L306" s="56">
        <f t="shared" si="11"/>
        <v>-1196.4299999999967</v>
      </c>
      <c r="M306" s="53">
        <v>43739</v>
      </c>
      <c r="N306" s="53">
        <v>44104</v>
      </c>
      <c r="O306" s="49" t="s">
        <v>3662</v>
      </c>
      <c r="P306" s="54" t="s">
        <v>43</v>
      </c>
      <c r="Q306" s="55" t="s">
        <v>505</v>
      </c>
      <c r="R306" s="54" t="s">
        <v>454</v>
      </c>
    </row>
    <row r="307" spans="2:18" x14ac:dyDescent="0.25">
      <c r="B307" s="49" t="s">
        <v>803</v>
      </c>
      <c r="C307" s="49" t="s">
        <v>804</v>
      </c>
      <c r="D307" s="50" t="s">
        <v>805</v>
      </c>
      <c r="E307" s="22">
        <v>1025.1400000000001</v>
      </c>
      <c r="F307" s="51">
        <v>23485.119999999999</v>
      </c>
      <c r="G307" s="56">
        <f t="shared" si="12"/>
        <v>-22459.98</v>
      </c>
      <c r="H307" s="57">
        <f t="shared" si="10"/>
        <v>-0.95634938207682141</v>
      </c>
      <c r="I307" s="52">
        <f t="shared" si="13"/>
        <v>1.8040061063866295E-5</v>
      </c>
      <c r="J307" s="22">
        <v>1025.1400000000001</v>
      </c>
      <c r="K307" s="22">
        <v>23485.119999999999</v>
      </c>
      <c r="L307" s="56">
        <f t="shared" si="11"/>
        <v>-22459.98</v>
      </c>
      <c r="M307" s="53">
        <v>43739</v>
      </c>
      <c r="N307" s="53">
        <v>44104</v>
      </c>
      <c r="O307" s="49" t="s">
        <v>691</v>
      </c>
      <c r="P307" s="54" t="s">
        <v>50</v>
      </c>
      <c r="Q307" s="55" t="s">
        <v>692</v>
      </c>
      <c r="R307" s="54" t="s">
        <v>23</v>
      </c>
    </row>
    <row r="308" spans="2:18" ht="26.25" x14ac:dyDescent="0.25">
      <c r="B308" s="49" t="s">
        <v>3663</v>
      </c>
      <c r="C308" s="49" t="s">
        <v>3664</v>
      </c>
      <c r="D308" s="50" t="s">
        <v>3665</v>
      </c>
      <c r="E308" s="22">
        <v>21499.910000000003</v>
      </c>
      <c r="F308" s="51">
        <v>23201.96</v>
      </c>
      <c r="G308" s="56">
        <f t="shared" si="12"/>
        <v>-1702.0499999999956</v>
      </c>
      <c r="H308" s="57">
        <f t="shared" si="10"/>
        <v>-7.3358026649472538E-2</v>
      </c>
      <c r="I308" s="52">
        <f t="shared" si="13"/>
        <v>3.7834802004373022E-4</v>
      </c>
      <c r="J308" s="22">
        <v>21499.910000000003</v>
      </c>
      <c r="K308" s="22">
        <v>23201.96</v>
      </c>
      <c r="L308" s="56">
        <f t="shared" si="11"/>
        <v>-1702.0499999999956</v>
      </c>
      <c r="M308" s="53">
        <v>43739</v>
      </c>
      <c r="N308" s="53">
        <v>44104</v>
      </c>
      <c r="O308" s="49" t="s">
        <v>496</v>
      </c>
      <c r="P308" s="54" t="s">
        <v>432</v>
      </c>
      <c r="Q308" s="55" t="s">
        <v>3184</v>
      </c>
      <c r="R308" s="54" t="s">
        <v>21</v>
      </c>
    </row>
    <row r="309" spans="2:18" ht="26.25" x14ac:dyDescent="0.25">
      <c r="B309" s="49" t="s">
        <v>3666</v>
      </c>
      <c r="C309" s="49" t="s">
        <v>3667</v>
      </c>
      <c r="D309" s="50" t="s">
        <v>3668</v>
      </c>
      <c r="E309" s="22">
        <v>18958.250000000007</v>
      </c>
      <c r="F309" s="51">
        <v>22698.22</v>
      </c>
      <c r="G309" s="56">
        <f t="shared" si="12"/>
        <v>-3739.9699999999939</v>
      </c>
      <c r="H309" s="57">
        <f t="shared" si="10"/>
        <v>-0.1647693079016766</v>
      </c>
      <c r="I309" s="52">
        <f t="shared" si="13"/>
        <v>3.3362076171453961E-4</v>
      </c>
      <c r="J309" s="22">
        <v>18958.25</v>
      </c>
      <c r="K309" s="22">
        <v>22698.22</v>
      </c>
      <c r="L309" s="56">
        <f t="shared" si="11"/>
        <v>-3739.9700000000012</v>
      </c>
      <c r="M309" s="53">
        <v>43739</v>
      </c>
      <c r="N309" s="53">
        <v>44104</v>
      </c>
      <c r="O309" s="49" t="s">
        <v>3669</v>
      </c>
      <c r="P309" s="54" t="s">
        <v>585</v>
      </c>
      <c r="Q309" s="55" t="s">
        <v>3670</v>
      </c>
      <c r="R309" s="54" t="s">
        <v>45</v>
      </c>
    </row>
    <row r="310" spans="2:18" x14ac:dyDescent="0.25">
      <c r="B310" s="49" t="s">
        <v>3671</v>
      </c>
      <c r="C310" s="49" t="s">
        <v>3672</v>
      </c>
      <c r="D310" s="50" t="s">
        <v>3673</v>
      </c>
      <c r="E310" s="22">
        <v>13568.590000000004</v>
      </c>
      <c r="F310" s="51">
        <v>22219.07</v>
      </c>
      <c r="G310" s="56">
        <f t="shared" si="12"/>
        <v>-8650.4799999999959</v>
      </c>
      <c r="H310" s="57">
        <f t="shared" si="10"/>
        <v>-0.38932682601026936</v>
      </c>
      <c r="I310" s="52">
        <f t="shared" si="13"/>
        <v>2.3877537911950127E-4</v>
      </c>
      <c r="J310" s="22">
        <v>13568.59</v>
      </c>
      <c r="K310" s="22">
        <v>22219.07</v>
      </c>
      <c r="L310" s="56">
        <f t="shared" si="11"/>
        <v>-8650.48</v>
      </c>
      <c r="M310" s="53">
        <v>43739</v>
      </c>
      <c r="N310" s="53">
        <v>44104</v>
      </c>
      <c r="O310" s="49" t="s">
        <v>548</v>
      </c>
      <c r="P310" s="54" t="s">
        <v>21</v>
      </c>
      <c r="Q310" s="55" t="s">
        <v>3356</v>
      </c>
      <c r="R310" s="54" t="s">
        <v>21</v>
      </c>
    </row>
    <row r="311" spans="2:18" ht="39" x14ac:dyDescent="0.25">
      <c r="B311" s="49" t="s">
        <v>3674</v>
      </c>
      <c r="C311" s="49" t="s">
        <v>3675</v>
      </c>
      <c r="D311" s="50" t="s">
        <v>3676</v>
      </c>
      <c r="E311" s="22">
        <v>-3755.2700000000004</v>
      </c>
      <c r="F311" s="51">
        <v>21192.9</v>
      </c>
      <c r="G311" s="56">
        <f t="shared" si="12"/>
        <v>-24948.170000000002</v>
      </c>
      <c r="H311" s="57">
        <f t="shared" si="10"/>
        <v>-1.1771947208735001</v>
      </c>
      <c r="I311" s="52">
        <f t="shared" si="13"/>
        <v>3.3246653145800977E-4</v>
      </c>
      <c r="J311" s="22">
        <v>18892.66</v>
      </c>
      <c r="K311" s="22">
        <v>21192.9</v>
      </c>
      <c r="L311" s="56">
        <f t="shared" si="11"/>
        <v>-2300.2400000000016</v>
      </c>
      <c r="M311" s="53">
        <v>43739</v>
      </c>
      <c r="N311" s="53">
        <v>44104</v>
      </c>
      <c r="O311" s="49" t="s">
        <v>3677</v>
      </c>
      <c r="P311" s="54" t="s">
        <v>544</v>
      </c>
      <c r="Q311" s="55" t="s">
        <v>3678</v>
      </c>
      <c r="R311" s="54" t="s">
        <v>45</v>
      </c>
    </row>
    <row r="312" spans="2:18" x14ac:dyDescent="0.25">
      <c r="B312" s="49" t="s">
        <v>3679</v>
      </c>
      <c r="C312" s="49" t="s">
        <v>3680</v>
      </c>
      <c r="D312" s="50" t="s">
        <v>3681</v>
      </c>
      <c r="E312" s="22">
        <v>23359</v>
      </c>
      <c r="F312" s="51">
        <v>21014.240000000002</v>
      </c>
      <c r="G312" s="56">
        <f t="shared" si="12"/>
        <v>2344.7599999999984</v>
      </c>
      <c r="H312" s="57">
        <f t="shared" si="10"/>
        <v>0.11157957651573401</v>
      </c>
      <c r="I312" s="52">
        <f t="shared" si="13"/>
        <v>3.8049018270766333E-4</v>
      </c>
      <c r="J312" s="22">
        <v>21621.64</v>
      </c>
      <c r="K312" s="22">
        <v>21014.240000000002</v>
      </c>
      <c r="L312" s="56">
        <f t="shared" si="11"/>
        <v>607.39999999999782</v>
      </c>
      <c r="M312" s="53">
        <v>43739</v>
      </c>
      <c r="N312" s="53">
        <v>44104</v>
      </c>
      <c r="O312" s="49" t="s">
        <v>3180</v>
      </c>
      <c r="P312" s="54" t="s">
        <v>50</v>
      </c>
      <c r="Q312" s="55" t="s">
        <v>3682</v>
      </c>
      <c r="R312" s="54" t="s">
        <v>50</v>
      </c>
    </row>
    <row r="313" spans="2:18" ht="39" x14ac:dyDescent="0.25">
      <c r="B313" s="49" t="s">
        <v>3683</v>
      </c>
      <c r="C313" s="49" t="s">
        <v>3684</v>
      </c>
      <c r="D313" s="50" t="s">
        <v>3685</v>
      </c>
      <c r="E313" s="22">
        <v>-1032.2100000000009</v>
      </c>
      <c r="F313" s="51">
        <v>19997.61</v>
      </c>
      <c r="G313" s="56">
        <f t="shared" si="12"/>
        <v>-21029.82</v>
      </c>
      <c r="H313" s="57">
        <f t="shared" si="10"/>
        <v>-1.0516166681918488</v>
      </c>
      <c r="I313" s="52">
        <f t="shared" si="13"/>
        <v>3.4409013519399214E-4</v>
      </c>
      <c r="J313" s="22">
        <v>19553.18</v>
      </c>
      <c r="K313" s="22">
        <v>19997.61</v>
      </c>
      <c r="L313" s="56">
        <f t="shared" si="11"/>
        <v>-444.43000000000029</v>
      </c>
      <c r="M313" s="53">
        <v>43739</v>
      </c>
      <c r="N313" s="53">
        <v>44104</v>
      </c>
      <c r="O313" s="49" t="s">
        <v>3507</v>
      </c>
      <c r="P313" s="54" t="s">
        <v>45</v>
      </c>
      <c r="Q313" s="55" t="s">
        <v>3202</v>
      </c>
      <c r="R313" s="54" t="s">
        <v>50</v>
      </c>
    </row>
    <row r="314" spans="2:18" x14ac:dyDescent="0.25">
      <c r="B314" s="49" t="s">
        <v>722</v>
      </c>
      <c r="C314" s="49" t="s">
        <v>723</v>
      </c>
      <c r="D314" s="50" t="s">
        <v>724</v>
      </c>
      <c r="E314" s="22">
        <v>20883.82999999998</v>
      </c>
      <c r="F314" s="51">
        <v>19800</v>
      </c>
      <c r="G314" s="56">
        <f t="shared" si="12"/>
        <v>1083.8299999999799</v>
      </c>
      <c r="H314" s="57">
        <f t="shared" si="10"/>
        <v>5.4738888888887872E-2</v>
      </c>
      <c r="I314" s="52">
        <f t="shared" si="13"/>
        <v>3.6750645614004211E-4</v>
      </c>
      <c r="J314" s="22">
        <v>20883.829999999998</v>
      </c>
      <c r="K314" s="22">
        <v>19800</v>
      </c>
      <c r="L314" s="56">
        <f t="shared" si="11"/>
        <v>1083.8299999999981</v>
      </c>
      <c r="M314" s="53">
        <v>43739</v>
      </c>
      <c r="N314" s="53">
        <v>44104</v>
      </c>
      <c r="O314" s="49" t="s">
        <v>687</v>
      </c>
      <c r="P314" s="54" t="s">
        <v>50</v>
      </c>
      <c r="Q314" s="55" t="s">
        <v>725</v>
      </c>
      <c r="R314" s="54" t="s">
        <v>23</v>
      </c>
    </row>
    <row r="315" spans="2:18" ht="26.25" x14ac:dyDescent="0.25">
      <c r="B315" s="49" t="s">
        <v>3686</v>
      </c>
      <c r="C315" s="49" t="s">
        <v>3687</v>
      </c>
      <c r="D315" s="50" t="s">
        <v>3688</v>
      </c>
      <c r="E315" s="22">
        <v>23003.350000000002</v>
      </c>
      <c r="F315" s="51">
        <v>19448.88</v>
      </c>
      <c r="G315" s="56">
        <f t="shared" si="12"/>
        <v>3554.4700000000012</v>
      </c>
      <c r="H315" s="57">
        <f t="shared" si="10"/>
        <v>0.1827596242045815</v>
      </c>
      <c r="I315" s="52">
        <f t="shared" si="13"/>
        <v>4.0480503996867615E-4</v>
      </c>
      <c r="J315" s="22">
        <v>23003.35</v>
      </c>
      <c r="K315" s="22">
        <v>19448.88</v>
      </c>
      <c r="L315" s="56">
        <f t="shared" si="11"/>
        <v>3554.4699999999975</v>
      </c>
      <c r="M315" s="53">
        <v>43739</v>
      </c>
      <c r="N315" s="53">
        <v>44104</v>
      </c>
      <c r="O315" s="49" t="s">
        <v>496</v>
      </c>
      <c r="P315" s="54" t="s">
        <v>432</v>
      </c>
      <c r="Q315" s="55" t="s">
        <v>3235</v>
      </c>
      <c r="R315" s="54" t="s">
        <v>32</v>
      </c>
    </row>
    <row r="316" spans="2:18" x14ac:dyDescent="0.25">
      <c r="B316" s="49" t="s">
        <v>693</v>
      </c>
      <c r="C316" s="49" t="s">
        <v>694</v>
      </c>
      <c r="D316" s="50" t="s">
        <v>695</v>
      </c>
      <c r="E316" s="22">
        <v>20082.210000000006</v>
      </c>
      <c r="F316" s="51">
        <v>19426.16</v>
      </c>
      <c r="G316" s="56">
        <f t="shared" si="12"/>
        <v>656.05000000000655</v>
      </c>
      <c r="H316" s="57">
        <f t="shared" si="10"/>
        <v>3.3771471047289149E-2</v>
      </c>
      <c r="I316" s="52">
        <f t="shared" si="13"/>
        <v>3.5339982314355729E-4</v>
      </c>
      <c r="J316" s="22">
        <v>20082.21</v>
      </c>
      <c r="K316" s="22">
        <v>19426.16</v>
      </c>
      <c r="L316" s="56">
        <f t="shared" si="11"/>
        <v>656.04999999999927</v>
      </c>
      <c r="M316" s="53">
        <v>43739</v>
      </c>
      <c r="N316" s="53">
        <v>44104</v>
      </c>
      <c r="O316" s="49" t="s">
        <v>696</v>
      </c>
      <c r="P316" s="54" t="s">
        <v>50</v>
      </c>
      <c r="Q316" s="55" t="s">
        <v>644</v>
      </c>
      <c r="R316" s="54" t="s">
        <v>50</v>
      </c>
    </row>
    <row r="317" spans="2:18" ht="26.25" x14ac:dyDescent="0.25">
      <c r="B317" s="49" t="s">
        <v>3689</v>
      </c>
      <c r="C317" s="49" t="s">
        <v>3690</v>
      </c>
      <c r="D317" s="50" t="s">
        <v>3691</v>
      </c>
      <c r="E317" s="22">
        <v>-524.67999999999995</v>
      </c>
      <c r="F317" s="51">
        <v>19313.97</v>
      </c>
      <c r="G317" s="56">
        <f t="shared" si="12"/>
        <v>-19838.650000000001</v>
      </c>
      <c r="H317" s="57">
        <f t="shared" si="10"/>
        <v>-1.0271658286721994</v>
      </c>
      <c r="I317" s="52">
        <f t="shared" si="13"/>
        <v>3.1184049484608655E-4</v>
      </c>
      <c r="J317" s="22">
        <v>17720.570000000003</v>
      </c>
      <c r="K317" s="22">
        <v>19313.97</v>
      </c>
      <c r="L317" s="56">
        <f t="shared" si="11"/>
        <v>-1593.3999999999978</v>
      </c>
      <c r="M317" s="53">
        <v>43739</v>
      </c>
      <c r="N317" s="53">
        <v>44104</v>
      </c>
      <c r="O317" s="49" t="s">
        <v>3225</v>
      </c>
      <c r="P317" s="54" t="s">
        <v>580</v>
      </c>
      <c r="Q317" s="55" t="s">
        <v>484</v>
      </c>
      <c r="R317" s="54" t="s">
        <v>23</v>
      </c>
    </row>
    <row r="318" spans="2:18" ht="39" x14ac:dyDescent="0.25">
      <c r="B318" s="49" t="s">
        <v>3692</v>
      </c>
      <c r="C318" s="49" t="s">
        <v>3693</v>
      </c>
      <c r="D318" s="50" t="s">
        <v>3694</v>
      </c>
      <c r="E318" s="22">
        <v>-4544.6100000000006</v>
      </c>
      <c r="F318" s="51">
        <v>18418.61</v>
      </c>
      <c r="G318" s="56">
        <f t="shared" si="12"/>
        <v>-22963.22</v>
      </c>
      <c r="H318" s="57">
        <f t="shared" si="10"/>
        <v>-1.2467401177396122</v>
      </c>
      <c r="I318" s="52">
        <f t="shared" si="13"/>
        <v>3.3856200754059569E-4</v>
      </c>
      <c r="J318" s="22">
        <v>19239.040000000005</v>
      </c>
      <c r="K318" s="22">
        <v>18418.61</v>
      </c>
      <c r="L318" s="56">
        <f t="shared" si="11"/>
        <v>820.43000000000393</v>
      </c>
      <c r="M318" s="53">
        <v>43739</v>
      </c>
      <c r="N318" s="53">
        <v>44104</v>
      </c>
      <c r="O318" s="49" t="s">
        <v>3695</v>
      </c>
      <c r="P318" s="54" t="s">
        <v>38</v>
      </c>
      <c r="Q318" s="55" t="s">
        <v>1667</v>
      </c>
      <c r="R318" s="54" t="s">
        <v>454</v>
      </c>
    </row>
    <row r="319" spans="2:18" ht="39" x14ac:dyDescent="0.25">
      <c r="B319" s="49" t="s">
        <v>3696</v>
      </c>
      <c r="C319" s="49" t="s">
        <v>3697</v>
      </c>
      <c r="D319" s="50" t="s">
        <v>3698</v>
      </c>
      <c r="E319" s="22">
        <v>0</v>
      </c>
      <c r="F319" s="51">
        <v>18414.48</v>
      </c>
      <c r="G319" s="56">
        <f t="shared" si="12"/>
        <v>-18414.48</v>
      </c>
      <c r="H319" s="57">
        <f t="shared" si="10"/>
        <v>-1</v>
      </c>
      <c r="I319" s="52">
        <f t="shared" si="13"/>
        <v>0</v>
      </c>
      <c r="J319" s="22">
        <v>0</v>
      </c>
      <c r="K319" s="22">
        <v>18414.48</v>
      </c>
      <c r="L319" s="56">
        <f t="shared" si="11"/>
        <v>-18414.48</v>
      </c>
      <c r="M319" s="53">
        <v>43739</v>
      </c>
      <c r="N319" s="53">
        <v>44104</v>
      </c>
      <c r="O319" s="49" t="s">
        <v>3699</v>
      </c>
      <c r="P319" s="54" t="s">
        <v>38</v>
      </c>
      <c r="Q319" s="55" t="s">
        <v>816</v>
      </c>
      <c r="R319" s="54" t="s">
        <v>580</v>
      </c>
    </row>
    <row r="320" spans="2:18" ht="26.25" x14ac:dyDescent="0.25">
      <c r="B320" s="49" t="s">
        <v>3181</v>
      </c>
      <c r="C320" s="49" t="s">
        <v>3182</v>
      </c>
      <c r="D320" s="50" t="s">
        <v>3183</v>
      </c>
      <c r="E320" s="22">
        <v>14980.769999999997</v>
      </c>
      <c r="F320" s="51">
        <v>18404.8</v>
      </c>
      <c r="G320" s="56">
        <f t="shared" si="12"/>
        <v>-3424.0300000000025</v>
      </c>
      <c r="H320" s="57">
        <f t="shared" si="10"/>
        <v>-0.18604005476832144</v>
      </c>
      <c r="I320" s="52">
        <f t="shared" si="13"/>
        <v>2.6362643695859711E-4</v>
      </c>
      <c r="J320" s="22">
        <v>14980.77</v>
      </c>
      <c r="K320" s="22">
        <v>18404.8</v>
      </c>
      <c r="L320" s="56">
        <f t="shared" si="11"/>
        <v>-3424.0299999999988</v>
      </c>
      <c r="M320" s="53">
        <v>43739</v>
      </c>
      <c r="N320" s="53">
        <v>44104</v>
      </c>
      <c r="O320" s="49" t="s">
        <v>496</v>
      </c>
      <c r="P320" s="54" t="s">
        <v>432</v>
      </c>
      <c r="Q320" s="55" t="s">
        <v>3184</v>
      </c>
      <c r="R320" s="54" t="s">
        <v>21</v>
      </c>
    </row>
    <row r="321" spans="2:18" ht="26.25" x14ac:dyDescent="0.25">
      <c r="B321" s="49" t="s">
        <v>3700</v>
      </c>
      <c r="C321" s="49" t="s">
        <v>3701</v>
      </c>
      <c r="D321" s="50" t="s">
        <v>3702</v>
      </c>
      <c r="E321" s="22">
        <v>0</v>
      </c>
      <c r="F321" s="51">
        <v>18397.37</v>
      </c>
      <c r="G321" s="56">
        <f t="shared" si="12"/>
        <v>-18397.37</v>
      </c>
      <c r="H321" s="57">
        <f t="shared" si="10"/>
        <v>-1</v>
      </c>
      <c r="I321" s="52">
        <f t="shared" si="13"/>
        <v>0</v>
      </c>
      <c r="J321" s="22">
        <v>0</v>
      </c>
      <c r="K321" s="22">
        <v>18397.37</v>
      </c>
      <c r="L321" s="56">
        <f t="shared" si="11"/>
        <v>-18397.37</v>
      </c>
      <c r="M321" s="53">
        <v>43739</v>
      </c>
      <c r="N321" s="53">
        <v>44104</v>
      </c>
      <c r="O321" s="49" t="s">
        <v>3703</v>
      </c>
      <c r="P321" s="54" t="s">
        <v>580</v>
      </c>
      <c r="Q321" s="55" t="s">
        <v>635</v>
      </c>
      <c r="R321" s="54" t="s">
        <v>45</v>
      </c>
    </row>
    <row r="322" spans="2:18" ht="26.25" x14ac:dyDescent="0.25">
      <c r="B322" s="49" t="s">
        <v>3704</v>
      </c>
      <c r="C322" s="49" t="s">
        <v>3705</v>
      </c>
      <c r="D322" s="50" t="s">
        <v>3706</v>
      </c>
      <c r="E322" s="22">
        <v>21114.870000000003</v>
      </c>
      <c r="F322" s="51">
        <v>18070.79</v>
      </c>
      <c r="G322" s="56">
        <f t="shared" si="12"/>
        <v>3044.0800000000017</v>
      </c>
      <c r="H322" s="57">
        <f t="shared" si="10"/>
        <v>0.16845306707675767</v>
      </c>
      <c r="I322" s="52">
        <f t="shared" si="13"/>
        <v>3.7157221858048512E-4</v>
      </c>
      <c r="J322" s="22">
        <v>21114.870000000003</v>
      </c>
      <c r="K322" s="22">
        <v>18070.79</v>
      </c>
      <c r="L322" s="56">
        <f t="shared" si="11"/>
        <v>3044.0800000000017</v>
      </c>
      <c r="M322" s="53">
        <v>43739</v>
      </c>
      <c r="N322" s="53">
        <v>44104</v>
      </c>
      <c r="O322" s="49" t="s">
        <v>3707</v>
      </c>
      <c r="P322" s="54" t="s">
        <v>585</v>
      </c>
      <c r="Q322" s="55" t="s">
        <v>3221</v>
      </c>
      <c r="R322" s="54" t="s">
        <v>544</v>
      </c>
    </row>
    <row r="323" spans="2:18" x14ac:dyDescent="0.25">
      <c r="B323" s="49" t="s">
        <v>666</v>
      </c>
      <c r="C323" s="49" t="s">
        <v>667</v>
      </c>
      <c r="D323" s="50" t="s">
        <v>668</v>
      </c>
      <c r="E323" s="22">
        <v>9643.92</v>
      </c>
      <c r="F323" s="51">
        <v>17982.14</v>
      </c>
      <c r="G323" s="56">
        <f t="shared" si="12"/>
        <v>-8338.2199999999993</v>
      </c>
      <c r="H323" s="57">
        <f t="shared" si="10"/>
        <v>-0.46369453246387804</v>
      </c>
      <c r="I323" s="52">
        <f t="shared" si="13"/>
        <v>1.69710386576508E-4</v>
      </c>
      <c r="J323" s="22">
        <v>9643.92</v>
      </c>
      <c r="K323" s="22">
        <v>17982.14</v>
      </c>
      <c r="L323" s="56">
        <f t="shared" si="11"/>
        <v>-8338.2199999999993</v>
      </c>
      <c r="M323" s="53">
        <v>43739</v>
      </c>
      <c r="N323" s="53">
        <v>44104</v>
      </c>
      <c r="O323" s="49" t="s">
        <v>669</v>
      </c>
      <c r="P323" s="54" t="s">
        <v>45</v>
      </c>
      <c r="Q323" s="55" t="s">
        <v>670</v>
      </c>
      <c r="R323" s="54" t="s">
        <v>454</v>
      </c>
    </row>
    <row r="324" spans="2:18" ht="26.25" x14ac:dyDescent="0.25">
      <c r="B324" s="49" t="s">
        <v>3708</v>
      </c>
      <c r="C324" s="49" t="s">
        <v>3709</v>
      </c>
      <c r="D324" s="50" t="s">
        <v>3710</v>
      </c>
      <c r="E324" s="22">
        <v>15487.83</v>
      </c>
      <c r="F324" s="51">
        <v>17837.400000000001</v>
      </c>
      <c r="G324" s="56">
        <f t="shared" si="12"/>
        <v>-2349.5700000000015</v>
      </c>
      <c r="H324" s="57">
        <f t="shared" si="10"/>
        <v>-0.13172155134716951</v>
      </c>
      <c r="I324" s="52">
        <f t="shared" si="13"/>
        <v>2.7254950440601313E-4</v>
      </c>
      <c r="J324" s="22">
        <v>15487.83</v>
      </c>
      <c r="K324" s="22">
        <v>17837.400000000001</v>
      </c>
      <c r="L324" s="56">
        <f t="shared" si="11"/>
        <v>-2349.5700000000015</v>
      </c>
      <c r="M324" s="53">
        <v>43739</v>
      </c>
      <c r="N324" s="53">
        <v>44104</v>
      </c>
      <c r="O324" s="49" t="s">
        <v>3235</v>
      </c>
      <c r="P324" s="54" t="s">
        <v>32</v>
      </c>
      <c r="Q324" s="55" t="s">
        <v>3711</v>
      </c>
      <c r="R324" s="54" t="s">
        <v>43</v>
      </c>
    </row>
    <row r="325" spans="2:18" x14ac:dyDescent="0.25">
      <c r="B325" s="49" t="s">
        <v>3712</v>
      </c>
      <c r="C325" s="49" t="s">
        <v>3713</v>
      </c>
      <c r="D325" s="50" t="s">
        <v>3714</v>
      </c>
      <c r="E325" s="22">
        <v>18216.109999999997</v>
      </c>
      <c r="F325" s="51">
        <v>17690.13</v>
      </c>
      <c r="G325" s="56">
        <f t="shared" si="12"/>
        <v>525.97999999999593</v>
      </c>
      <c r="H325" s="57">
        <f t="shared" si="10"/>
        <v>2.9732964087883802E-2</v>
      </c>
      <c r="I325" s="52">
        <f t="shared" si="13"/>
        <v>3.2056083729647213E-4</v>
      </c>
      <c r="J325" s="22">
        <v>18216.11</v>
      </c>
      <c r="K325" s="22">
        <v>17690.13</v>
      </c>
      <c r="L325" s="56">
        <f t="shared" si="11"/>
        <v>525.97999999999956</v>
      </c>
      <c r="M325" s="53">
        <v>43739</v>
      </c>
      <c r="N325" s="53">
        <v>44104</v>
      </c>
      <c r="O325" s="49" t="s">
        <v>3715</v>
      </c>
      <c r="P325" s="54" t="s">
        <v>32</v>
      </c>
      <c r="Q325" s="55" t="s">
        <v>3546</v>
      </c>
      <c r="R325" s="54" t="s">
        <v>32</v>
      </c>
    </row>
    <row r="326" spans="2:18" ht="26.25" x14ac:dyDescent="0.25">
      <c r="B326" s="49" t="s">
        <v>3716</v>
      </c>
      <c r="C326" s="49" t="s">
        <v>3717</v>
      </c>
      <c r="D326" s="50" t="s">
        <v>3718</v>
      </c>
      <c r="E326" s="22">
        <v>19309.21</v>
      </c>
      <c r="F326" s="51">
        <v>17615.46</v>
      </c>
      <c r="G326" s="56">
        <f t="shared" si="12"/>
        <v>1693.75</v>
      </c>
      <c r="H326" s="57">
        <f t="shared" si="10"/>
        <v>9.6151335247560948E-2</v>
      </c>
      <c r="I326" s="52">
        <f t="shared" si="13"/>
        <v>3.3979683506156976E-4</v>
      </c>
      <c r="J326" s="22">
        <v>19309.21</v>
      </c>
      <c r="K326" s="22">
        <v>17615.46</v>
      </c>
      <c r="L326" s="56">
        <f t="shared" si="11"/>
        <v>1693.75</v>
      </c>
      <c r="M326" s="53">
        <v>43739</v>
      </c>
      <c r="N326" s="53">
        <v>44104</v>
      </c>
      <c r="O326" s="49" t="s">
        <v>3719</v>
      </c>
      <c r="P326" s="54" t="s">
        <v>585</v>
      </c>
      <c r="Q326" s="55" t="s">
        <v>3221</v>
      </c>
      <c r="R326" s="54" t="s">
        <v>544</v>
      </c>
    </row>
    <row r="327" spans="2:18" x14ac:dyDescent="0.25">
      <c r="B327" s="49" t="s">
        <v>688</v>
      </c>
      <c r="C327" s="49" t="s">
        <v>689</v>
      </c>
      <c r="D327" s="50" t="s">
        <v>690</v>
      </c>
      <c r="E327" s="22">
        <v>16745.640000000007</v>
      </c>
      <c r="F327" s="51">
        <v>16745.64</v>
      </c>
      <c r="G327" s="56">
        <f t="shared" si="12"/>
        <v>0</v>
      </c>
      <c r="H327" s="57">
        <f t="shared" si="10"/>
        <v>0</v>
      </c>
      <c r="I327" s="52">
        <f t="shared" si="13"/>
        <v>2.9468401208958966E-4</v>
      </c>
      <c r="J327" s="22">
        <v>16745.64</v>
      </c>
      <c r="K327" s="22">
        <v>16745.64</v>
      </c>
      <c r="L327" s="56">
        <f t="shared" si="11"/>
        <v>0</v>
      </c>
      <c r="M327" s="53">
        <v>43739</v>
      </c>
      <c r="N327" s="53">
        <v>44104</v>
      </c>
      <c r="O327" s="49" t="s">
        <v>691</v>
      </c>
      <c r="P327" s="54" t="s">
        <v>50</v>
      </c>
      <c r="Q327" s="55" t="s">
        <v>692</v>
      </c>
      <c r="R327" s="54" t="s">
        <v>23</v>
      </c>
    </row>
    <row r="328" spans="2:18" x14ac:dyDescent="0.25">
      <c r="B328" s="49" t="s">
        <v>3720</v>
      </c>
      <c r="C328" s="49" t="s">
        <v>3721</v>
      </c>
      <c r="D328" s="50" t="s">
        <v>3722</v>
      </c>
      <c r="E328" s="22">
        <v>17143.629999999997</v>
      </c>
      <c r="F328" s="51">
        <v>16662.62</v>
      </c>
      <c r="G328" s="56">
        <f t="shared" si="12"/>
        <v>481.0099999999984</v>
      </c>
      <c r="H328" s="57">
        <f t="shared" si="10"/>
        <v>2.8867609055478576E-2</v>
      </c>
      <c r="I328" s="52">
        <f t="shared" si="13"/>
        <v>3.0168770319793405E-4</v>
      </c>
      <c r="J328" s="22">
        <v>17143.63</v>
      </c>
      <c r="K328" s="22">
        <v>16662.62</v>
      </c>
      <c r="L328" s="56">
        <f t="shared" si="11"/>
        <v>481.01000000000204</v>
      </c>
      <c r="M328" s="53">
        <v>43739</v>
      </c>
      <c r="N328" s="53">
        <v>44104</v>
      </c>
      <c r="O328" s="49" t="s">
        <v>496</v>
      </c>
      <c r="P328" s="54" t="s">
        <v>432</v>
      </c>
      <c r="Q328" s="55" t="s">
        <v>3221</v>
      </c>
      <c r="R328" s="54" t="s">
        <v>544</v>
      </c>
    </row>
    <row r="329" spans="2:18" x14ac:dyDescent="0.25">
      <c r="B329" s="49" t="s">
        <v>3723</v>
      </c>
      <c r="C329" s="49" t="s">
        <v>3724</v>
      </c>
      <c r="D329" s="50" t="s">
        <v>3725</v>
      </c>
      <c r="E329" s="22">
        <v>17999.3</v>
      </c>
      <c r="F329" s="51">
        <v>16300.62</v>
      </c>
      <c r="G329" s="56">
        <f t="shared" si="12"/>
        <v>1698.6799999999985</v>
      </c>
      <c r="H329" s="57">
        <f t="shared" si="10"/>
        <v>0.10420953313432239</v>
      </c>
      <c r="I329" s="52">
        <f t="shared" si="13"/>
        <v>3.1674548950079857E-4</v>
      </c>
      <c r="J329" s="22">
        <v>17999.300000000003</v>
      </c>
      <c r="K329" s="22">
        <v>16300.62</v>
      </c>
      <c r="L329" s="56">
        <f t="shared" si="11"/>
        <v>1698.6800000000021</v>
      </c>
      <c r="M329" s="53">
        <v>43739</v>
      </c>
      <c r="N329" s="53">
        <v>44104</v>
      </c>
      <c r="O329" s="49" t="s">
        <v>553</v>
      </c>
      <c r="P329" s="54" t="s">
        <v>21</v>
      </c>
      <c r="Q329" s="55" t="s">
        <v>3726</v>
      </c>
      <c r="R329" s="54" t="s">
        <v>21</v>
      </c>
    </row>
    <row r="330" spans="2:18" x14ac:dyDescent="0.25">
      <c r="B330" s="49" t="s">
        <v>3727</v>
      </c>
      <c r="C330" s="49" t="s">
        <v>3728</v>
      </c>
      <c r="D330" s="50" t="s">
        <v>3729</v>
      </c>
      <c r="E330" s="22">
        <v>11949.18</v>
      </c>
      <c r="F330" s="51">
        <v>15779.28</v>
      </c>
      <c r="G330" s="56">
        <f t="shared" si="12"/>
        <v>-3830.1000000000004</v>
      </c>
      <c r="H330" s="57">
        <f t="shared" si="10"/>
        <v>-0.24272970629838625</v>
      </c>
      <c r="I330" s="52">
        <f t="shared" si="13"/>
        <v>2.1027755902913733E-4</v>
      </c>
      <c r="J330" s="22">
        <v>11949.18</v>
      </c>
      <c r="K330" s="22">
        <v>15779.28</v>
      </c>
      <c r="L330" s="56">
        <f t="shared" si="11"/>
        <v>-3830.1000000000004</v>
      </c>
      <c r="M330" s="53">
        <v>43739</v>
      </c>
      <c r="N330" s="53">
        <v>44104</v>
      </c>
      <c r="O330" s="49" t="s">
        <v>496</v>
      </c>
      <c r="P330" s="54" t="s">
        <v>432</v>
      </c>
      <c r="Q330" s="55" t="s">
        <v>3235</v>
      </c>
      <c r="R330" s="54" t="s">
        <v>32</v>
      </c>
    </row>
    <row r="331" spans="2:18" x14ac:dyDescent="0.25">
      <c r="B331" s="49" t="s">
        <v>3730</v>
      </c>
      <c r="C331" s="49" t="s">
        <v>3731</v>
      </c>
      <c r="D331" s="50" t="s">
        <v>3732</v>
      </c>
      <c r="E331" s="22">
        <v>13954.840000000002</v>
      </c>
      <c r="F331" s="51">
        <v>15652.08</v>
      </c>
      <c r="G331" s="56">
        <f t="shared" si="12"/>
        <v>-1697.239999999998</v>
      </c>
      <c r="H331" s="57">
        <f t="shared" si="10"/>
        <v>-0.10843542839034799</v>
      </c>
      <c r="I331" s="52">
        <f t="shared" si="13"/>
        <v>2.4557247374649695E-4</v>
      </c>
      <c r="J331" s="22">
        <v>13954.84</v>
      </c>
      <c r="K331" s="22">
        <v>15652.08</v>
      </c>
      <c r="L331" s="56">
        <f t="shared" si="11"/>
        <v>-1697.2399999999998</v>
      </c>
      <c r="M331" s="53">
        <v>43739</v>
      </c>
      <c r="N331" s="53">
        <v>44104</v>
      </c>
      <c r="O331" s="49" t="s">
        <v>496</v>
      </c>
      <c r="P331" s="54" t="s">
        <v>432</v>
      </c>
      <c r="Q331" s="55" t="s">
        <v>3184</v>
      </c>
      <c r="R331" s="54" t="s">
        <v>21</v>
      </c>
    </row>
    <row r="332" spans="2:18" ht="26.25" x14ac:dyDescent="0.25">
      <c r="B332" s="49" t="s">
        <v>3733</v>
      </c>
      <c r="C332" s="49" t="s">
        <v>3734</v>
      </c>
      <c r="D332" s="50" t="s">
        <v>3735</v>
      </c>
      <c r="E332" s="22">
        <v>7336.2799999999988</v>
      </c>
      <c r="F332" s="51">
        <v>15193.710000000001</v>
      </c>
      <c r="G332" s="56">
        <f t="shared" si="12"/>
        <v>-7857.4300000000021</v>
      </c>
      <c r="H332" s="57">
        <f t="shared" ref="H332:H395" si="14">G332/F332</f>
        <v>-0.51715018912431532</v>
      </c>
      <c r="I332" s="52">
        <f t="shared" si="13"/>
        <v>2.7281945244893383E-4</v>
      </c>
      <c r="J332" s="22">
        <v>15503.170000000002</v>
      </c>
      <c r="K332" s="22">
        <v>15193.710000000001</v>
      </c>
      <c r="L332" s="56">
        <f t="shared" ref="L332:L395" si="15">J332-K332</f>
        <v>309.46000000000095</v>
      </c>
      <c r="M332" s="53">
        <v>43739</v>
      </c>
      <c r="N332" s="53">
        <v>44104</v>
      </c>
      <c r="O332" s="49" t="s">
        <v>3736</v>
      </c>
      <c r="P332" s="54" t="s">
        <v>23</v>
      </c>
      <c r="Q332" s="55" t="s">
        <v>479</v>
      </c>
      <c r="R332" s="54" t="s">
        <v>23</v>
      </c>
    </row>
    <row r="333" spans="2:18" ht="26.25" x14ac:dyDescent="0.25">
      <c r="B333" s="49" t="s">
        <v>3737</v>
      </c>
      <c r="C333" s="49" t="s">
        <v>3738</v>
      </c>
      <c r="D333" s="50" t="s">
        <v>3739</v>
      </c>
      <c r="E333" s="22">
        <v>11613.240000000005</v>
      </c>
      <c r="F333" s="51">
        <v>15061.5</v>
      </c>
      <c r="G333" s="56">
        <f t="shared" ref="G333:G396" si="16">E333-F333</f>
        <v>-3448.2599999999948</v>
      </c>
      <c r="H333" s="57">
        <f t="shared" si="14"/>
        <v>-0.22894532417089897</v>
      </c>
      <c r="I333" s="52">
        <f t="shared" si="13"/>
        <v>2.0436580247511034E-4</v>
      </c>
      <c r="J333" s="22">
        <v>11613.240000000002</v>
      </c>
      <c r="K333" s="22">
        <v>15061.5</v>
      </c>
      <c r="L333" s="56">
        <f t="shared" si="15"/>
        <v>-3448.2599999999984</v>
      </c>
      <c r="M333" s="53">
        <v>43739</v>
      </c>
      <c r="N333" s="53">
        <v>44104</v>
      </c>
      <c r="O333" s="49" t="s">
        <v>496</v>
      </c>
      <c r="P333" s="54" t="s">
        <v>432</v>
      </c>
      <c r="Q333" s="55" t="s">
        <v>3184</v>
      </c>
      <c r="R333" s="54" t="s">
        <v>21</v>
      </c>
    </row>
    <row r="334" spans="2:18" ht="39" x14ac:dyDescent="0.25">
      <c r="B334" s="49" t="s">
        <v>675</v>
      </c>
      <c r="C334" s="49" t="s">
        <v>676</v>
      </c>
      <c r="D334" s="50" t="s">
        <v>677</v>
      </c>
      <c r="E334" s="22">
        <v>14561.080000000002</v>
      </c>
      <c r="F334" s="51">
        <v>14857.43</v>
      </c>
      <c r="G334" s="56">
        <f t="shared" si="16"/>
        <v>-296.34999999999854</v>
      </c>
      <c r="H334" s="57">
        <f t="shared" si="14"/>
        <v>-1.9946249115762184E-2</v>
      </c>
      <c r="I334" s="52">
        <f t="shared" si="13"/>
        <v>2.5624087671522155E-4</v>
      </c>
      <c r="J334" s="22">
        <v>14561.08</v>
      </c>
      <c r="K334" s="22">
        <v>14857.43</v>
      </c>
      <c r="L334" s="56">
        <f t="shared" si="15"/>
        <v>-296.35000000000036</v>
      </c>
      <c r="M334" s="53">
        <v>43739</v>
      </c>
      <c r="N334" s="53">
        <v>44104</v>
      </c>
      <c r="O334" s="49" t="s">
        <v>678</v>
      </c>
      <c r="P334" s="54" t="s">
        <v>45</v>
      </c>
      <c r="Q334" s="55" t="s">
        <v>554</v>
      </c>
      <c r="R334" s="54" t="s">
        <v>50</v>
      </c>
    </row>
    <row r="335" spans="2:18" ht="26.25" x14ac:dyDescent="0.25">
      <c r="B335" s="49" t="s">
        <v>3740</v>
      </c>
      <c r="C335" s="49" t="s">
        <v>3741</v>
      </c>
      <c r="D335" s="50" t="s">
        <v>3742</v>
      </c>
      <c r="E335" s="22">
        <v>11029.210000000003</v>
      </c>
      <c r="F335" s="51">
        <v>14758.77</v>
      </c>
      <c r="G335" s="56">
        <f t="shared" si="16"/>
        <v>-3729.5599999999977</v>
      </c>
      <c r="H335" s="57">
        <f t="shared" si="14"/>
        <v>-0.25270127524177133</v>
      </c>
      <c r="I335" s="52">
        <f t="shared" ref="I335:I398" si="17">J335/56825750</f>
        <v>1.9408824344597299E-4</v>
      </c>
      <c r="J335" s="22">
        <v>11029.21</v>
      </c>
      <c r="K335" s="22">
        <v>14758.77</v>
      </c>
      <c r="L335" s="56">
        <f t="shared" si="15"/>
        <v>-3729.5600000000013</v>
      </c>
      <c r="M335" s="53">
        <v>43739</v>
      </c>
      <c r="N335" s="53">
        <v>44104</v>
      </c>
      <c r="O335" s="49" t="s">
        <v>496</v>
      </c>
      <c r="P335" s="54" t="s">
        <v>432</v>
      </c>
      <c r="Q335" s="55" t="s">
        <v>3220</v>
      </c>
      <c r="R335" s="54" t="s">
        <v>32</v>
      </c>
    </row>
    <row r="336" spans="2:18" x14ac:dyDescent="0.25">
      <c r="B336" s="49" t="s">
        <v>3743</v>
      </c>
      <c r="C336" s="49" t="s">
        <v>3744</v>
      </c>
      <c r="D336" s="50" t="s">
        <v>3745</v>
      </c>
      <c r="E336" s="22">
        <v>3.8191672047105385E-14</v>
      </c>
      <c r="F336" s="51">
        <v>14030.29</v>
      </c>
      <c r="G336" s="56">
        <f t="shared" si="16"/>
        <v>-14030.29</v>
      </c>
      <c r="H336" s="57">
        <f t="shared" si="14"/>
        <v>-1</v>
      </c>
      <c r="I336" s="52">
        <f t="shared" si="17"/>
        <v>1.0357452387342006E-4</v>
      </c>
      <c r="J336" s="22">
        <v>5885.7</v>
      </c>
      <c r="K336" s="22">
        <v>14030.29</v>
      </c>
      <c r="L336" s="56">
        <f t="shared" si="15"/>
        <v>-8144.5900000000011</v>
      </c>
      <c r="M336" s="53">
        <v>43739</v>
      </c>
      <c r="N336" s="53">
        <v>44104</v>
      </c>
      <c r="O336" s="49" t="s">
        <v>1657</v>
      </c>
      <c r="P336" s="54" t="s">
        <v>432</v>
      </c>
      <c r="Q336" s="55" t="s">
        <v>3746</v>
      </c>
      <c r="R336" s="54" t="s">
        <v>454</v>
      </c>
    </row>
    <row r="337" spans="2:18" x14ac:dyDescent="0.25">
      <c r="B337" s="49" t="s">
        <v>3747</v>
      </c>
      <c r="C337" s="49" t="s">
        <v>3748</v>
      </c>
      <c r="D337" s="50" t="s">
        <v>3749</v>
      </c>
      <c r="E337" s="22">
        <v>7970.6699999999992</v>
      </c>
      <c r="F337" s="51">
        <v>13945.550000000001</v>
      </c>
      <c r="G337" s="56">
        <f t="shared" si="16"/>
        <v>-5974.8800000000019</v>
      </c>
      <c r="H337" s="57">
        <f t="shared" si="14"/>
        <v>-0.42844348197095139</v>
      </c>
      <c r="I337" s="52">
        <f t="shared" si="17"/>
        <v>1.4026510868752283E-4</v>
      </c>
      <c r="J337" s="22">
        <v>7970.670000000001</v>
      </c>
      <c r="K337" s="22">
        <v>13945.550000000001</v>
      </c>
      <c r="L337" s="56">
        <f t="shared" si="15"/>
        <v>-5974.88</v>
      </c>
      <c r="M337" s="53">
        <v>43739</v>
      </c>
      <c r="N337" s="53">
        <v>44104</v>
      </c>
      <c r="O337" s="49" t="s">
        <v>3750</v>
      </c>
      <c r="P337" s="54" t="s">
        <v>43</v>
      </c>
      <c r="Q337" s="55" t="s">
        <v>501</v>
      </c>
      <c r="R337" s="54" t="s">
        <v>43</v>
      </c>
    </row>
    <row r="338" spans="2:18" x14ac:dyDescent="0.25">
      <c r="B338" s="49" t="s">
        <v>3751</v>
      </c>
      <c r="C338" s="49" t="s">
        <v>3752</v>
      </c>
      <c r="D338" s="50" t="s">
        <v>3753</v>
      </c>
      <c r="E338" s="22">
        <v>14064.47</v>
      </c>
      <c r="F338" s="51">
        <v>13698.77</v>
      </c>
      <c r="G338" s="56">
        <f t="shared" si="16"/>
        <v>365.69999999999891</v>
      </c>
      <c r="H338" s="57">
        <f t="shared" si="14"/>
        <v>2.6695827435601803E-2</v>
      </c>
      <c r="I338" s="52">
        <f t="shared" si="17"/>
        <v>2.4750170477292423E-4</v>
      </c>
      <c r="J338" s="22">
        <v>14064.47</v>
      </c>
      <c r="K338" s="22">
        <v>13698.77</v>
      </c>
      <c r="L338" s="56">
        <f t="shared" si="15"/>
        <v>365.69999999999891</v>
      </c>
      <c r="M338" s="53">
        <v>43739</v>
      </c>
      <c r="N338" s="53">
        <v>44104</v>
      </c>
      <c r="O338" s="49" t="s">
        <v>3590</v>
      </c>
      <c r="P338" s="54" t="s">
        <v>32</v>
      </c>
      <c r="Q338" s="55" t="s">
        <v>501</v>
      </c>
      <c r="R338" s="54" t="s">
        <v>43</v>
      </c>
    </row>
    <row r="339" spans="2:18" ht="26.25" x14ac:dyDescent="0.25">
      <c r="B339" s="49" t="s">
        <v>3754</v>
      </c>
      <c r="C339" s="49" t="s">
        <v>3755</v>
      </c>
      <c r="D339" s="50" t="s">
        <v>3756</v>
      </c>
      <c r="E339" s="22">
        <v>13578.62</v>
      </c>
      <c r="F339" s="51">
        <v>13632.87</v>
      </c>
      <c r="G339" s="56">
        <f t="shared" si="16"/>
        <v>-54.25</v>
      </c>
      <c r="H339" s="57">
        <f t="shared" si="14"/>
        <v>-3.9793528435318462E-3</v>
      </c>
      <c r="I339" s="52">
        <f t="shared" si="17"/>
        <v>2.3895188360910325E-4</v>
      </c>
      <c r="J339" s="22">
        <v>13578.619999999999</v>
      </c>
      <c r="K339" s="22">
        <v>13632.87</v>
      </c>
      <c r="L339" s="56">
        <f t="shared" si="15"/>
        <v>-54.250000000001819</v>
      </c>
      <c r="M339" s="53">
        <v>43739</v>
      </c>
      <c r="N339" s="53">
        <v>44104</v>
      </c>
      <c r="O339" s="49" t="s">
        <v>3757</v>
      </c>
      <c r="P339" s="54" t="s">
        <v>45</v>
      </c>
      <c r="Q339" s="55" t="s">
        <v>554</v>
      </c>
      <c r="R339" s="54" t="s">
        <v>50</v>
      </c>
    </row>
    <row r="340" spans="2:18" ht="26.25" x14ac:dyDescent="0.25">
      <c r="B340" s="49" t="s">
        <v>645</v>
      </c>
      <c r="C340" s="49" t="s">
        <v>646</v>
      </c>
      <c r="D340" s="50" t="s">
        <v>647</v>
      </c>
      <c r="E340" s="22">
        <v>19039.399999999998</v>
      </c>
      <c r="F340" s="51">
        <v>13408.41</v>
      </c>
      <c r="G340" s="56">
        <f t="shared" si="16"/>
        <v>5630.989999999998</v>
      </c>
      <c r="H340" s="57">
        <f t="shared" si="14"/>
        <v>0.41995956269236978</v>
      </c>
      <c r="I340" s="52">
        <f t="shared" si="17"/>
        <v>3.3504881149830845E-4</v>
      </c>
      <c r="J340" s="22">
        <v>19039.400000000001</v>
      </c>
      <c r="K340" s="22">
        <v>13408.41</v>
      </c>
      <c r="L340" s="56">
        <f t="shared" si="15"/>
        <v>5630.9900000000016</v>
      </c>
      <c r="M340" s="53">
        <v>43739</v>
      </c>
      <c r="N340" s="53">
        <v>44104</v>
      </c>
      <c r="O340" s="49" t="s">
        <v>643</v>
      </c>
      <c r="P340" s="54" t="s">
        <v>45</v>
      </c>
      <c r="Q340" s="55" t="s">
        <v>627</v>
      </c>
      <c r="R340" s="54" t="s">
        <v>50</v>
      </c>
    </row>
    <row r="341" spans="2:18" ht="39" x14ac:dyDescent="0.25">
      <c r="B341" s="49" t="s">
        <v>3758</v>
      </c>
      <c r="C341" s="49" t="s">
        <v>3759</v>
      </c>
      <c r="D341" s="50" t="s">
        <v>3760</v>
      </c>
      <c r="E341" s="22">
        <v>20558.999999999996</v>
      </c>
      <c r="F341" s="51">
        <v>13392.14</v>
      </c>
      <c r="G341" s="56">
        <f t="shared" si="16"/>
        <v>7166.8599999999969</v>
      </c>
      <c r="H341" s="57">
        <f t="shared" si="14"/>
        <v>0.53515420239035716</v>
      </c>
      <c r="I341" s="52">
        <f t="shared" si="17"/>
        <v>3.617902095440888E-4</v>
      </c>
      <c r="J341" s="22">
        <v>20559.000000000004</v>
      </c>
      <c r="K341" s="22">
        <v>13392.14</v>
      </c>
      <c r="L341" s="56">
        <f t="shared" si="15"/>
        <v>7166.8600000000042</v>
      </c>
      <c r="M341" s="53">
        <v>43739</v>
      </c>
      <c r="N341" s="53">
        <v>44104</v>
      </c>
      <c r="O341" s="49" t="s">
        <v>3719</v>
      </c>
      <c r="P341" s="54" t="s">
        <v>585</v>
      </c>
      <c r="Q341" s="55" t="s">
        <v>3221</v>
      </c>
      <c r="R341" s="54" t="s">
        <v>544</v>
      </c>
    </row>
    <row r="342" spans="2:18" x14ac:dyDescent="0.25">
      <c r="B342" s="49" t="s">
        <v>3761</v>
      </c>
      <c r="C342" s="49" t="s">
        <v>3762</v>
      </c>
      <c r="D342" s="50" t="s">
        <v>3763</v>
      </c>
      <c r="E342" s="22">
        <v>-5862.93</v>
      </c>
      <c r="F342" s="51">
        <v>13333.95</v>
      </c>
      <c r="G342" s="56">
        <f t="shared" si="16"/>
        <v>-19196.88</v>
      </c>
      <c r="H342" s="57">
        <f t="shared" si="14"/>
        <v>-1.4396994139021071</v>
      </c>
      <c r="I342" s="52">
        <f t="shared" si="17"/>
        <v>2.5956859346335068E-4</v>
      </c>
      <c r="J342" s="22">
        <v>14750.18</v>
      </c>
      <c r="K342" s="22">
        <v>13333.95</v>
      </c>
      <c r="L342" s="56">
        <f t="shared" si="15"/>
        <v>1416.2299999999996</v>
      </c>
      <c r="M342" s="53">
        <v>43739</v>
      </c>
      <c r="N342" s="53">
        <v>44104</v>
      </c>
      <c r="O342" s="49" t="s">
        <v>3764</v>
      </c>
      <c r="P342" s="54" t="s">
        <v>43</v>
      </c>
      <c r="Q342" s="55" t="s">
        <v>3202</v>
      </c>
      <c r="R342" s="54" t="s">
        <v>50</v>
      </c>
    </row>
    <row r="343" spans="2:18" ht="39" x14ac:dyDescent="0.25">
      <c r="B343" s="49" t="s">
        <v>3765</v>
      </c>
      <c r="C343" s="49" t="s">
        <v>3766</v>
      </c>
      <c r="D343" s="50" t="s">
        <v>3767</v>
      </c>
      <c r="E343" s="22">
        <v>7889.2000000000007</v>
      </c>
      <c r="F343" s="51">
        <v>13186.56</v>
      </c>
      <c r="G343" s="56">
        <f t="shared" si="16"/>
        <v>-5297.3599999999988</v>
      </c>
      <c r="H343" s="57">
        <f t="shared" si="14"/>
        <v>-0.40172417977091818</v>
      </c>
      <c r="I343" s="52">
        <f t="shared" si="17"/>
        <v>1.3883142765383651E-4</v>
      </c>
      <c r="J343" s="22">
        <v>7889.2</v>
      </c>
      <c r="K343" s="22">
        <v>13186.56</v>
      </c>
      <c r="L343" s="56">
        <f t="shared" si="15"/>
        <v>-5297.36</v>
      </c>
      <c r="M343" s="53">
        <v>43739</v>
      </c>
      <c r="N343" s="53">
        <v>44104</v>
      </c>
      <c r="O343" s="49" t="s">
        <v>3699</v>
      </c>
      <c r="P343" s="54" t="s">
        <v>38</v>
      </c>
      <c r="Q343" s="55" t="s">
        <v>3221</v>
      </c>
      <c r="R343" s="54" t="s">
        <v>544</v>
      </c>
    </row>
    <row r="344" spans="2:18" ht="26.25" x14ac:dyDescent="0.25">
      <c r="B344" s="49" t="s">
        <v>3768</v>
      </c>
      <c r="C344" s="49" t="s">
        <v>3769</v>
      </c>
      <c r="D344" s="50" t="s">
        <v>3770</v>
      </c>
      <c r="E344" s="22">
        <v>13203.979999999996</v>
      </c>
      <c r="F344" s="51">
        <v>13142.34</v>
      </c>
      <c r="G344" s="56">
        <f t="shared" si="16"/>
        <v>61.63999999999578</v>
      </c>
      <c r="H344" s="57">
        <f t="shared" si="14"/>
        <v>4.6901845485656114E-3</v>
      </c>
      <c r="I344" s="52">
        <f t="shared" si="17"/>
        <v>2.323590977681773E-4</v>
      </c>
      <c r="J344" s="22">
        <v>13203.980000000001</v>
      </c>
      <c r="K344" s="22">
        <v>13142.34</v>
      </c>
      <c r="L344" s="56">
        <f t="shared" si="15"/>
        <v>61.640000000001237</v>
      </c>
      <c r="M344" s="53">
        <v>43739</v>
      </c>
      <c r="N344" s="53">
        <v>44104</v>
      </c>
      <c r="O344" s="49" t="s">
        <v>3771</v>
      </c>
      <c r="P344" s="54" t="s">
        <v>45</v>
      </c>
      <c r="Q344" s="55" t="s">
        <v>3772</v>
      </c>
      <c r="R344" s="54" t="s">
        <v>454</v>
      </c>
    </row>
    <row r="345" spans="2:18" ht="39" x14ac:dyDescent="0.25">
      <c r="B345" s="49" t="s">
        <v>700</v>
      </c>
      <c r="C345" s="49" t="s">
        <v>701</v>
      </c>
      <c r="D345" s="50" t="s">
        <v>702</v>
      </c>
      <c r="E345" s="22">
        <v>6331.2699999999995</v>
      </c>
      <c r="F345" s="51">
        <v>12862.9</v>
      </c>
      <c r="G345" s="56">
        <f t="shared" si="16"/>
        <v>-6531.63</v>
      </c>
      <c r="H345" s="57">
        <f t="shared" si="14"/>
        <v>-0.50778829035443018</v>
      </c>
      <c r="I345" s="52">
        <f t="shared" si="17"/>
        <v>1.1141551145387435E-4</v>
      </c>
      <c r="J345" s="22">
        <v>6331.27</v>
      </c>
      <c r="K345" s="22">
        <v>12862.9</v>
      </c>
      <c r="L345" s="56">
        <f t="shared" si="15"/>
        <v>-6531.6299999999992</v>
      </c>
      <c r="M345" s="53">
        <v>43739</v>
      </c>
      <c r="N345" s="53">
        <v>44104</v>
      </c>
      <c r="O345" s="49" t="s">
        <v>670</v>
      </c>
      <c r="P345" s="54" t="s">
        <v>454</v>
      </c>
      <c r="Q345" s="55" t="s">
        <v>703</v>
      </c>
      <c r="R345" s="54" t="s">
        <v>23</v>
      </c>
    </row>
    <row r="346" spans="2:18" ht="26.25" x14ac:dyDescent="0.25">
      <c r="B346" s="49" t="s">
        <v>3773</v>
      </c>
      <c r="C346" s="49" t="s">
        <v>3774</v>
      </c>
      <c r="D346" s="50" t="s">
        <v>3775</v>
      </c>
      <c r="E346" s="22">
        <v>20.149999999999999</v>
      </c>
      <c r="F346" s="51">
        <v>12843.6</v>
      </c>
      <c r="G346" s="56">
        <f t="shared" si="16"/>
        <v>-12823.45</v>
      </c>
      <c r="H346" s="57">
        <f t="shared" si="14"/>
        <v>-0.99843112522968636</v>
      </c>
      <c r="I346" s="52">
        <f t="shared" si="17"/>
        <v>2.1686876108102407E-4</v>
      </c>
      <c r="J346" s="22">
        <v>12323.730000000003</v>
      </c>
      <c r="K346" s="22">
        <v>12843.6</v>
      </c>
      <c r="L346" s="56">
        <f t="shared" si="15"/>
        <v>-519.86999999999716</v>
      </c>
      <c r="M346" s="53">
        <v>43739</v>
      </c>
      <c r="N346" s="53">
        <v>44104</v>
      </c>
      <c r="O346" s="49" t="s">
        <v>488</v>
      </c>
      <c r="P346" s="54" t="s">
        <v>432</v>
      </c>
      <c r="Q346" s="55" t="s">
        <v>3235</v>
      </c>
      <c r="R346" s="54" t="s">
        <v>32</v>
      </c>
    </row>
    <row r="347" spans="2:18" x14ac:dyDescent="0.25">
      <c r="B347" s="49" t="s">
        <v>615</v>
      </c>
      <c r="C347" s="49" t="s">
        <v>616</v>
      </c>
      <c r="D347" s="50" t="s">
        <v>617</v>
      </c>
      <c r="E347" s="22">
        <v>12631.369999999992</v>
      </c>
      <c r="F347" s="51">
        <v>12631.37</v>
      </c>
      <c r="G347" s="56">
        <f t="shared" si="16"/>
        <v>0</v>
      </c>
      <c r="H347" s="57">
        <f t="shared" si="14"/>
        <v>0</v>
      </c>
      <c r="I347" s="52">
        <f t="shared" si="17"/>
        <v>2.2228250397047117E-4</v>
      </c>
      <c r="J347" s="22">
        <v>12631.370000000003</v>
      </c>
      <c r="K347" s="22">
        <v>12631.37</v>
      </c>
      <c r="L347" s="56">
        <f t="shared" si="15"/>
        <v>0</v>
      </c>
      <c r="M347" s="53">
        <v>43739</v>
      </c>
      <c r="N347" s="53">
        <v>44104</v>
      </c>
      <c r="O347" s="49" t="s">
        <v>618</v>
      </c>
      <c r="P347" s="54" t="s">
        <v>23</v>
      </c>
      <c r="Q347" s="55" t="s">
        <v>619</v>
      </c>
      <c r="R347" s="54" t="s">
        <v>23</v>
      </c>
    </row>
    <row r="348" spans="2:18" x14ac:dyDescent="0.25">
      <c r="B348" s="49" t="s">
        <v>3776</v>
      </c>
      <c r="C348" s="49" t="s">
        <v>3777</v>
      </c>
      <c r="D348" s="50" t="s">
        <v>3778</v>
      </c>
      <c r="E348" s="22">
        <v>9424.4399999999987</v>
      </c>
      <c r="F348" s="51">
        <v>12325.1</v>
      </c>
      <c r="G348" s="56">
        <f t="shared" si="16"/>
        <v>-2900.6600000000017</v>
      </c>
      <c r="H348" s="57">
        <f t="shared" si="14"/>
        <v>-0.23534575784374986</v>
      </c>
      <c r="I348" s="52">
        <f t="shared" si="17"/>
        <v>1.6584805303933517E-4</v>
      </c>
      <c r="J348" s="22">
        <v>9424.44</v>
      </c>
      <c r="K348" s="22">
        <v>12325.1</v>
      </c>
      <c r="L348" s="56">
        <f t="shared" si="15"/>
        <v>-2900.66</v>
      </c>
      <c r="M348" s="53">
        <v>43739</v>
      </c>
      <c r="N348" s="53">
        <v>44104</v>
      </c>
      <c r="O348" s="49" t="s">
        <v>3779</v>
      </c>
      <c r="P348" s="54" t="s">
        <v>544</v>
      </c>
      <c r="Q348" s="55" t="s">
        <v>3221</v>
      </c>
      <c r="R348" s="54" t="s">
        <v>544</v>
      </c>
    </row>
    <row r="349" spans="2:18" ht="39" x14ac:dyDescent="0.25">
      <c r="B349" s="49" t="s">
        <v>595</v>
      </c>
      <c r="C349" s="49" t="s">
        <v>596</v>
      </c>
      <c r="D349" s="50" t="s">
        <v>597</v>
      </c>
      <c r="E349" s="22">
        <v>-61266.719999999928</v>
      </c>
      <c r="F349" s="51">
        <v>11798.5</v>
      </c>
      <c r="G349" s="56">
        <f t="shared" si="16"/>
        <v>-73065.219999999928</v>
      </c>
      <c r="H349" s="57">
        <f t="shared" si="14"/>
        <v>-6.1927550112302354</v>
      </c>
      <c r="I349" s="52">
        <f t="shared" si="17"/>
        <v>-1.0781506623317775E-3</v>
      </c>
      <c r="J349" s="22">
        <v>-61266.720000000001</v>
      </c>
      <c r="K349" s="22">
        <v>11798.5</v>
      </c>
      <c r="L349" s="56">
        <f t="shared" si="15"/>
        <v>-73065.22</v>
      </c>
      <c r="M349" s="53">
        <v>43739</v>
      </c>
      <c r="N349" s="53">
        <v>44104</v>
      </c>
      <c r="O349" s="49" t="s">
        <v>598</v>
      </c>
      <c r="P349" s="54" t="s">
        <v>544</v>
      </c>
      <c r="Q349" s="55" t="s">
        <v>554</v>
      </c>
      <c r="R349" s="54" t="s">
        <v>50</v>
      </c>
    </row>
    <row r="350" spans="2:18" x14ac:dyDescent="0.25">
      <c r="B350" s="49" t="s">
        <v>3780</v>
      </c>
      <c r="C350" s="49" t="s">
        <v>3781</v>
      </c>
      <c r="D350" s="50" t="s">
        <v>3782</v>
      </c>
      <c r="E350" s="22">
        <v>856.7800000000002</v>
      </c>
      <c r="F350" s="51">
        <v>11702.5</v>
      </c>
      <c r="G350" s="56">
        <f t="shared" si="16"/>
        <v>-10845.72</v>
      </c>
      <c r="H350" s="57">
        <f t="shared" si="14"/>
        <v>-0.92678658406323433</v>
      </c>
      <c r="I350" s="52">
        <f t="shared" si="17"/>
        <v>1.5077319701015827E-5</v>
      </c>
      <c r="J350" s="22">
        <v>856.78000000000009</v>
      </c>
      <c r="K350" s="22">
        <v>11702.5</v>
      </c>
      <c r="L350" s="56">
        <f t="shared" si="15"/>
        <v>-10845.72</v>
      </c>
      <c r="M350" s="53">
        <v>43739</v>
      </c>
      <c r="N350" s="53">
        <v>44104</v>
      </c>
      <c r="O350" s="49" t="s">
        <v>3783</v>
      </c>
      <c r="P350" s="54" t="s">
        <v>50</v>
      </c>
      <c r="Q350" s="55" t="s">
        <v>484</v>
      </c>
      <c r="R350" s="54" t="s">
        <v>23</v>
      </c>
    </row>
    <row r="351" spans="2:18" x14ac:dyDescent="0.25">
      <c r="B351" s="49" t="s">
        <v>3784</v>
      </c>
      <c r="C351" s="49" t="s">
        <v>3785</v>
      </c>
      <c r="D351" s="50" t="s">
        <v>3786</v>
      </c>
      <c r="E351" s="22">
        <v>11195.449999999999</v>
      </c>
      <c r="F351" s="51">
        <v>11620.4</v>
      </c>
      <c r="G351" s="56">
        <f t="shared" si="16"/>
        <v>-424.95000000000073</v>
      </c>
      <c r="H351" s="57">
        <f t="shared" si="14"/>
        <v>-3.6569309145984712E-2</v>
      </c>
      <c r="I351" s="52">
        <f t="shared" si="17"/>
        <v>1.9701367777811996E-4</v>
      </c>
      <c r="J351" s="22">
        <v>11195.45</v>
      </c>
      <c r="K351" s="22">
        <v>11620.4</v>
      </c>
      <c r="L351" s="56">
        <f t="shared" si="15"/>
        <v>-424.94999999999891</v>
      </c>
      <c r="M351" s="53">
        <v>43739</v>
      </c>
      <c r="N351" s="53">
        <v>44104</v>
      </c>
      <c r="O351" s="49" t="s">
        <v>496</v>
      </c>
      <c r="P351" s="54" t="s">
        <v>432</v>
      </c>
      <c r="Q351" s="55" t="s">
        <v>3235</v>
      </c>
      <c r="R351" s="54" t="s">
        <v>32</v>
      </c>
    </row>
    <row r="352" spans="2:18" x14ac:dyDescent="0.25">
      <c r="B352" s="49" t="s">
        <v>3787</v>
      </c>
      <c r="C352" s="49" t="s">
        <v>3788</v>
      </c>
      <c r="D352" s="50" t="s">
        <v>3789</v>
      </c>
      <c r="E352" s="22">
        <v>12695.230000000001</v>
      </c>
      <c r="F352" s="51">
        <v>11620.4</v>
      </c>
      <c r="G352" s="56">
        <f t="shared" si="16"/>
        <v>1074.8300000000017</v>
      </c>
      <c r="H352" s="57">
        <f t="shared" si="14"/>
        <v>9.2495094833224489E-2</v>
      </c>
      <c r="I352" s="52">
        <f t="shared" si="17"/>
        <v>2.2340629028213445E-4</v>
      </c>
      <c r="J352" s="22">
        <v>12695.230000000001</v>
      </c>
      <c r="K352" s="22">
        <v>11620.4</v>
      </c>
      <c r="L352" s="56">
        <f t="shared" si="15"/>
        <v>1074.8300000000017</v>
      </c>
      <c r="M352" s="53">
        <v>43739</v>
      </c>
      <c r="N352" s="53">
        <v>44104</v>
      </c>
      <c r="O352" s="49" t="s">
        <v>532</v>
      </c>
      <c r="P352" s="54" t="s">
        <v>38</v>
      </c>
      <c r="Q352" s="55" t="s">
        <v>409</v>
      </c>
      <c r="R352" s="54" t="s">
        <v>23</v>
      </c>
    </row>
    <row r="353" spans="2:18" ht="26.25" x14ac:dyDescent="0.25">
      <c r="B353" s="49" t="s">
        <v>3790</v>
      </c>
      <c r="C353" s="49" t="s">
        <v>3791</v>
      </c>
      <c r="D353" s="50" t="s">
        <v>3792</v>
      </c>
      <c r="E353" s="22">
        <v>14763.949999999995</v>
      </c>
      <c r="F353" s="51">
        <v>11571.18</v>
      </c>
      <c r="G353" s="56">
        <f t="shared" si="16"/>
        <v>3192.769999999995</v>
      </c>
      <c r="H353" s="57">
        <f t="shared" si="14"/>
        <v>0.27592432232494829</v>
      </c>
      <c r="I353" s="52">
        <f t="shared" si="17"/>
        <v>2.5981091318636357E-4</v>
      </c>
      <c r="J353" s="22">
        <v>14763.95</v>
      </c>
      <c r="K353" s="22">
        <v>11571.18</v>
      </c>
      <c r="L353" s="56">
        <f t="shared" si="15"/>
        <v>3192.7700000000004</v>
      </c>
      <c r="M353" s="53">
        <v>43739</v>
      </c>
      <c r="N353" s="53">
        <v>44104</v>
      </c>
      <c r="O353" s="49" t="s">
        <v>496</v>
      </c>
      <c r="P353" s="54" t="s">
        <v>432</v>
      </c>
      <c r="Q353" s="55" t="s">
        <v>3184</v>
      </c>
      <c r="R353" s="54" t="s">
        <v>21</v>
      </c>
    </row>
    <row r="354" spans="2:18" ht="26.25" x14ac:dyDescent="0.25">
      <c r="B354" s="49" t="s">
        <v>3793</v>
      </c>
      <c r="C354" s="49" t="s">
        <v>3794</v>
      </c>
      <c r="D354" s="50" t="s">
        <v>3795</v>
      </c>
      <c r="E354" s="22">
        <v>11530.939999999999</v>
      </c>
      <c r="F354" s="51">
        <v>11486.43</v>
      </c>
      <c r="G354" s="56">
        <f t="shared" si="16"/>
        <v>44.509999999998399</v>
      </c>
      <c r="H354" s="57">
        <f t="shared" si="14"/>
        <v>3.8750072912121869E-3</v>
      </c>
      <c r="I354" s="52">
        <f t="shared" si="17"/>
        <v>2.0291751538695042E-4</v>
      </c>
      <c r="J354" s="22">
        <v>11530.939999999999</v>
      </c>
      <c r="K354" s="22">
        <v>11486.43</v>
      </c>
      <c r="L354" s="56">
        <f t="shared" si="15"/>
        <v>44.509999999998399</v>
      </c>
      <c r="M354" s="53">
        <v>43739</v>
      </c>
      <c r="N354" s="53">
        <v>44104</v>
      </c>
      <c r="O354" s="49" t="s">
        <v>594</v>
      </c>
      <c r="P354" s="54" t="s">
        <v>50</v>
      </c>
      <c r="Q354" s="55" t="s">
        <v>409</v>
      </c>
      <c r="R354" s="54" t="s">
        <v>23</v>
      </c>
    </row>
    <row r="355" spans="2:18" ht="26.25" x14ac:dyDescent="0.25">
      <c r="B355" s="49" t="s">
        <v>3796</v>
      </c>
      <c r="C355" s="49" t="s">
        <v>3797</v>
      </c>
      <c r="D355" s="50" t="s">
        <v>3798</v>
      </c>
      <c r="E355" s="22">
        <v>9227.2699999999986</v>
      </c>
      <c r="F355" s="51">
        <v>11093.45</v>
      </c>
      <c r="G355" s="56">
        <f t="shared" si="16"/>
        <v>-1866.1800000000021</v>
      </c>
      <c r="H355" s="57">
        <f t="shared" si="14"/>
        <v>-0.16822359139852813</v>
      </c>
      <c r="I355" s="52">
        <f t="shared" si="17"/>
        <v>1.6237832320734877E-4</v>
      </c>
      <c r="J355" s="22">
        <v>9227.2699999999986</v>
      </c>
      <c r="K355" s="22">
        <v>11093.45</v>
      </c>
      <c r="L355" s="56">
        <f t="shared" si="15"/>
        <v>-1866.1800000000021</v>
      </c>
      <c r="M355" s="53">
        <v>43739</v>
      </c>
      <c r="N355" s="53">
        <v>44104</v>
      </c>
      <c r="O355" s="49" t="s">
        <v>496</v>
      </c>
      <c r="P355" s="54" t="s">
        <v>432</v>
      </c>
      <c r="Q355" s="55" t="s">
        <v>3184</v>
      </c>
      <c r="R355" s="54" t="s">
        <v>21</v>
      </c>
    </row>
    <row r="356" spans="2:18" x14ac:dyDescent="0.25">
      <c r="B356" s="49" t="s">
        <v>3799</v>
      </c>
      <c r="C356" s="49" t="s">
        <v>3800</v>
      </c>
      <c r="D356" s="50" t="s">
        <v>3801</v>
      </c>
      <c r="E356" s="22">
        <v>6603.1500000000024</v>
      </c>
      <c r="F356" s="51">
        <v>11068.44</v>
      </c>
      <c r="G356" s="56">
        <f t="shared" si="16"/>
        <v>-4465.2899999999981</v>
      </c>
      <c r="H356" s="57">
        <f t="shared" si="14"/>
        <v>-0.40342541496362611</v>
      </c>
      <c r="I356" s="52">
        <f t="shared" si="17"/>
        <v>2.2383074574466681E-4</v>
      </c>
      <c r="J356" s="22">
        <v>12719.35</v>
      </c>
      <c r="K356" s="22">
        <v>11068.44</v>
      </c>
      <c r="L356" s="56">
        <f t="shared" si="15"/>
        <v>1650.9099999999999</v>
      </c>
      <c r="M356" s="53">
        <v>43739</v>
      </c>
      <c r="N356" s="53">
        <v>44104</v>
      </c>
      <c r="O356" s="49" t="s">
        <v>488</v>
      </c>
      <c r="P356" s="54" t="s">
        <v>432</v>
      </c>
      <c r="Q356" s="55" t="s">
        <v>479</v>
      </c>
      <c r="R356" s="54" t="s">
        <v>23</v>
      </c>
    </row>
    <row r="357" spans="2:18" ht="26.25" x14ac:dyDescent="0.25">
      <c r="B357" s="49" t="s">
        <v>652</v>
      </c>
      <c r="C357" s="49" t="s">
        <v>653</v>
      </c>
      <c r="D357" s="50" t="s">
        <v>654</v>
      </c>
      <c r="E357" s="22">
        <v>4609.3300000000017</v>
      </c>
      <c r="F357" s="51">
        <v>10990.2</v>
      </c>
      <c r="G357" s="56">
        <f t="shared" si="16"/>
        <v>-6380.869999999999</v>
      </c>
      <c r="H357" s="57">
        <f t="shared" si="14"/>
        <v>-0.58059634947498673</v>
      </c>
      <c r="I357" s="52">
        <f t="shared" si="17"/>
        <v>8.1113403694627878E-5</v>
      </c>
      <c r="J357" s="22">
        <v>4609.33</v>
      </c>
      <c r="K357" s="22">
        <v>10990.2</v>
      </c>
      <c r="L357" s="56">
        <f t="shared" si="15"/>
        <v>-6380.8700000000008</v>
      </c>
      <c r="M357" s="53">
        <v>43739</v>
      </c>
      <c r="N357" s="53">
        <v>44104</v>
      </c>
      <c r="O357" s="49" t="s">
        <v>651</v>
      </c>
      <c r="P357" s="54" t="s">
        <v>45</v>
      </c>
      <c r="Q357" s="55" t="s">
        <v>627</v>
      </c>
      <c r="R357" s="54" t="s">
        <v>50</v>
      </c>
    </row>
    <row r="358" spans="2:18" ht="39" x14ac:dyDescent="0.25">
      <c r="B358" s="49" t="s">
        <v>3802</v>
      </c>
      <c r="C358" s="49" t="s">
        <v>3803</v>
      </c>
      <c r="D358" s="50" t="s">
        <v>3804</v>
      </c>
      <c r="E358" s="22">
        <v>15.87</v>
      </c>
      <c r="F358" s="51">
        <v>10816.32</v>
      </c>
      <c r="G358" s="56">
        <f t="shared" si="16"/>
        <v>-10800.449999999999</v>
      </c>
      <c r="H358" s="57">
        <f t="shared" si="14"/>
        <v>-0.99853277269903251</v>
      </c>
      <c r="I358" s="52">
        <f t="shared" si="17"/>
        <v>1.9034187846178892E-4</v>
      </c>
      <c r="J358" s="22">
        <v>10816.320000000002</v>
      </c>
      <c r="K358" s="22">
        <v>10816.32</v>
      </c>
      <c r="L358" s="56">
        <f t="shared" si="15"/>
        <v>0</v>
      </c>
      <c r="M358" s="53">
        <v>43739</v>
      </c>
      <c r="N358" s="53">
        <v>44104</v>
      </c>
      <c r="O358" s="49" t="s">
        <v>3805</v>
      </c>
      <c r="P358" s="54" t="s">
        <v>580</v>
      </c>
      <c r="Q358" s="55" t="s">
        <v>1667</v>
      </c>
      <c r="R358" s="54" t="s">
        <v>454</v>
      </c>
    </row>
    <row r="359" spans="2:18" x14ac:dyDescent="0.25">
      <c r="B359" s="49" t="s">
        <v>3806</v>
      </c>
      <c r="C359" s="49" t="s">
        <v>3807</v>
      </c>
      <c r="D359" s="50" t="s">
        <v>3808</v>
      </c>
      <c r="E359" s="22">
        <v>3.8100000000000041</v>
      </c>
      <c r="F359" s="51">
        <v>10530.93</v>
      </c>
      <c r="G359" s="56">
        <f t="shared" si="16"/>
        <v>-10527.12</v>
      </c>
      <c r="H359" s="57">
        <f t="shared" si="14"/>
        <v>-0.99963820859126407</v>
      </c>
      <c r="I359" s="52">
        <f t="shared" si="17"/>
        <v>1.1380210555953948E-4</v>
      </c>
      <c r="J359" s="22">
        <v>6466.89</v>
      </c>
      <c r="K359" s="22">
        <v>10530.93</v>
      </c>
      <c r="L359" s="56">
        <f t="shared" si="15"/>
        <v>-4064.04</v>
      </c>
      <c r="M359" s="53">
        <v>43739</v>
      </c>
      <c r="N359" s="53">
        <v>44104</v>
      </c>
      <c r="O359" s="49" t="s">
        <v>3626</v>
      </c>
      <c r="P359" s="54" t="s">
        <v>45</v>
      </c>
      <c r="Q359" s="55" t="s">
        <v>3321</v>
      </c>
      <c r="R359" s="54" t="s">
        <v>454</v>
      </c>
    </row>
    <row r="360" spans="2:18" x14ac:dyDescent="0.25">
      <c r="B360" s="49" t="s">
        <v>3809</v>
      </c>
      <c r="C360" s="49" t="s">
        <v>3810</v>
      </c>
      <c r="D360" s="50" t="s">
        <v>3811</v>
      </c>
      <c r="E360" s="22">
        <v>5.1300000000000017</v>
      </c>
      <c r="F360" s="51">
        <v>10381.66</v>
      </c>
      <c r="G360" s="56">
        <f t="shared" si="16"/>
        <v>-10376.530000000001</v>
      </c>
      <c r="H360" s="57">
        <f t="shared" si="14"/>
        <v>-0.99950585937123748</v>
      </c>
      <c r="I360" s="52">
        <f t="shared" si="17"/>
        <v>2.0228206402907132E-4</v>
      </c>
      <c r="J360" s="22">
        <v>11494.83</v>
      </c>
      <c r="K360" s="22">
        <v>10381.66</v>
      </c>
      <c r="L360" s="56">
        <f t="shared" si="15"/>
        <v>1113.17</v>
      </c>
      <c r="M360" s="53">
        <v>43739</v>
      </c>
      <c r="N360" s="53">
        <v>44104</v>
      </c>
      <c r="O360" s="49" t="s">
        <v>3291</v>
      </c>
      <c r="P360" s="54" t="s">
        <v>43</v>
      </c>
      <c r="Q360" s="55" t="s">
        <v>484</v>
      </c>
      <c r="R360" s="54" t="s">
        <v>23</v>
      </c>
    </row>
    <row r="361" spans="2:18" x14ac:dyDescent="0.25">
      <c r="B361" s="49" t="s">
        <v>3812</v>
      </c>
      <c r="C361" s="49" t="s">
        <v>3813</v>
      </c>
      <c r="D361" s="50" t="s">
        <v>3814</v>
      </c>
      <c r="E361" s="22">
        <v>10065.49</v>
      </c>
      <c r="F361" s="51">
        <v>10214.68</v>
      </c>
      <c r="G361" s="56">
        <f t="shared" si="16"/>
        <v>-149.19000000000051</v>
      </c>
      <c r="H361" s="57">
        <f t="shared" si="14"/>
        <v>-1.4605450195209297E-2</v>
      </c>
      <c r="I361" s="52">
        <f t="shared" si="17"/>
        <v>1.7712903041314896E-4</v>
      </c>
      <c r="J361" s="22">
        <v>10065.49</v>
      </c>
      <c r="K361" s="22">
        <v>10214.68</v>
      </c>
      <c r="L361" s="56">
        <f t="shared" si="15"/>
        <v>-149.19000000000051</v>
      </c>
      <c r="M361" s="53">
        <v>43739</v>
      </c>
      <c r="N361" s="53">
        <v>44104</v>
      </c>
      <c r="O361" s="49" t="s">
        <v>496</v>
      </c>
      <c r="P361" s="54" t="s">
        <v>432</v>
      </c>
      <c r="Q361" s="55" t="s">
        <v>3469</v>
      </c>
      <c r="R361" s="54" t="s">
        <v>580</v>
      </c>
    </row>
    <row r="362" spans="2:18" x14ac:dyDescent="0.25">
      <c r="B362" s="49" t="s">
        <v>3815</v>
      </c>
      <c r="C362" s="49" t="s">
        <v>3816</v>
      </c>
      <c r="D362" s="50" t="s">
        <v>3817</v>
      </c>
      <c r="E362" s="22">
        <v>10478.869999999999</v>
      </c>
      <c r="F362" s="51">
        <v>10192.800000000001</v>
      </c>
      <c r="G362" s="56">
        <f t="shared" si="16"/>
        <v>286.06999999999789</v>
      </c>
      <c r="H362" s="57">
        <f t="shared" si="14"/>
        <v>2.8065889647594169E-2</v>
      </c>
      <c r="I362" s="52">
        <f t="shared" si="17"/>
        <v>1.8440354944721364E-4</v>
      </c>
      <c r="J362" s="22">
        <v>10478.870000000001</v>
      </c>
      <c r="K362" s="22">
        <v>10192.800000000001</v>
      </c>
      <c r="L362" s="56">
        <f t="shared" si="15"/>
        <v>286.06999999999971</v>
      </c>
      <c r="M362" s="53">
        <v>43739</v>
      </c>
      <c r="N362" s="53">
        <v>44104</v>
      </c>
      <c r="O362" s="49" t="s">
        <v>3818</v>
      </c>
      <c r="P362" s="54" t="s">
        <v>585</v>
      </c>
      <c r="Q362" s="55" t="s">
        <v>3221</v>
      </c>
      <c r="R362" s="54" t="s">
        <v>544</v>
      </c>
    </row>
    <row r="363" spans="2:18" x14ac:dyDescent="0.25">
      <c r="B363" s="49" t="s">
        <v>590</v>
      </c>
      <c r="C363" s="49" t="s">
        <v>591</v>
      </c>
      <c r="D363" s="50" t="s">
        <v>592</v>
      </c>
      <c r="E363" s="22">
        <v>11285.310000000001</v>
      </c>
      <c r="F363" s="51">
        <v>10105.74</v>
      </c>
      <c r="G363" s="56">
        <f t="shared" si="16"/>
        <v>1179.5700000000015</v>
      </c>
      <c r="H363" s="57">
        <f t="shared" si="14"/>
        <v>0.11672277339413062</v>
      </c>
      <c r="I363" s="52">
        <f t="shared" si="17"/>
        <v>1.9859500314558102E-4</v>
      </c>
      <c r="J363" s="22">
        <v>11285.310000000001</v>
      </c>
      <c r="K363" s="22">
        <v>10105.74</v>
      </c>
      <c r="L363" s="56">
        <f t="shared" si="15"/>
        <v>1179.5700000000015</v>
      </c>
      <c r="M363" s="53">
        <v>43739</v>
      </c>
      <c r="N363" s="53">
        <v>44104</v>
      </c>
      <c r="O363" s="49" t="s">
        <v>593</v>
      </c>
      <c r="P363" s="54" t="s">
        <v>580</v>
      </c>
      <c r="Q363" s="55" t="s">
        <v>594</v>
      </c>
      <c r="R363" s="54" t="s">
        <v>50</v>
      </c>
    </row>
    <row r="364" spans="2:18" ht="26.25" x14ac:dyDescent="0.25">
      <c r="B364" s="49" t="s">
        <v>3819</v>
      </c>
      <c r="C364" s="49" t="s">
        <v>3820</v>
      </c>
      <c r="D364" s="50" t="s">
        <v>3821</v>
      </c>
      <c r="E364" s="22">
        <v>1562.28</v>
      </c>
      <c r="F364" s="51">
        <v>10099.4</v>
      </c>
      <c r="G364" s="56">
        <f t="shared" si="16"/>
        <v>-8537.119999999999</v>
      </c>
      <c r="H364" s="57">
        <f t="shared" si="14"/>
        <v>-0.84530962235380314</v>
      </c>
      <c r="I364" s="52">
        <f t="shared" si="17"/>
        <v>2.7492466003528334E-5</v>
      </c>
      <c r="J364" s="22">
        <v>1562.2800000000002</v>
      </c>
      <c r="K364" s="22">
        <v>10099.4</v>
      </c>
      <c r="L364" s="56">
        <f t="shared" si="15"/>
        <v>-8537.119999999999</v>
      </c>
      <c r="M364" s="53">
        <v>43739</v>
      </c>
      <c r="N364" s="53">
        <v>44104</v>
      </c>
      <c r="O364" s="49" t="s">
        <v>589</v>
      </c>
      <c r="P364" s="54" t="s">
        <v>580</v>
      </c>
      <c r="Q364" s="55" t="s">
        <v>635</v>
      </c>
      <c r="R364" s="54" t="s">
        <v>45</v>
      </c>
    </row>
    <row r="365" spans="2:18" x14ac:dyDescent="0.25">
      <c r="B365" s="49" t="s">
        <v>3822</v>
      </c>
      <c r="C365" s="49" t="s">
        <v>3823</v>
      </c>
      <c r="D365" s="50" t="s">
        <v>3824</v>
      </c>
      <c r="E365" s="22">
        <v>9830.7699999999986</v>
      </c>
      <c r="F365" s="51">
        <v>10071.76</v>
      </c>
      <c r="G365" s="56">
        <f t="shared" si="16"/>
        <v>-240.9900000000016</v>
      </c>
      <c r="H365" s="57">
        <f t="shared" si="14"/>
        <v>-2.3927297711621564E-2</v>
      </c>
      <c r="I365" s="52">
        <f t="shared" si="17"/>
        <v>1.7299850859865467E-4</v>
      </c>
      <c r="J365" s="22">
        <v>9830.77</v>
      </c>
      <c r="K365" s="22">
        <v>10071.76</v>
      </c>
      <c r="L365" s="56">
        <f t="shared" si="15"/>
        <v>-240.98999999999978</v>
      </c>
      <c r="M365" s="53">
        <v>43739</v>
      </c>
      <c r="N365" s="53">
        <v>44104</v>
      </c>
      <c r="O365" s="49" t="s">
        <v>3246</v>
      </c>
      <c r="P365" s="54" t="s">
        <v>432</v>
      </c>
      <c r="Q365" s="55" t="s">
        <v>566</v>
      </c>
      <c r="R365" s="54" t="s">
        <v>21</v>
      </c>
    </row>
    <row r="366" spans="2:18" x14ac:dyDescent="0.25">
      <c r="B366" s="49" t="s">
        <v>3825</v>
      </c>
      <c r="C366" s="49" t="s">
        <v>3826</v>
      </c>
      <c r="D366" s="50" t="s">
        <v>3827</v>
      </c>
      <c r="E366" s="22">
        <v>8276.25</v>
      </c>
      <c r="F366" s="51">
        <v>10003.630000000001</v>
      </c>
      <c r="G366" s="56">
        <f t="shared" si="16"/>
        <v>-1727.380000000001</v>
      </c>
      <c r="H366" s="57">
        <f t="shared" si="14"/>
        <v>-0.17267531885925416</v>
      </c>
      <c r="I366" s="52">
        <f t="shared" si="17"/>
        <v>1.4564260040562596E-4</v>
      </c>
      <c r="J366" s="22">
        <v>8276.25</v>
      </c>
      <c r="K366" s="22">
        <v>10003.630000000001</v>
      </c>
      <c r="L366" s="56">
        <f t="shared" si="15"/>
        <v>-1727.380000000001</v>
      </c>
      <c r="M366" s="53">
        <v>43739</v>
      </c>
      <c r="N366" s="53">
        <v>44104</v>
      </c>
      <c r="O366" s="49" t="s">
        <v>3594</v>
      </c>
      <c r="P366" s="54" t="s">
        <v>21</v>
      </c>
      <c r="Q366" s="55" t="s">
        <v>3828</v>
      </c>
      <c r="R366" s="54" t="s">
        <v>32</v>
      </c>
    </row>
    <row r="367" spans="2:18" ht="39" x14ac:dyDescent="0.25">
      <c r="B367" s="49" t="s">
        <v>3829</v>
      </c>
      <c r="C367" s="49" t="s">
        <v>3830</v>
      </c>
      <c r="D367" s="50" t="s">
        <v>3831</v>
      </c>
      <c r="E367" s="22">
        <v>5035.8200000000006</v>
      </c>
      <c r="F367" s="51">
        <v>9649.92</v>
      </c>
      <c r="G367" s="56">
        <f t="shared" si="16"/>
        <v>-4614.0999999999995</v>
      </c>
      <c r="H367" s="57">
        <f t="shared" si="14"/>
        <v>-0.47814904165008615</v>
      </c>
      <c r="I367" s="52">
        <f t="shared" si="17"/>
        <v>8.8618627998750561E-5</v>
      </c>
      <c r="J367" s="22">
        <v>5035.82</v>
      </c>
      <c r="K367" s="22">
        <v>9649.92</v>
      </c>
      <c r="L367" s="56">
        <f t="shared" si="15"/>
        <v>-4614.1000000000004</v>
      </c>
      <c r="M367" s="53">
        <v>43739</v>
      </c>
      <c r="N367" s="53">
        <v>44104</v>
      </c>
      <c r="O367" s="49" t="s">
        <v>3832</v>
      </c>
      <c r="P367" s="54" t="s">
        <v>580</v>
      </c>
      <c r="Q367" s="55" t="s">
        <v>635</v>
      </c>
      <c r="R367" s="54" t="s">
        <v>45</v>
      </c>
    </row>
    <row r="368" spans="2:18" ht="26.25" x14ac:dyDescent="0.25">
      <c r="B368" s="49" t="s">
        <v>832</v>
      </c>
      <c r="C368" s="49" t="s">
        <v>833</v>
      </c>
      <c r="D368" s="50" t="s">
        <v>834</v>
      </c>
      <c r="E368" s="22">
        <v>1786.0999999999997</v>
      </c>
      <c r="F368" s="51">
        <v>9463.5400000000009</v>
      </c>
      <c r="G368" s="56">
        <f t="shared" si="16"/>
        <v>-7677.4400000000014</v>
      </c>
      <c r="H368" s="57">
        <f t="shared" si="14"/>
        <v>-0.81126512911658855</v>
      </c>
      <c r="I368" s="52">
        <f t="shared" si="17"/>
        <v>3.1431173367707415E-5</v>
      </c>
      <c r="J368" s="22">
        <v>1786.0999999999997</v>
      </c>
      <c r="K368" s="22">
        <v>9463.5400000000009</v>
      </c>
      <c r="L368" s="56">
        <f t="shared" si="15"/>
        <v>-7677.4400000000014</v>
      </c>
      <c r="M368" s="53">
        <v>43739</v>
      </c>
      <c r="N368" s="53">
        <v>44104</v>
      </c>
      <c r="O368" s="49" t="s">
        <v>809</v>
      </c>
      <c r="P368" s="54" t="s">
        <v>50</v>
      </c>
      <c r="Q368" s="55" t="s">
        <v>409</v>
      </c>
      <c r="R368" s="54" t="s">
        <v>23</v>
      </c>
    </row>
    <row r="369" spans="2:18" x14ac:dyDescent="0.25">
      <c r="B369" s="49" t="s">
        <v>3833</v>
      </c>
      <c r="C369" s="49" t="s">
        <v>3834</v>
      </c>
      <c r="D369" s="50" t="s">
        <v>3835</v>
      </c>
      <c r="E369" s="22">
        <v>8468.9</v>
      </c>
      <c r="F369" s="51">
        <v>9174</v>
      </c>
      <c r="G369" s="56">
        <f t="shared" si="16"/>
        <v>-705.10000000000036</v>
      </c>
      <c r="H369" s="57">
        <f t="shared" si="14"/>
        <v>-7.6858513189448474E-2</v>
      </c>
      <c r="I369" s="52">
        <f t="shared" si="17"/>
        <v>1.4903278883252749E-4</v>
      </c>
      <c r="J369" s="22">
        <v>8468.9</v>
      </c>
      <c r="K369" s="22">
        <v>9174</v>
      </c>
      <c r="L369" s="56">
        <f t="shared" si="15"/>
        <v>-705.10000000000036</v>
      </c>
      <c r="M369" s="53">
        <v>43739</v>
      </c>
      <c r="N369" s="53">
        <v>44104</v>
      </c>
      <c r="O369" s="49" t="s">
        <v>496</v>
      </c>
      <c r="P369" s="54" t="s">
        <v>432</v>
      </c>
      <c r="Q369" s="55" t="s">
        <v>3235</v>
      </c>
      <c r="R369" s="54" t="s">
        <v>32</v>
      </c>
    </row>
    <row r="370" spans="2:18" x14ac:dyDescent="0.25">
      <c r="B370" s="49" t="s">
        <v>3836</v>
      </c>
      <c r="C370" s="49" t="s">
        <v>3837</v>
      </c>
      <c r="D370" s="50" t="s">
        <v>3838</v>
      </c>
      <c r="E370" s="22">
        <v>9951.39</v>
      </c>
      <c r="F370" s="51">
        <v>9143.99</v>
      </c>
      <c r="G370" s="56">
        <f t="shared" si="16"/>
        <v>807.39999999999964</v>
      </c>
      <c r="H370" s="57">
        <f t="shared" si="14"/>
        <v>8.8298434272128426E-2</v>
      </c>
      <c r="I370" s="52">
        <f t="shared" si="17"/>
        <v>1.7512113786443645E-4</v>
      </c>
      <c r="J370" s="22">
        <v>9951.39</v>
      </c>
      <c r="K370" s="22">
        <v>9143.99</v>
      </c>
      <c r="L370" s="56">
        <f t="shared" si="15"/>
        <v>807.39999999999964</v>
      </c>
      <c r="M370" s="53">
        <v>43739</v>
      </c>
      <c r="N370" s="53">
        <v>44104</v>
      </c>
      <c r="O370" s="49" t="s">
        <v>3590</v>
      </c>
      <c r="P370" s="54" t="s">
        <v>32</v>
      </c>
      <c r="Q370" s="55" t="s">
        <v>3457</v>
      </c>
      <c r="R370" s="54" t="s">
        <v>585</v>
      </c>
    </row>
    <row r="371" spans="2:18" x14ac:dyDescent="0.25">
      <c r="B371" s="49" t="s">
        <v>3839</v>
      </c>
      <c r="C371" s="49" t="s">
        <v>3840</v>
      </c>
      <c r="D371" s="50" t="s">
        <v>3841</v>
      </c>
      <c r="E371" s="22">
        <v>-512.61000000000013</v>
      </c>
      <c r="F371" s="51">
        <v>8980.130000000001</v>
      </c>
      <c r="G371" s="56">
        <f t="shared" si="16"/>
        <v>-9492.7400000000016</v>
      </c>
      <c r="H371" s="57">
        <f t="shared" si="14"/>
        <v>-1.0570826925668115</v>
      </c>
      <c r="I371" s="52">
        <f t="shared" si="17"/>
        <v>-9.020734438172813E-6</v>
      </c>
      <c r="J371" s="22">
        <v>-512.60999999999876</v>
      </c>
      <c r="K371" s="22">
        <v>8980.130000000001</v>
      </c>
      <c r="L371" s="56">
        <f t="shared" si="15"/>
        <v>-9492.74</v>
      </c>
      <c r="M371" s="53">
        <v>43739</v>
      </c>
      <c r="N371" s="53">
        <v>44104</v>
      </c>
      <c r="O371" s="49" t="s">
        <v>3842</v>
      </c>
      <c r="P371" s="54" t="s">
        <v>544</v>
      </c>
      <c r="Q371" s="55" t="s">
        <v>505</v>
      </c>
      <c r="R371" s="54" t="s">
        <v>454</v>
      </c>
    </row>
    <row r="372" spans="2:18" x14ac:dyDescent="0.25">
      <c r="B372" s="49" t="s">
        <v>3843</v>
      </c>
      <c r="C372" s="49" t="s">
        <v>3844</v>
      </c>
      <c r="D372" s="50" t="s">
        <v>3845</v>
      </c>
      <c r="E372" s="22">
        <v>5291.23</v>
      </c>
      <c r="F372" s="51">
        <v>8562.4</v>
      </c>
      <c r="G372" s="56">
        <f t="shared" si="16"/>
        <v>-3271.17</v>
      </c>
      <c r="H372" s="57">
        <f t="shared" si="14"/>
        <v>-0.38203891432308701</v>
      </c>
      <c r="I372" s="52">
        <f t="shared" si="17"/>
        <v>9.311324531572394E-5</v>
      </c>
      <c r="J372" s="22">
        <v>5291.23</v>
      </c>
      <c r="K372" s="22">
        <v>8562.4</v>
      </c>
      <c r="L372" s="56">
        <f t="shared" si="15"/>
        <v>-3271.17</v>
      </c>
      <c r="M372" s="53">
        <v>43739</v>
      </c>
      <c r="N372" s="53">
        <v>44104</v>
      </c>
      <c r="O372" s="49" t="s">
        <v>496</v>
      </c>
      <c r="P372" s="54" t="s">
        <v>432</v>
      </c>
      <c r="Q372" s="55" t="s">
        <v>3312</v>
      </c>
      <c r="R372" s="54" t="s">
        <v>38</v>
      </c>
    </row>
    <row r="373" spans="2:18" x14ac:dyDescent="0.25">
      <c r="B373" s="49" t="s">
        <v>3846</v>
      </c>
      <c r="C373" s="49" t="s">
        <v>3847</v>
      </c>
      <c r="D373" s="50" t="s">
        <v>3848</v>
      </c>
      <c r="E373" s="22">
        <v>8769.17</v>
      </c>
      <c r="F373" s="51">
        <v>8305.85</v>
      </c>
      <c r="G373" s="56">
        <f t="shared" si="16"/>
        <v>463.31999999999971</v>
      </c>
      <c r="H373" s="57">
        <f t="shared" si="14"/>
        <v>5.5782370257107902E-2</v>
      </c>
      <c r="I373" s="52">
        <f t="shared" si="17"/>
        <v>1.5431683699731197E-4</v>
      </c>
      <c r="J373" s="22">
        <v>8769.17</v>
      </c>
      <c r="K373" s="22">
        <v>8305.85</v>
      </c>
      <c r="L373" s="56">
        <f t="shared" si="15"/>
        <v>463.31999999999971</v>
      </c>
      <c r="M373" s="53">
        <v>43739</v>
      </c>
      <c r="N373" s="53">
        <v>44104</v>
      </c>
      <c r="O373" s="49" t="s">
        <v>3849</v>
      </c>
      <c r="P373" s="54" t="s">
        <v>23</v>
      </c>
      <c r="Q373" s="55" t="s">
        <v>409</v>
      </c>
      <c r="R373" s="54" t="s">
        <v>23</v>
      </c>
    </row>
    <row r="374" spans="2:18" x14ac:dyDescent="0.25">
      <c r="B374" s="49" t="s">
        <v>3850</v>
      </c>
      <c r="C374" s="49" t="s">
        <v>3851</v>
      </c>
      <c r="D374" s="50" t="s">
        <v>3852</v>
      </c>
      <c r="E374" s="22">
        <v>3.03</v>
      </c>
      <c r="F374" s="51">
        <v>7531.5</v>
      </c>
      <c r="G374" s="56">
        <f t="shared" si="16"/>
        <v>-7528.47</v>
      </c>
      <c r="H374" s="57">
        <f t="shared" si="14"/>
        <v>-0.99959768970324636</v>
      </c>
      <c r="I374" s="52">
        <f t="shared" si="17"/>
        <v>9.8858176090944677E-5</v>
      </c>
      <c r="J374" s="22">
        <v>5617.69</v>
      </c>
      <c r="K374" s="22">
        <v>7531.5</v>
      </c>
      <c r="L374" s="56">
        <f t="shared" si="15"/>
        <v>-1913.8100000000004</v>
      </c>
      <c r="M374" s="53">
        <v>43739</v>
      </c>
      <c r="N374" s="53">
        <v>44104</v>
      </c>
      <c r="O374" s="49" t="s">
        <v>3626</v>
      </c>
      <c r="P374" s="54" t="s">
        <v>45</v>
      </c>
      <c r="Q374" s="55" t="s">
        <v>1667</v>
      </c>
      <c r="R374" s="54" t="s">
        <v>454</v>
      </c>
    </row>
    <row r="375" spans="2:18" ht="39" x14ac:dyDescent="0.25">
      <c r="B375" s="49" t="s">
        <v>718</v>
      </c>
      <c r="C375" s="49" t="s">
        <v>719</v>
      </c>
      <c r="D375" s="50" t="s">
        <v>720</v>
      </c>
      <c r="E375" s="22">
        <v>2648.4500000000003</v>
      </c>
      <c r="F375" s="51">
        <v>7510.88</v>
      </c>
      <c r="G375" s="56">
        <f t="shared" si="16"/>
        <v>-4862.43</v>
      </c>
      <c r="H375" s="57">
        <f t="shared" si="14"/>
        <v>-0.64738486036256737</v>
      </c>
      <c r="I375" s="52">
        <f t="shared" si="17"/>
        <v>4.6606512012599921E-5</v>
      </c>
      <c r="J375" s="22">
        <v>2648.45</v>
      </c>
      <c r="K375" s="22">
        <v>7510.88</v>
      </c>
      <c r="L375" s="56">
        <f t="shared" si="15"/>
        <v>-4862.43</v>
      </c>
      <c r="M375" s="53">
        <v>43739</v>
      </c>
      <c r="N375" s="53">
        <v>44104</v>
      </c>
      <c r="O375" s="49" t="s">
        <v>721</v>
      </c>
      <c r="P375" s="54" t="s">
        <v>454</v>
      </c>
      <c r="Q375" s="55" t="s">
        <v>644</v>
      </c>
      <c r="R375" s="54" t="s">
        <v>50</v>
      </c>
    </row>
    <row r="376" spans="2:18" ht="26.25" x14ac:dyDescent="0.25">
      <c r="B376" s="49" t="s">
        <v>648</v>
      </c>
      <c r="C376" s="49" t="s">
        <v>649</v>
      </c>
      <c r="D376" s="50" t="s">
        <v>650</v>
      </c>
      <c r="E376" s="22">
        <v>8576.3800000000028</v>
      </c>
      <c r="F376" s="51">
        <v>7184.68</v>
      </c>
      <c r="G376" s="56">
        <f t="shared" si="16"/>
        <v>1391.7000000000025</v>
      </c>
      <c r="H376" s="57">
        <f t="shared" si="14"/>
        <v>0.19370382536174227</v>
      </c>
      <c r="I376" s="52">
        <f t="shared" si="17"/>
        <v>1.5092418489857153E-4</v>
      </c>
      <c r="J376" s="22">
        <v>8576.380000000001</v>
      </c>
      <c r="K376" s="22">
        <v>7184.68</v>
      </c>
      <c r="L376" s="56">
        <f t="shared" si="15"/>
        <v>1391.7000000000007</v>
      </c>
      <c r="M376" s="53">
        <v>43739</v>
      </c>
      <c r="N376" s="53">
        <v>44104</v>
      </c>
      <c r="O376" s="49" t="s">
        <v>651</v>
      </c>
      <c r="P376" s="54" t="s">
        <v>45</v>
      </c>
      <c r="Q376" s="55" t="s">
        <v>567</v>
      </c>
      <c r="R376" s="54" t="s">
        <v>454</v>
      </c>
    </row>
    <row r="377" spans="2:18" x14ac:dyDescent="0.25">
      <c r="B377" s="49" t="s">
        <v>714</v>
      </c>
      <c r="C377" s="49" t="s">
        <v>715</v>
      </c>
      <c r="D377" s="50" t="s">
        <v>716</v>
      </c>
      <c r="E377" s="22">
        <v>9170.369999999999</v>
      </c>
      <c r="F377" s="51">
        <v>7178.38</v>
      </c>
      <c r="G377" s="56">
        <f t="shared" si="16"/>
        <v>1991.9899999999989</v>
      </c>
      <c r="H377" s="57">
        <f t="shared" si="14"/>
        <v>0.27749854423978654</v>
      </c>
      <c r="I377" s="52">
        <f t="shared" si="17"/>
        <v>1.6137701658139135E-4</v>
      </c>
      <c r="J377" s="22">
        <v>9170.369999999999</v>
      </c>
      <c r="K377" s="22">
        <v>7178.38</v>
      </c>
      <c r="L377" s="56">
        <f t="shared" si="15"/>
        <v>1991.9899999999989</v>
      </c>
      <c r="M377" s="53">
        <v>43739</v>
      </c>
      <c r="N377" s="53">
        <v>44104</v>
      </c>
      <c r="O377" s="49" t="s">
        <v>717</v>
      </c>
      <c r="P377" s="54" t="s">
        <v>454</v>
      </c>
      <c r="Q377" s="55" t="s">
        <v>497</v>
      </c>
      <c r="R377" s="54" t="s">
        <v>50</v>
      </c>
    </row>
    <row r="378" spans="2:18" x14ac:dyDescent="0.25">
      <c r="B378" s="49" t="s">
        <v>3853</v>
      </c>
      <c r="C378" s="49" t="s">
        <v>3854</v>
      </c>
      <c r="D378" s="50" t="s">
        <v>3855</v>
      </c>
      <c r="E378" s="22">
        <v>-3741.82</v>
      </c>
      <c r="F378" s="51">
        <v>7155.39</v>
      </c>
      <c r="G378" s="56">
        <f t="shared" si="16"/>
        <v>-10897.210000000001</v>
      </c>
      <c r="H378" s="57">
        <f t="shared" si="14"/>
        <v>-1.5229372542936166</v>
      </c>
      <c r="I378" s="52">
        <f t="shared" si="17"/>
        <v>1.0046167450495594E-4</v>
      </c>
      <c r="J378" s="22">
        <v>5708.81</v>
      </c>
      <c r="K378" s="22">
        <v>7155.39</v>
      </c>
      <c r="L378" s="56">
        <f t="shared" si="15"/>
        <v>-1446.58</v>
      </c>
      <c r="M378" s="53">
        <v>43739</v>
      </c>
      <c r="N378" s="53">
        <v>44104</v>
      </c>
      <c r="O378" s="49" t="s">
        <v>3856</v>
      </c>
      <c r="P378" s="54" t="s">
        <v>38</v>
      </c>
      <c r="Q378" s="55" t="s">
        <v>1667</v>
      </c>
      <c r="R378" s="54" t="s">
        <v>454</v>
      </c>
    </row>
    <row r="379" spans="2:18" ht="39" x14ac:dyDescent="0.25">
      <c r="B379" s="49" t="s">
        <v>3857</v>
      </c>
      <c r="C379" s="49" t="s">
        <v>3858</v>
      </c>
      <c r="D379" s="50" t="s">
        <v>3859</v>
      </c>
      <c r="E379" s="22">
        <v>-928.27999999999986</v>
      </c>
      <c r="F379" s="51">
        <v>6699.77</v>
      </c>
      <c r="G379" s="56">
        <f t="shared" si="16"/>
        <v>-7628.05</v>
      </c>
      <c r="H379" s="57">
        <f t="shared" si="14"/>
        <v>-1.138554010063032</v>
      </c>
      <c r="I379" s="52">
        <f t="shared" si="17"/>
        <v>8.6260542095792847E-5</v>
      </c>
      <c r="J379" s="22">
        <v>4901.8200000000006</v>
      </c>
      <c r="K379" s="22">
        <v>6699.77</v>
      </c>
      <c r="L379" s="56">
        <f t="shared" si="15"/>
        <v>-1797.9499999999998</v>
      </c>
      <c r="M379" s="53">
        <v>43739</v>
      </c>
      <c r="N379" s="53">
        <v>44104</v>
      </c>
      <c r="O379" s="49" t="s">
        <v>1671</v>
      </c>
      <c r="P379" s="54" t="s">
        <v>43</v>
      </c>
      <c r="Q379" s="55" t="s">
        <v>3860</v>
      </c>
      <c r="R379" s="54" t="s">
        <v>580</v>
      </c>
    </row>
    <row r="380" spans="2:18" ht="26.25" x14ac:dyDescent="0.25">
      <c r="B380" s="49" t="s">
        <v>784</v>
      </c>
      <c r="C380" s="49" t="s">
        <v>785</v>
      </c>
      <c r="D380" s="50" t="s">
        <v>786</v>
      </c>
      <c r="E380" s="22">
        <v>0</v>
      </c>
      <c r="F380" s="51">
        <v>6635.51</v>
      </c>
      <c r="G380" s="56">
        <f t="shared" si="16"/>
        <v>-6635.51</v>
      </c>
      <c r="H380" s="57">
        <f t="shared" si="14"/>
        <v>-1</v>
      </c>
      <c r="I380" s="52">
        <f t="shared" si="17"/>
        <v>0</v>
      </c>
      <c r="J380" s="22">
        <v>0</v>
      </c>
      <c r="K380" s="22">
        <v>6635.51</v>
      </c>
      <c r="L380" s="56">
        <f t="shared" si="15"/>
        <v>-6635.51</v>
      </c>
      <c r="M380" s="53">
        <v>43739</v>
      </c>
      <c r="N380" s="53">
        <v>44104</v>
      </c>
      <c r="O380" s="49" t="s">
        <v>732</v>
      </c>
      <c r="P380" s="54" t="s">
        <v>432</v>
      </c>
      <c r="Q380" s="55" t="s">
        <v>748</v>
      </c>
      <c r="R380" s="54" t="s">
        <v>32</v>
      </c>
    </row>
    <row r="381" spans="2:18" x14ac:dyDescent="0.25">
      <c r="B381" s="49" t="s">
        <v>3861</v>
      </c>
      <c r="C381" s="49" t="s">
        <v>3862</v>
      </c>
      <c r="D381" s="50" t="s">
        <v>3863</v>
      </c>
      <c r="E381" s="22">
        <v>6927.64</v>
      </c>
      <c r="F381" s="51">
        <v>6370.5</v>
      </c>
      <c r="G381" s="56">
        <f t="shared" si="16"/>
        <v>557.14000000000033</v>
      </c>
      <c r="H381" s="57">
        <f t="shared" si="14"/>
        <v>8.7456243622949584E-2</v>
      </c>
      <c r="I381" s="52">
        <f t="shared" si="17"/>
        <v>1.2191022555795567E-4</v>
      </c>
      <c r="J381" s="22">
        <v>6927.6399999999994</v>
      </c>
      <c r="K381" s="22">
        <v>6370.5</v>
      </c>
      <c r="L381" s="56">
        <f t="shared" si="15"/>
        <v>557.13999999999942</v>
      </c>
      <c r="M381" s="53">
        <v>43739</v>
      </c>
      <c r="N381" s="53">
        <v>44104</v>
      </c>
      <c r="O381" s="49" t="s">
        <v>3368</v>
      </c>
      <c r="P381" s="54" t="s">
        <v>454</v>
      </c>
      <c r="Q381" s="55" t="s">
        <v>554</v>
      </c>
      <c r="R381" s="54" t="s">
        <v>50</v>
      </c>
    </row>
    <row r="382" spans="2:18" x14ac:dyDescent="0.25">
      <c r="B382" s="49" t="s">
        <v>710</v>
      </c>
      <c r="C382" s="49" t="s">
        <v>711</v>
      </c>
      <c r="D382" s="50" t="s">
        <v>712</v>
      </c>
      <c r="E382" s="22">
        <v>7184.8199999999988</v>
      </c>
      <c r="F382" s="51">
        <v>6271.52</v>
      </c>
      <c r="G382" s="56">
        <f t="shared" si="16"/>
        <v>913.29999999999836</v>
      </c>
      <c r="H382" s="57">
        <f t="shared" si="14"/>
        <v>0.1456265785646858</v>
      </c>
      <c r="I382" s="52">
        <f t="shared" si="17"/>
        <v>1.264359907260353E-4</v>
      </c>
      <c r="J382" s="22">
        <v>7184.82</v>
      </c>
      <c r="K382" s="22">
        <v>6271.52</v>
      </c>
      <c r="L382" s="56">
        <f t="shared" si="15"/>
        <v>913.29999999999927</v>
      </c>
      <c r="M382" s="53">
        <v>43739</v>
      </c>
      <c r="N382" s="53">
        <v>44104</v>
      </c>
      <c r="O382" s="49" t="s">
        <v>713</v>
      </c>
      <c r="P382" s="54" t="s">
        <v>454</v>
      </c>
      <c r="Q382" s="55" t="s">
        <v>567</v>
      </c>
      <c r="R382" s="54" t="s">
        <v>454</v>
      </c>
    </row>
    <row r="383" spans="2:18" x14ac:dyDescent="0.25">
      <c r="B383" s="49" t="s">
        <v>706</v>
      </c>
      <c r="C383" s="49" t="s">
        <v>707</v>
      </c>
      <c r="D383" s="50" t="s">
        <v>708</v>
      </c>
      <c r="E383" s="22">
        <v>8157.52</v>
      </c>
      <c r="F383" s="51">
        <v>6188.78</v>
      </c>
      <c r="G383" s="56">
        <f t="shared" si="16"/>
        <v>1968.7400000000007</v>
      </c>
      <c r="H383" s="57">
        <f t="shared" si="14"/>
        <v>0.3181143941132179</v>
      </c>
      <c r="I383" s="52">
        <f t="shared" si="17"/>
        <v>1.4355323070966948E-4</v>
      </c>
      <c r="J383" s="22">
        <v>8157.52</v>
      </c>
      <c r="K383" s="22">
        <v>6188.78</v>
      </c>
      <c r="L383" s="56">
        <f t="shared" si="15"/>
        <v>1968.7400000000007</v>
      </c>
      <c r="M383" s="53">
        <v>43739</v>
      </c>
      <c r="N383" s="53">
        <v>44104</v>
      </c>
      <c r="O383" s="49" t="s">
        <v>709</v>
      </c>
      <c r="P383" s="54" t="s">
        <v>454</v>
      </c>
      <c r="Q383" s="55" t="s">
        <v>554</v>
      </c>
      <c r="R383" s="54" t="s">
        <v>50</v>
      </c>
    </row>
    <row r="384" spans="2:18" x14ac:dyDescent="0.25">
      <c r="B384" s="49" t="s">
        <v>3864</v>
      </c>
      <c r="C384" s="49" t="s">
        <v>3865</v>
      </c>
      <c r="D384" s="50" t="s">
        <v>3866</v>
      </c>
      <c r="E384" s="22">
        <v>7333.22</v>
      </c>
      <c r="F384" s="51">
        <v>6171.35</v>
      </c>
      <c r="G384" s="56">
        <f t="shared" si="16"/>
        <v>1161.8699999999999</v>
      </c>
      <c r="H384" s="57">
        <f t="shared" si="14"/>
        <v>0.18826836915747766</v>
      </c>
      <c r="I384" s="52">
        <f t="shared" si="17"/>
        <v>1.2904748287528102E-4</v>
      </c>
      <c r="J384" s="22">
        <v>7333.22</v>
      </c>
      <c r="K384" s="22">
        <v>6171.35</v>
      </c>
      <c r="L384" s="56">
        <f t="shared" si="15"/>
        <v>1161.8699999999999</v>
      </c>
      <c r="M384" s="53">
        <v>43739</v>
      </c>
      <c r="N384" s="53">
        <v>44104</v>
      </c>
      <c r="O384" s="49" t="s">
        <v>3867</v>
      </c>
      <c r="P384" s="54" t="s">
        <v>21</v>
      </c>
      <c r="Q384" s="55" t="s">
        <v>3726</v>
      </c>
      <c r="R384" s="54" t="s">
        <v>21</v>
      </c>
    </row>
    <row r="385" spans="2:18" ht="39" x14ac:dyDescent="0.25">
      <c r="B385" s="49" t="s">
        <v>3868</v>
      </c>
      <c r="C385" s="49" t="s">
        <v>3869</v>
      </c>
      <c r="D385" s="50" t="s">
        <v>3870</v>
      </c>
      <c r="E385" s="22">
        <v>1067.3499999999997</v>
      </c>
      <c r="F385" s="51">
        <v>6137.68</v>
      </c>
      <c r="G385" s="56">
        <f t="shared" si="16"/>
        <v>-5070.3300000000008</v>
      </c>
      <c r="H385" s="57">
        <f t="shared" si="14"/>
        <v>-0.82609878651216762</v>
      </c>
      <c r="I385" s="52">
        <f t="shared" si="17"/>
        <v>1.8782858123297976E-5</v>
      </c>
      <c r="J385" s="22">
        <v>1067.3499999999999</v>
      </c>
      <c r="K385" s="22">
        <v>6137.68</v>
      </c>
      <c r="L385" s="56">
        <f t="shared" si="15"/>
        <v>-5070.33</v>
      </c>
      <c r="M385" s="53">
        <v>43739</v>
      </c>
      <c r="N385" s="53">
        <v>44104</v>
      </c>
      <c r="O385" s="49" t="s">
        <v>3871</v>
      </c>
      <c r="P385" s="54" t="s">
        <v>585</v>
      </c>
      <c r="Q385" s="55" t="s">
        <v>614</v>
      </c>
      <c r="R385" s="54" t="s">
        <v>45</v>
      </c>
    </row>
    <row r="386" spans="2:18" x14ac:dyDescent="0.25">
      <c r="B386" s="49" t="s">
        <v>3872</v>
      </c>
      <c r="C386" s="49" t="s">
        <v>3873</v>
      </c>
      <c r="D386" s="50" t="s">
        <v>3874</v>
      </c>
      <c r="E386" s="22">
        <v>4386.5999999999995</v>
      </c>
      <c r="F386" s="51">
        <v>6117.06</v>
      </c>
      <c r="G386" s="56">
        <f t="shared" si="16"/>
        <v>-1730.4600000000009</v>
      </c>
      <c r="H386" s="57">
        <f t="shared" si="14"/>
        <v>-0.28289080048258491</v>
      </c>
      <c r="I386" s="52">
        <f t="shared" si="17"/>
        <v>7.7193877775480317E-5</v>
      </c>
      <c r="J386" s="22">
        <v>4386.6000000000004</v>
      </c>
      <c r="K386" s="22">
        <v>6117.06</v>
      </c>
      <c r="L386" s="56">
        <f t="shared" si="15"/>
        <v>-1730.46</v>
      </c>
      <c r="M386" s="53">
        <v>43739</v>
      </c>
      <c r="N386" s="53">
        <v>44104</v>
      </c>
      <c r="O386" s="49" t="s">
        <v>553</v>
      </c>
      <c r="P386" s="54" t="s">
        <v>21</v>
      </c>
      <c r="Q386" s="55" t="s">
        <v>501</v>
      </c>
      <c r="R386" s="54" t="s">
        <v>43</v>
      </c>
    </row>
    <row r="387" spans="2:18" ht="26.25" x14ac:dyDescent="0.25">
      <c r="B387" s="49" t="s">
        <v>3875</v>
      </c>
      <c r="C387" s="49" t="s">
        <v>3876</v>
      </c>
      <c r="D387" s="50" t="s">
        <v>3877</v>
      </c>
      <c r="E387" s="22">
        <v>6024.0599999999995</v>
      </c>
      <c r="F387" s="51">
        <v>6081.47</v>
      </c>
      <c r="G387" s="56">
        <f t="shared" si="16"/>
        <v>-57.410000000000764</v>
      </c>
      <c r="H387" s="57">
        <f t="shared" si="14"/>
        <v>-9.4401518054024382E-3</v>
      </c>
      <c r="I387" s="52">
        <f t="shared" si="17"/>
        <v>1.0600933555650388E-4</v>
      </c>
      <c r="J387" s="22">
        <v>6024.06</v>
      </c>
      <c r="K387" s="22">
        <v>6081.47</v>
      </c>
      <c r="L387" s="56">
        <f t="shared" si="15"/>
        <v>-57.409999999999854</v>
      </c>
      <c r="M387" s="53">
        <v>43739</v>
      </c>
      <c r="N387" s="53">
        <v>44104</v>
      </c>
      <c r="O387" s="49" t="s">
        <v>496</v>
      </c>
      <c r="P387" s="54" t="s">
        <v>432</v>
      </c>
      <c r="Q387" s="55" t="s">
        <v>3235</v>
      </c>
      <c r="R387" s="54" t="s">
        <v>32</v>
      </c>
    </row>
    <row r="388" spans="2:18" ht="39" x14ac:dyDescent="0.25">
      <c r="B388" s="49" t="s">
        <v>3878</v>
      </c>
      <c r="C388" s="49" t="s">
        <v>3879</v>
      </c>
      <c r="D388" s="50" t="s">
        <v>3880</v>
      </c>
      <c r="E388" s="22">
        <v>8817.5</v>
      </c>
      <c r="F388" s="51">
        <v>5967.46</v>
      </c>
      <c r="G388" s="56">
        <f t="shared" si="16"/>
        <v>2850.04</v>
      </c>
      <c r="H388" s="57">
        <f t="shared" si="14"/>
        <v>0.47759683349364718</v>
      </c>
      <c r="I388" s="52">
        <f t="shared" si="17"/>
        <v>1.5516733171141604E-4</v>
      </c>
      <c r="J388" s="22">
        <v>8817.5</v>
      </c>
      <c r="K388" s="22">
        <v>5967.46</v>
      </c>
      <c r="L388" s="56">
        <f t="shared" si="15"/>
        <v>2850.04</v>
      </c>
      <c r="M388" s="53">
        <v>43739</v>
      </c>
      <c r="N388" s="53">
        <v>44104</v>
      </c>
      <c r="O388" s="49" t="s">
        <v>3881</v>
      </c>
      <c r="P388" s="54" t="s">
        <v>454</v>
      </c>
      <c r="Q388" s="55" t="s">
        <v>497</v>
      </c>
      <c r="R388" s="54" t="s">
        <v>50</v>
      </c>
    </row>
    <row r="389" spans="2:18" ht="26.25" x14ac:dyDescent="0.25">
      <c r="B389" s="49" t="s">
        <v>3882</v>
      </c>
      <c r="C389" s="49" t="s">
        <v>3883</v>
      </c>
      <c r="D389" s="50" t="s">
        <v>3884</v>
      </c>
      <c r="E389" s="22">
        <v>337.85</v>
      </c>
      <c r="F389" s="51">
        <v>5958.67</v>
      </c>
      <c r="G389" s="56">
        <f t="shared" si="16"/>
        <v>-5620.82</v>
      </c>
      <c r="H389" s="57">
        <f t="shared" si="14"/>
        <v>-0.9433011057836731</v>
      </c>
      <c r="I389" s="52">
        <f t="shared" si="17"/>
        <v>6.7398494520529866E-5</v>
      </c>
      <c r="J389" s="22">
        <v>3829.9700000000003</v>
      </c>
      <c r="K389" s="22">
        <v>5958.67</v>
      </c>
      <c r="L389" s="56">
        <f t="shared" si="15"/>
        <v>-2128.6999999999998</v>
      </c>
      <c r="M389" s="53">
        <v>43739</v>
      </c>
      <c r="N389" s="53">
        <v>44104</v>
      </c>
      <c r="O389" s="49" t="s">
        <v>3225</v>
      </c>
      <c r="P389" s="54" t="s">
        <v>580</v>
      </c>
      <c r="Q389" s="55" t="s">
        <v>484</v>
      </c>
      <c r="R389" s="54" t="s">
        <v>23</v>
      </c>
    </row>
    <row r="390" spans="2:18" ht="26.25" x14ac:dyDescent="0.25">
      <c r="B390" s="49" t="s">
        <v>3885</v>
      </c>
      <c r="C390" s="49" t="s">
        <v>3886</v>
      </c>
      <c r="D390" s="50" t="s">
        <v>3887</v>
      </c>
      <c r="E390" s="22">
        <v>5063.470000000003</v>
      </c>
      <c r="F390" s="51">
        <v>5860.93</v>
      </c>
      <c r="G390" s="56">
        <f t="shared" si="16"/>
        <v>-797.45999999999731</v>
      </c>
      <c r="H390" s="57">
        <f t="shared" si="14"/>
        <v>-0.13606373050010787</v>
      </c>
      <c r="I390" s="52">
        <f t="shared" si="17"/>
        <v>8.9105203186935506E-5</v>
      </c>
      <c r="J390" s="22">
        <v>5063.47</v>
      </c>
      <c r="K390" s="22">
        <v>5860.93</v>
      </c>
      <c r="L390" s="56">
        <f t="shared" si="15"/>
        <v>-797.46</v>
      </c>
      <c r="M390" s="53">
        <v>43739</v>
      </c>
      <c r="N390" s="53">
        <v>44104</v>
      </c>
      <c r="O390" s="49" t="s">
        <v>3888</v>
      </c>
      <c r="P390" s="54" t="s">
        <v>580</v>
      </c>
      <c r="Q390" s="55" t="s">
        <v>567</v>
      </c>
      <c r="R390" s="54" t="s">
        <v>454</v>
      </c>
    </row>
    <row r="391" spans="2:18" ht="39" x14ac:dyDescent="0.25">
      <c r="B391" s="49" t="s">
        <v>3889</v>
      </c>
      <c r="C391" s="49" t="s">
        <v>3890</v>
      </c>
      <c r="D391" s="50" t="s">
        <v>3891</v>
      </c>
      <c r="E391" s="22">
        <v>13.24</v>
      </c>
      <c r="F391" s="51">
        <v>5846.7300000000005</v>
      </c>
      <c r="G391" s="56">
        <f t="shared" si="16"/>
        <v>-5833.4900000000007</v>
      </c>
      <c r="H391" s="57">
        <f t="shared" si="14"/>
        <v>-0.99773548633167608</v>
      </c>
      <c r="I391" s="52">
        <f t="shared" si="17"/>
        <v>4.8152642068076524E-5</v>
      </c>
      <c r="J391" s="22">
        <v>2736.3099999999995</v>
      </c>
      <c r="K391" s="22">
        <v>5846.7300000000005</v>
      </c>
      <c r="L391" s="56">
        <f t="shared" si="15"/>
        <v>-3110.420000000001</v>
      </c>
      <c r="M391" s="53">
        <v>43739</v>
      </c>
      <c r="N391" s="53">
        <v>44104</v>
      </c>
      <c r="O391" s="49" t="s">
        <v>3892</v>
      </c>
      <c r="P391" s="54" t="s">
        <v>454</v>
      </c>
      <c r="Q391" s="55" t="s">
        <v>484</v>
      </c>
      <c r="R391" s="54" t="s">
        <v>23</v>
      </c>
    </row>
    <row r="392" spans="2:18" x14ac:dyDescent="0.25">
      <c r="B392" s="49" t="s">
        <v>3893</v>
      </c>
      <c r="C392" s="49" t="s">
        <v>3894</v>
      </c>
      <c r="D392" s="50" t="s">
        <v>3895</v>
      </c>
      <c r="E392" s="22">
        <v>1.3699999999999974</v>
      </c>
      <c r="F392" s="51">
        <v>5622.68</v>
      </c>
      <c r="G392" s="56">
        <f t="shared" si="16"/>
        <v>-5621.31</v>
      </c>
      <c r="H392" s="57">
        <f t="shared" si="14"/>
        <v>-0.99975634394986024</v>
      </c>
      <c r="I392" s="52">
        <f t="shared" si="17"/>
        <v>-6.1519821559768246E-5</v>
      </c>
      <c r="J392" s="22">
        <v>-3495.9100000000003</v>
      </c>
      <c r="K392" s="22">
        <v>5622.68</v>
      </c>
      <c r="L392" s="56">
        <f t="shared" si="15"/>
        <v>-9118.59</v>
      </c>
      <c r="M392" s="53">
        <v>43739</v>
      </c>
      <c r="N392" s="53">
        <v>44104</v>
      </c>
      <c r="O392" s="49" t="s">
        <v>3387</v>
      </c>
      <c r="P392" s="54" t="s">
        <v>454</v>
      </c>
      <c r="Q392" s="55" t="s">
        <v>3388</v>
      </c>
      <c r="R392" s="54" t="s">
        <v>50</v>
      </c>
    </row>
    <row r="393" spans="2:18" ht="26.25" x14ac:dyDescent="0.25">
      <c r="B393" s="49" t="s">
        <v>3896</v>
      </c>
      <c r="C393" s="49" t="s">
        <v>3897</v>
      </c>
      <c r="D393" s="50" t="s">
        <v>3898</v>
      </c>
      <c r="E393" s="22">
        <v>359.35</v>
      </c>
      <c r="F393" s="51">
        <v>5603.16</v>
      </c>
      <c r="G393" s="56">
        <f t="shared" si="16"/>
        <v>-5243.8099999999995</v>
      </c>
      <c r="H393" s="57">
        <f t="shared" si="14"/>
        <v>-0.93586654673434266</v>
      </c>
      <c r="I393" s="52">
        <f t="shared" si="17"/>
        <v>6.3237176808049175E-6</v>
      </c>
      <c r="J393" s="22">
        <v>359.35</v>
      </c>
      <c r="K393" s="22">
        <v>5603.16</v>
      </c>
      <c r="L393" s="56">
        <f t="shared" si="15"/>
        <v>-5243.8099999999995</v>
      </c>
      <c r="M393" s="53">
        <v>43739</v>
      </c>
      <c r="N393" s="53">
        <v>44104</v>
      </c>
      <c r="O393" s="49" t="s">
        <v>3899</v>
      </c>
      <c r="P393" s="54" t="s">
        <v>544</v>
      </c>
      <c r="Q393" s="55" t="s">
        <v>579</v>
      </c>
      <c r="R393" s="54" t="s">
        <v>580</v>
      </c>
    </row>
    <row r="394" spans="2:18" x14ac:dyDescent="0.25">
      <c r="B394" s="49" t="s">
        <v>873</v>
      </c>
      <c r="C394" s="49" t="s">
        <v>874</v>
      </c>
      <c r="D394" s="50" t="s">
        <v>875</v>
      </c>
      <c r="E394" s="22">
        <v>4322.28</v>
      </c>
      <c r="F394" s="51">
        <v>5572.87</v>
      </c>
      <c r="G394" s="56">
        <f t="shared" si="16"/>
        <v>-1250.5900000000001</v>
      </c>
      <c r="H394" s="57">
        <f t="shared" si="14"/>
        <v>-0.22440681372434673</v>
      </c>
      <c r="I394" s="52">
        <f t="shared" si="17"/>
        <v>7.6061996542060598E-5</v>
      </c>
      <c r="J394" s="22">
        <v>4322.28</v>
      </c>
      <c r="K394" s="22">
        <v>5572.87</v>
      </c>
      <c r="L394" s="56">
        <f t="shared" si="15"/>
        <v>-1250.5900000000001</v>
      </c>
      <c r="M394" s="53">
        <v>43739</v>
      </c>
      <c r="N394" s="53">
        <v>44104</v>
      </c>
      <c r="O394" s="49" t="s">
        <v>618</v>
      </c>
      <c r="P394" s="54" t="s">
        <v>23</v>
      </c>
      <c r="Q394" s="55" t="s">
        <v>876</v>
      </c>
      <c r="R394" s="54" t="s">
        <v>23</v>
      </c>
    </row>
    <row r="395" spans="2:18" ht="26.25" x14ac:dyDescent="0.25">
      <c r="B395" s="49" t="s">
        <v>658</v>
      </c>
      <c r="C395" s="49" t="s">
        <v>659</v>
      </c>
      <c r="D395" s="50" t="s">
        <v>660</v>
      </c>
      <c r="E395" s="22">
        <v>-8365.2500000000018</v>
      </c>
      <c r="F395" s="51">
        <v>5293.11</v>
      </c>
      <c r="G395" s="56">
        <f t="shared" si="16"/>
        <v>-13658.36</v>
      </c>
      <c r="H395" s="57">
        <f t="shared" si="14"/>
        <v>-2.5804035812594113</v>
      </c>
      <c r="I395" s="52">
        <f t="shared" si="17"/>
        <v>-1.4720879178893375E-4</v>
      </c>
      <c r="J395" s="22">
        <v>-8365.2500000000018</v>
      </c>
      <c r="K395" s="22">
        <v>5293.11</v>
      </c>
      <c r="L395" s="56">
        <f t="shared" si="15"/>
        <v>-13658.36</v>
      </c>
      <c r="M395" s="53">
        <v>43739</v>
      </c>
      <c r="N395" s="53">
        <v>44104</v>
      </c>
      <c r="O395" s="49" t="s">
        <v>661</v>
      </c>
      <c r="P395" s="54" t="s">
        <v>45</v>
      </c>
      <c r="Q395" s="55" t="s">
        <v>409</v>
      </c>
      <c r="R395" s="54" t="s">
        <v>23</v>
      </c>
    </row>
    <row r="396" spans="2:18" x14ac:dyDescent="0.25">
      <c r="B396" s="49" t="s">
        <v>3900</v>
      </c>
      <c r="C396" s="49" t="s">
        <v>3901</v>
      </c>
      <c r="D396" s="50" t="s">
        <v>3902</v>
      </c>
      <c r="E396" s="22">
        <v>1258.1300000000008</v>
      </c>
      <c r="F396" s="51">
        <v>5221.68</v>
      </c>
      <c r="G396" s="56">
        <f t="shared" si="16"/>
        <v>-3963.5499999999993</v>
      </c>
      <c r="H396" s="57">
        <f t="shared" ref="H396:H459" si="18">G396/F396</f>
        <v>-0.75905647224647987</v>
      </c>
      <c r="I396" s="52">
        <f t="shared" si="17"/>
        <v>2.2140138933494058E-5</v>
      </c>
      <c r="J396" s="22">
        <v>1258.1299999999999</v>
      </c>
      <c r="K396" s="22">
        <v>5221.68</v>
      </c>
      <c r="L396" s="56">
        <f t="shared" ref="L396:L459" si="19">J396-K396</f>
        <v>-3963.55</v>
      </c>
      <c r="M396" s="53">
        <v>43739</v>
      </c>
      <c r="N396" s="53">
        <v>44104</v>
      </c>
      <c r="O396" s="49" t="s">
        <v>3903</v>
      </c>
      <c r="P396" s="54" t="s">
        <v>21</v>
      </c>
      <c r="Q396" s="55" t="s">
        <v>3184</v>
      </c>
      <c r="R396" s="54" t="s">
        <v>21</v>
      </c>
    </row>
    <row r="397" spans="2:18" x14ac:dyDescent="0.25">
      <c r="B397" s="49" t="s">
        <v>611</v>
      </c>
      <c r="C397" s="49" t="s">
        <v>612</v>
      </c>
      <c r="D397" s="50" t="s">
        <v>613</v>
      </c>
      <c r="E397" s="22">
        <v>9162.260000000002</v>
      </c>
      <c r="F397" s="51">
        <v>5112.2</v>
      </c>
      <c r="G397" s="56">
        <f t="shared" ref="G397:G460" si="20">E397-F397</f>
        <v>4050.0600000000022</v>
      </c>
      <c r="H397" s="57">
        <f t="shared" si="18"/>
        <v>0.79223426313524559</v>
      </c>
      <c r="I397" s="52">
        <f t="shared" si="17"/>
        <v>1.6123429959129444E-4</v>
      </c>
      <c r="J397" s="22">
        <v>9162.26</v>
      </c>
      <c r="K397" s="22">
        <v>5112.2</v>
      </c>
      <c r="L397" s="56">
        <f t="shared" si="19"/>
        <v>4050.0600000000004</v>
      </c>
      <c r="M397" s="53">
        <v>43739</v>
      </c>
      <c r="N397" s="53">
        <v>44104</v>
      </c>
      <c r="O397" s="49" t="s">
        <v>614</v>
      </c>
      <c r="P397" s="54" t="s">
        <v>45</v>
      </c>
      <c r="Q397" s="55" t="s">
        <v>554</v>
      </c>
      <c r="R397" s="54" t="s">
        <v>50</v>
      </c>
    </row>
    <row r="398" spans="2:18" x14ac:dyDescent="0.25">
      <c r="B398" s="49" t="s">
        <v>3904</v>
      </c>
      <c r="C398" s="49" t="s">
        <v>3905</v>
      </c>
      <c r="D398" s="50" t="s">
        <v>3906</v>
      </c>
      <c r="E398" s="22">
        <v>4084.6400000000003</v>
      </c>
      <c r="F398" s="51">
        <v>5007.4400000000005</v>
      </c>
      <c r="G398" s="56">
        <f t="shared" si="20"/>
        <v>-922.80000000000018</v>
      </c>
      <c r="H398" s="57">
        <f t="shared" si="18"/>
        <v>-0.1842857827552602</v>
      </c>
      <c r="I398" s="52">
        <f t="shared" si="17"/>
        <v>7.1880089572069024E-5</v>
      </c>
      <c r="J398" s="22">
        <v>4084.6400000000012</v>
      </c>
      <c r="K398" s="22">
        <v>5007.4400000000005</v>
      </c>
      <c r="L398" s="56">
        <f t="shared" si="19"/>
        <v>-922.79999999999927</v>
      </c>
      <c r="M398" s="53">
        <v>43739</v>
      </c>
      <c r="N398" s="53">
        <v>44104</v>
      </c>
      <c r="O398" s="49" t="s">
        <v>3907</v>
      </c>
      <c r="P398" s="54" t="s">
        <v>43</v>
      </c>
      <c r="Q398" s="55" t="s">
        <v>3908</v>
      </c>
      <c r="R398" s="54" t="s">
        <v>585</v>
      </c>
    </row>
    <row r="399" spans="2:18" ht="39" x14ac:dyDescent="0.25">
      <c r="B399" s="49" t="s">
        <v>603</v>
      </c>
      <c r="C399" s="49" t="s">
        <v>604</v>
      </c>
      <c r="D399" s="50" t="s">
        <v>605</v>
      </c>
      <c r="E399" s="22">
        <v>4116.41</v>
      </c>
      <c r="F399" s="51">
        <v>4672.6400000000003</v>
      </c>
      <c r="G399" s="56">
        <f t="shared" si="20"/>
        <v>-556.23000000000047</v>
      </c>
      <c r="H399" s="57">
        <f t="shared" si="18"/>
        <v>-0.11903977194904816</v>
      </c>
      <c r="I399" s="52">
        <f t="shared" ref="I399:I459" si="21">J399/56825750</f>
        <v>7.2439167102941905E-5</v>
      </c>
      <c r="J399" s="22">
        <v>4116.4100000000008</v>
      </c>
      <c r="K399" s="22">
        <v>4672.6400000000003</v>
      </c>
      <c r="L399" s="56">
        <f t="shared" si="19"/>
        <v>-556.22999999999956</v>
      </c>
      <c r="M399" s="53">
        <v>43739</v>
      </c>
      <c r="N399" s="53">
        <v>44104</v>
      </c>
      <c r="O399" s="49" t="s">
        <v>606</v>
      </c>
      <c r="P399" s="54" t="s">
        <v>45</v>
      </c>
      <c r="Q399" s="55" t="s">
        <v>409</v>
      </c>
      <c r="R399" s="54" t="s">
        <v>23</v>
      </c>
    </row>
    <row r="400" spans="2:18" x14ac:dyDescent="0.25">
      <c r="B400" s="49" t="s">
        <v>628</v>
      </c>
      <c r="C400" s="49" t="s">
        <v>629</v>
      </c>
      <c r="D400" s="50" t="s">
        <v>630</v>
      </c>
      <c r="E400" s="22">
        <v>7398.6099999999988</v>
      </c>
      <c r="F400" s="51">
        <v>4645.79</v>
      </c>
      <c r="G400" s="56">
        <f t="shared" si="20"/>
        <v>2752.8199999999988</v>
      </c>
      <c r="H400" s="57">
        <f t="shared" si="18"/>
        <v>0.59254077347447875</v>
      </c>
      <c r="I400" s="52">
        <f t="shared" si="21"/>
        <v>1.3019819360061242E-4</v>
      </c>
      <c r="J400" s="22">
        <v>7398.6100000000006</v>
      </c>
      <c r="K400" s="22">
        <v>4645.79</v>
      </c>
      <c r="L400" s="56">
        <f t="shared" si="19"/>
        <v>2752.8200000000006</v>
      </c>
      <c r="M400" s="53">
        <v>43739</v>
      </c>
      <c r="N400" s="53">
        <v>44104</v>
      </c>
      <c r="O400" s="49" t="s">
        <v>606</v>
      </c>
      <c r="P400" s="54" t="s">
        <v>45</v>
      </c>
      <c r="Q400" s="55" t="s">
        <v>554</v>
      </c>
      <c r="R400" s="54" t="s">
        <v>50</v>
      </c>
    </row>
    <row r="401" spans="2:18" ht="26.25" x14ac:dyDescent="0.25">
      <c r="B401" s="49" t="s">
        <v>3909</v>
      </c>
      <c r="C401" s="49" t="s">
        <v>3910</v>
      </c>
      <c r="D401" s="50" t="s">
        <v>3911</v>
      </c>
      <c r="E401" s="22">
        <v>5852.6</v>
      </c>
      <c r="F401" s="51">
        <v>4578.1900000000005</v>
      </c>
      <c r="G401" s="56">
        <f t="shared" si="20"/>
        <v>1274.4099999999999</v>
      </c>
      <c r="H401" s="57">
        <f t="shared" si="18"/>
        <v>0.27836546757561387</v>
      </c>
      <c r="I401" s="52">
        <f t="shared" si="21"/>
        <v>1.0299204146007752E-4</v>
      </c>
      <c r="J401" s="22">
        <v>5852.6</v>
      </c>
      <c r="K401" s="22">
        <v>4578.1900000000005</v>
      </c>
      <c r="L401" s="56">
        <f t="shared" si="19"/>
        <v>1274.4099999999999</v>
      </c>
      <c r="M401" s="53">
        <v>43739</v>
      </c>
      <c r="N401" s="53">
        <v>44104</v>
      </c>
      <c r="O401" s="49" t="s">
        <v>496</v>
      </c>
      <c r="P401" s="54" t="s">
        <v>432</v>
      </c>
      <c r="Q401" s="55" t="s">
        <v>3335</v>
      </c>
      <c r="R401" s="54" t="s">
        <v>38</v>
      </c>
    </row>
    <row r="402" spans="2:18" x14ac:dyDescent="0.25">
      <c r="B402" s="49" t="s">
        <v>3912</v>
      </c>
      <c r="C402" s="49" t="s">
        <v>3913</v>
      </c>
      <c r="D402" s="50" t="s">
        <v>3914</v>
      </c>
      <c r="E402" s="22">
        <v>3560.5199999999991</v>
      </c>
      <c r="F402" s="51">
        <v>4496.1099999999997</v>
      </c>
      <c r="G402" s="56">
        <f t="shared" si="20"/>
        <v>-935.5900000000006</v>
      </c>
      <c r="H402" s="57">
        <f t="shared" si="18"/>
        <v>-0.20808877007012744</v>
      </c>
      <c r="I402" s="52">
        <f t="shared" si="21"/>
        <v>6.2656806113425704E-5</v>
      </c>
      <c r="J402" s="22">
        <v>3560.5200000000004</v>
      </c>
      <c r="K402" s="22">
        <v>4496.1099999999997</v>
      </c>
      <c r="L402" s="56">
        <f t="shared" si="19"/>
        <v>-935.58999999999924</v>
      </c>
      <c r="M402" s="53">
        <v>43739</v>
      </c>
      <c r="N402" s="53">
        <v>44104</v>
      </c>
      <c r="O402" s="49" t="s">
        <v>3915</v>
      </c>
      <c r="P402" s="54" t="s">
        <v>38</v>
      </c>
      <c r="Q402" s="55" t="s">
        <v>3916</v>
      </c>
      <c r="R402" s="54" t="s">
        <v>544</v>
      </c>
    </row>
    <row r="403" spans="2:18" ht="26.25" x14ac:dyDescent="0.25">
      <c r="B403" s="49" t="s">
        <v>3917</v>
      </c>
      <c r="C403" s="49" t="s">
        <v>3918</v>
      </c>
      <c r="D403" s="50" t="s">
        <v>3919</v>
      </c>
      <c r="E403" s="22">
        <v>4164.88</v>
      </c>
      <c r="F403" s="51">
        <v>4207.87</v>
      </c>
      <c r="G403" s="56">
        <f t="shared" si="20"/>
        <v>-42.989999999999782</v>
      </c>
      <c r="H403" s="57">
        <f t="shared" si="18"/>
        <v>-1.0216570378837697E-2</v>
      </c>
      <c r="I403" s="52">
        <f t="shared" si="21"/>
        <v>7.3292125488884884E-5</v>
      </c>
      <c r="J403" s="22">
        <v>4164.88</v>
      </c>
      <c r="K403" s="22">
        <v>4207.87</v>
      </c>
      <c r="L403" s="56">
        <f t="shared" si="19"/>
        <v>-42.989999999999782</v>
      </c>
      <c r="M403" s="53">
        <v>43739</v>
      </c>
      <c r="N403" s="53">
        <v>44104</v>
      </c>
      <c r="O403" s="49" t="s">
        <v>496</v>
      </c>
      <c r="P403" s="54" t="s">
        <v>432</v>
      </c>
      <c r="Q403" s="55" t="s">
        <v>3335</v>
      </c>
      <c r="R403" s="54" t="s">
        <v>38</v>
      </c>
    </row>
    <row r="404" spans="2:18" ht="26.25" x14ac:dyDescent="0.25">
      <c r="B404" s="49" t="s">
        <v>3920</v>
      </c>
      <c r="C404" s="49" t="s">
        <v>3921</v>
      </c>
      <c r="D404" s="50" t="s">
        <v>3922</v>
      </c>
      <c r="E404" s="22">
        <v>368.62999999999988</v>
      </c>
      <c r="F404" s="51">
        <v>4134.62</v>
      </c>
      <c r="G404" s="56">
        <f t="shared" si="20"/>
        <v>-3765.99</v>
      </c>
      <c r="H404" s="57">
        <f t="shared" si="18"/>
        <v>-0.91084307626819394</v>
      </c>
      <c r="I404" s="52">
        <f t="shared" si="21"/>
        <v>5.1984003730703066E-5</v>
      </c>
      <c r="J404" s="22">
        <v>2954.0299999999997</v>
      </c>
      <c r="K404" s="22">
        <v>4134.62</v>
      </c>
      <c r="L404" s="56">
        <f t="shared" si="19"/>
        <v>-1180.5900000000001</v>
      </c>
      <c r="M404" s="53">
        <v>43739</v>
      </c>
      <c r="N404" s="53">
        <v>44104</v>
      </c>
      <c r="O404" s="49" t="s">
        <v>3225</v>
      </c>
      <c r="P404" s="54" t="s">
        <v>580</v>
      </c>
      <c r="Q404" s="55" t="s">
        <v>484</v>
      </c>
      <c r="R404" s="54" t="s">
        <v>23</v>
      </c>
    </row>
    <row r="405" spans="2:18" x14ac:dyDescent="0.25">
      <c r="B405" s="49" t="s">
        <v>3923</v>
      </c>
      <c r="C405" s="49" t="s">
        <v>3924</v>
      </c>
      <c r="D405" s="50" t="s">
        <v>3925</v>
      </c>
      <c r="E405" s="22">
        <v>4139.1399999999994</v>
      </c>
      <c r="F405" s="51">
        <v>4077.12</v>
      </c>
      <c r="G405" s="56">
        <f t="shared" si="20"/>
        <v>62.019999999999527</v>
      </c>
      <c r="H405" s="57">
        <f t="shared" si="18"/>
        <v>1.5211718075504163E-2</v>
      </c>
      <c r="I405" s="52">
        <f t="shared" si="21"/>
        <v>7.2839161823645086E-5</v>
      </c>
      <c r="J405" s="22">
        <v>4139.1399999999994</v>
      </c>
      <c r="K405" s="22">
        <v>4077.12</v>
      </c>
      <c r="L405" s="56">
        <f t="shared" si="19"/>
        <v>62.019999999999527</v>
      </c>
      <c r="M405" s="53">
        <v>43739</v>
      </c>
      <c r="N405" s="53">
        <v>44104</v>
      </c>
      <c r="O405" s="49" t="s">
        <v>3926</v>
      </c>
      <c r="P405" s="54" t="s">
        <v>21</v>
      </c>
      <c r="Q405" s="55" t="s">
        <v>3220</v>
      </c>
      <c r="R405" s="54" t="s">
        <v>32</v>
      </c>
    </row>
    <row r="406" spans="2:18" x14ac:dyDescent="0.25">
      <c r="B406" s="49" t="s">
        <v>550</v>
      </c>
      <c r="C406" s="49" t="s">
        <v>551</v>
      </c>
      <c r="D406" s="50" t="s">
        <v>552</v>
      </c>
      <c r="E406" s="22">
        <v>4326.1599999999989</v>
      </c>
      <c r="F406" s="51">
        <v>4043.53</v>
      </c>
      <c r="G406" s="56">
        <f t="shared" si="20"/>
        <v>282.62999999999874</v>
      </c>
      <c r="H406" s="57">
        <f t="shared" si="18"/>
        <v>6.989684755646644E-2</v>
      </c>
      <c r="I406" s="52">
        <f t="shared" si="21"/>
        <v>7.6130275447310419E-5</v>
      </c>
      <c r="J406" s="22">
        <v>4326.16</v>
      </c>
      <c r="K406" s="22">
        <v>4043.53</v>
      </c>
      <c r="L406" s="56">
        <f t="shared" si="19"/>
        <v>282.62999999999965</v>
      </c>
      <c r="M406" s="53">
        <v>43739</v>
      </c>
      <c r="N406" s="53">
        <v>44104</v>
      </c>
      <c r="O406" s="49" t="s">
        <v>553</v>
      </c>
      <c r="P406" s="54" t="s">
        <v>21</v>
      </c>
      <c r="Q406" s="55" t="s">
        <v>554</v>
      </c>
      <c r="R406" s="54" t="s">
        <v>50</v>
      </c>
    </row>
    <row r="407" spans="2:18" ht="26.25" x14ac:dyDescent="0.25">
      <c r="B407" s="49" t="s">
        <v>3927</v>
      </c>
      <c r="C407" s="49" t="s">
        <v>3928</v>
      </c>
      <c r="D407" s="50" t="s">
        <v>3929</v>
      </c>
      <c r="E407" s="22">
        <v>3829.53</v>
      </c>
      <c r="F407" s="51">
        <v>3964.44</v>
      </c>
      <c r="G407" s="56">
        <f t="shared" si="20"/>
        <v>-134.90999999999985</v>
      </c>
      <c r="H407" s="57">
        <f t="shared" si="18"/>
        <v>-3.4030026939492045E-2</v>
      </c>
      <c r="I407" s="52">
        <f t="shared" si="21"/>
        <v>6.73907515518933E-5</v>
      </c>
      <c r="J407" s="22">
        <v>3829.5300000000007</v>
      </c>
      <c r="K407" s="22">
        <v>3964.44</v>
      </c>
      <c r="L407" s="56">
        <f t="shared" si="19"/>
        <v>-134.9099999999994</v>
      </c>
      <c r="M407" s="53">
        <v>43739</v>
      </c>
      <c r="N407" s="53">
        <v>44104</v>
      </c>
      <c r="O407" s="49" t="s">
        <v>3930</v>
      </c>
      <c r="P407" s="54" t="s">
        <v>38</v>
      </c>
      <c r="Q407" s="55" t="s">
        <v>501</v>
      </c>
      <c r="R407" s="54" t="s">
        <v>43</v>
      </c>
    </row>
    <row r="408" spans="2:18" x14ac:dyDescent="0.25">
      <c r="B408" s="49" t="s">
        <v>3931</v>
      </c>
      <c r="C408" s="49" t="s">
        <v>3932</v>
      </c>
      <c r="D408" s="50" t="s">
        <v>3933</v>
      </c>
      <c r="E408" s="22">
        <v>3738.56</v>
      </c>
      <c r="F408" s="51">
        <v>3914.2400000000002</v>
      </c>
      <c r="G408" s="56">
        <f t="shared" si="20"/>
        <v>-175.68000000000029</v>
      </c>
      <c r="H408" s="57">
        <f t="shared" si="18"/>
        <v>-4.488227599738398E-2</v>
      </c>
      <c r="I408" s="52">
        <f t="shared" si="21"/>
        <v>6.5789892786280874E-5</v>
      </c>
      <c r="J408" s="22">
        <v>3738.5600000000004</v>
      </c>
      <c r="K408" s="22">
        <v>3914.2400000000002</v>
      </c>
      <c r="L408" s="56">
        <f t="shared" si="19"/>
        <v>-175.67999999999984</v>
      </c>
      <c r="M408" s="53">
        <v>43739</v>
      </c>
      <c r="N408" s="53">
        <v>44104</v>
      </c>
      <c r="O408" s="49" t="s">
        <v>496</v>
      </c>
      <c r="P408" s="54" t="s">
        <v>432</v>
      </c>
      <c r="Q408" s="55" t="s">
        <v>3184</v>
      </c>
      <c r="R408" s="54" t="s">
        <v>21</v>
      </c>
    </row>
    <row r="409" spans="2:18" x14ac:dyDescent="0.25">
      <c r="B409" s="49" t="s">
        <v>3934</v>
      </c>
      <c r="C409" s="49" t="s">
        <v>3935</v>
      </c>
      <c r="D409" s="50" t="s">
        <v>3936</v>
      </c>
      <c r="E409" s="22">
        <v>2938.0000000000068</v>
      </c>
      <c r="F409" s="51">
        <v>3871.75</v>
      </c>
      <c r="G409" s="56">
        <f t="shared" si="20"/>
        <v>-933.74999999999318</v>
      </c>
      <c r="H409" s="57">
        <f t="shared" si="18"/>
        <v>-0.24117001355975803</v>
      </c>
      <c r="I409" s="52">
        <f t="shared" si="21"/>
        <v>5.1701913305147755E-5</v>
      </c>
      <c r="J409" s="22">
        <v>2938</v>
      </c>
      <c r="K409" s="22">
        <v>3871.75</v>
      </c>
      <c r="L409" s="56">
        <f t="shared" si="19"/>
        <v>-933.75</v>
      </c>
      <c r="M409" s="53">
        <v>43739</v>
      </c>
      <c r="N409" s="53">
        <v>44104</v>
      </c>
      <c r="O409" s="49" t="s">
        <v>623</v>
      </c>
      <c r="P409" s="54" t="s">
        <v>580</v>
      </c>
      <c r="Q409" s="55" t="s">
        <v>635</v>
      </c>
      <c r="R409" s="54" t="s">
        <v>45</v>
      </c>
    </row>
    <row r="410" spans="2:18" x14ac:dyDescent="0.25">
      <c r="B410" s="49" t="s">
        <v>3937</v>
      </c>
      <c r="C410" s="49" t="s">
        <v>3938</v>
      </c>
      <c r="D410" s="50" t="s">
        <v>3939</v>
      </c>
      <c r="E410" s="22">
        <v>4129.21</v>
      </c>
      <c r="F410" s="51">
        <v>3694.8</v>
      </c>
      <c r="G410" s="56">
        <f t="shared" si="20"/>
        <v>434.40999999999985</v>
      </c>
      <c r="H410" s="57">
        <f t="shared" si="18"/>
        <v>0.1175733463245642</v>
      </c>
      <c r="I410" s="52">
        <f t="shared" si="21"/>
        <v>7.2664417099642322E-5</v>
      </c>
      <c r="J410" s="22">
        <v>4129.21</v>
      </c>
      <c r="K410" s="22">
        <v>3694.8</v>
      </c>
      <c r="L410" s="56">
        <f t="shared" si="19"/>
        <v>434.40999999999985</v>
      </c>
      <c r="M410" s="53">
        <v>43739</v>
      </c>
      <c r="N410" s="53">
        <v>44104</v>
      </c>
      <c r="O410" s="49" t="s">
        <v>496</v>
      </c>
      <c r="P410" s="54" t="s">
        <v>432</v>
      </c>
      <c r="Q410" s="55" t="s">
        <v>3184</v>
      </c>
      <c r="R410" s="54" t="s">
        <v>21</v>
      </c>
    </row>
    <row r="411" spans="2:18" x14ac:dyDescent="0.25">
      <c r="B411" s="49" t="s">
        <v>3940</v>
      </c>
      <c r="C411" s="49" t="s">
        <v>3941</v>
      </c>
      <c r="D411" s="50" t="s">
        <v>3942</v>
      </c>
      <c r="E411" s="22">
        <v>2124.6800000000003</v>
      </c>
      <c r="F411" s="51">
        <v>3694.8</v>
      </c>
      <c r="G411" s="56">
        <f t="shared" si="20"/>
        <v>-1570.12</v>
      </c>
      <c r="H411" s="57">
        <f t="shared" si="18"/>
        <v>-0.42495398939049472</v>
      </c>
      <c r="I411" s="52">
        <f t="shared" si="21"/>
        <v>3.7389387733553893E-5</v>
      </c>
      <c r="J411" s="22">
        <v>2124.6800000000003</v>
      </c>
      <c r="K411" s="22">
        <v>3694.8</v>
      </c>
      <c r="L411" s="56">
        <f t="shared" si="19"/>
        <v>-1570.12</v>
      </c>
      <c r="M411" s="53">
        <v>43739</v>
      </c>
      <c r="N411" s="53">
        <v>44104</v>
      </c>
      <c r="O411" s="49" t="s">
        <v>496</v>
      </c>
      <c r="P411" s="54" t="s">
        <v>432</v>
      </c>
      <c r="Q411" s="55" t="s">
        <v>3184</v>
      </c>
      <c r="R411" s="54" t="s">
        <v>21</v>
      </c>
    </row>
    <row r="412" spans="2:18" ht="26.25" x14ac:dyDescent="0.25">
      <c r="B412" s="49" t="s">
        <v>640</v>
      </c>
      <c r="C412" s="49" t="s">
        <v>641</v>
      </c>
      <c r="D412" s="50" t="s">
        <v>642</v>
      </c>
      <c r="E412" s="22">
        <v>3051.4799999999991</v>
      </c>
      <c r="F412" s="51">
        <v>3679.17</v>
      </c>
      <c r="G412" s="56">
        <f t="shared" si="20"/>
        <v>-627.69000000000096</v>
      </c>
      <c r="H412" s="57">
        <f t="shared" si="18"/>
        <v>-0.1706064139466241</v>
      </c>
      <c r="I412" s="52">
        <f t="shared" si="21"/>
        <v>5.3698895307145078E-5</v>
      </c>
      <c r="J412" s="22">
        <v>3051.4799999999996</v>
      </c>
      <c r="K412" s="22">
        <v>3679.17</v>
      </c>
      <c r="L412" s="56">
        <f t="shared" si="19"/>
        <v>-627.69000000000051</v>
      </c>
      <c r="M412" s="53">
        <v>43739</v>
      </c>
      <c r="N412" s="53">
        <v>44104</v>
      </c>
      <c r="O412" s="49" t="s">
        <v>643</v>
      </c>
      <c r="P412" s="54" t="s">
        <v>45</v>
      </c>
      <c r="Q412" s="55" t="s">
        <v>644</v>
      </c>
      <c r="R412" s="54" t="s">
        <v>50</v>
      </c>
    </row>
    <row r="413" spans="2:18" ht="26.25" x14ac:dyDescent="0.25">
      <c r="B413" s="49" t="s">
        <v>3943</v>
      </c>
      <c r="C413" s="49" t="s">
        <v>3944</v>
      </c>
      <c r="D413" s="50" t="s">
        <v>3945</v>
      </c>
      <c r="E413" s="22">
        <v>5101.8499999999995</v>
      </c>
      <c r="F413" s="51">
        <v>3466.35</v>
      </c>
      <c r="G413" s="56">
        <f t="shared" si="20"/>
        <v>1635.4999999999995</v>
      </c>
      <c r="H413" s="57">
        <f t="shared" si="18"/>
        <v>0.47182194527384702</v>
      </c>
      <c r="I413" s="52">
        <f t="shared" si="21"/>
        <v>8.9780601223916976E-5</v>
      </c>
      <c r="J413" s="22">
        <v>5101.8500000000004</v>
      </c>
      <c r="K413" s="22">
        <v>3466.35</v>
      </c>
      <c r="L413" s="56">
        <f t="shared" si="19"/>
        <v>1635.5000000000005</v>
      </c>
      <c r="M413" s="53">
        <v>43739</v>
      </c>
      <c r="N413" s="53">
        <v>44104</v>
      </c>
      <c r="O413" s="49" t="s">
        <v>3525</v>
      </c>
      <c r="P413" s="54" t="s">
        <v>21</v>
      </c>
      <c r="Q413" s="55" t="s">
        <v>501</v>
      </c>
      <c r="R413" s="54" t="s">
        <v>43</v>
      </c>
    </row>
    <row r="414" spans="2:18" x14ac:dyDescent="0.25">
      <c r="B414" s="49" t="s">
        <v>3946</v>
      </c>
      <c r="C414" s="49" t="s">
        <v>3947</v>
      </c>
      <c r="D414" s="50" t="s">
        <v>3948</v>
      </c>
      <c r="E414" s="22">
        <v>5221.3200000000006</v>
      </c>
      <c r="F414" s="51">
        <v>3405.28</v>
      </c>
      <c r="G414" s="56">
        <f t="shared" si="20"/>
        <v>1816.0400000000004</v>
      </c>
      <c r="H414" s="57">
        <f t="shared" si="18"/>
        <v>0.53330122633087451</v>
      </c>
      <c r="I414" s="52">
        <f t="shared" si="21"/>
        <v>9.1882993185307717E-5</v>
      </c>
      <c r="J414" s="22">
        <v>5221.32</v>
      </c>
      <c r="K414" s="22">
        <v>3405.28</v>
      </c>
      <c r="L414" s="56">
        <f t="shared" si="19"/>
        <v>1816.0399999999995</v>
      </c>
      <c r="M414" s="53">
        <v>43739</v>
      </c>
      <c r="N414" s="53">
        <v>44104</v>
      </c>
      <c r="O414" s="49" t="s">
        <v>3750</v>
      </c>
      <c r="P414" s="54" t="s">
        <v>43</v>
      </c>
      <c r="Q414" s="55" t="s">
        <v>3949</v>
      </c>
      <c r="R414" s="54" t="s">
        <v>544</v>
      </c>
    </row>
    <row r="415" spans="2:18" x14ac:dyDescent="0.25">
      <c r="B415" s="49" t="s">
        <v>3950</v>
      </c>
      <c r="C415" s="49" t="s">
        <v>3951</v>
      </c>
      <c r="D415" s="50" t="s">
        <v>3952</v>
      </c>
      <c r="E415" s="22">
        <v>2545.44</v>
      </c>
      <c r="F415" s="51">
        <v>3313.69</v>
      </c>
      <c r="G415" s="56">
        <f t="shared" si="20"/>
        <v>-768.25</v>
      </c>
      <c r="H415" s="57">
        <f t="shared" si="18"/>
        <v>-0.23184124042985313</v>
      </c>
      <c r="I415" s="52">
        <f t="shared" si="21"/>
        <v>4.4793777468841154E-5</v>
      </c>
      <c r="J415" s="22">
        <v>2545.44</v>
      </c>
      <c r="K415" s="22">
        <v>3313.69</v>
      </c>
      <c r="L415" s="56">
        <f t="shared" si="19"/>
        <v>-768.25</v>
      </c>
      <c r="M415" s="53">
        <v>43739</v>
      </c>
      <c r="N415" s="53">
        <v>44104</v>
      </c>
      <c r="O415" s="49" t="s">
        <v>3953</v>
      </c>
      <c r="P415" s="54" t="s">
        <v>32</v>
      </c>
      <c r="Q415" s="55" t="s">
        <v>571</v>
      </c>
      <c r="R415" s="54" t="s">
        <v>38</v>
      </c>
    </row>
    <row r="416" spans="2:18" ht="64.5" x14ac:dyDescent="0.25">
      <c r="B416" s="49" t="s">
        <v>3954</v>
      </c>
      <c r="C416" s="49" t="s">
        <v>3955</v>
      </c>
      <c r="D416" s="50" t="s">
        <v>3956</v>
      </c>
      <c r="E416" s="22">
        <v>3185.4100000000003</v>
      </c>
      <c r="F416" s="51">
        <v>3198.13</v>
      </c>
      <c r="G416" s="56">
        <f t="shared" si="20"/>
        <v>-12.7199999999998</v>
      </c>
      <c r="H416" s="57">
        <f t="shared" si="18"/>
        <v>-3.977324248857864E-3</v>
      </c>
      <c r="I416" s="52">
        <f t="shared" si="21"/>
        <v>5.6055749374183357E-5</v>
      </c>
      <c r="J416" s="22">
        <v>3185.41</v>
      </c>
      <c r="K416" s="22">
        <v>3198.13</v>
      </c>
      <c r="L416" s="56">
        <f t="shared" si="19"/>
        <v>-12.720000000000255</v>
      </c>
      <c r="M416" s="53">
        <v>43739</v>
      </c>
      <c r="N416" s="53">
        <v>44104</v>
      </c>
      <c r="O416" s="49" t="s">
        <v>3957</v>
      </c>
      <c r="P416" s="54" t="s">
        <v>454</v>
      </c>
      <c r="Q416" s="55" t="s">
        <v>657</v>
      </c>
      <c r="R416" s="54" t="s">
        <v>454</v>
      </c>
    </row>
    <row r="417" spans="2:18" ht="26.25" x14ac:dyDescent="0.25">
      <c r="B417" s="49" t="s">
        <v>3958</v>
      </c>
      <c r="C417" s="49" t="s">
        <v>3959</v>
      </c>
      <c r="D417" s="50" t="s">
        <v>3960</v>
      </c>
      <c r="E417" s="22">
        <v>3341.87</v>
      </c>
      <c r="F417" s="51">
        <v>3177.59</v>
      </c>
      <c r="G417" s="56">
        <f t="shared" si="20"/>
        <v>164.27999999999975</v>
      </c>
      <c r="H417" s="57">
        <f t="shared" si="18"/>
        <v>5.1699558470413028E-2</v>
      </c>
      <c r="I417" s="52">
        <f t="shared" si="21"/>
        <v>5.8809078630726386E-5</v>
      </c>
      <c r="J417" s="22">
        <v>3341.87</v>
      </c>
      <c r="K417" s="22">
        <v>3177.59</v>
      </c>
      <c r="L417" s="56">
        <f t="shared" si="19"/>
        <v>164.27999999999975</v>
      </c>
      <c r="M417" s="53">
        <v>43739</v>
      </c>
      <c r="N417" s="53">
        <v>44104</v>
      </c>
      <c r="O417" s="49" t="s">
        <v>3699</v>
      </c>
      <c r="P417" s="54" t="s">
        <v>38</v>
      </c>
      <c r="Q417" s="55" t="s">
        <v>3312</v>
      </c>
      <c r="R417" s="54" t="s">
        <v>38</v>
      </c>
    </row>
    <row r="418" spans="2:18" x14ac:dyDescent="0.25">
      <c r="B418" s="49" t="s">
        <v>3961</v>
      </c>
      <c r="C418" s="49" t="s">
        <v>3962</v>
      </c>
      <c r="D418" s="50" t="s">
        <v>3963</v>
      </c>
      <c r="E418" s="22">
        <v>4176.4799999999996</v>
      </c>
      <c r="F418" s="51">
        <v>3074.4500000000003</v>
      </c>
      <c r="G418" s="56">
        <f t="shared" si="20"/>
        <v>1102.0299999999993</v>
      </c>
      <c r="H418" s="57">
        <f t="shared" si="18"/>
        <v>0.35844785246141558</v>
      </c>
      <c r="I418" s="52">
        <f t="shared" si="21"/>
        <v>7.3496258298394665E-5</v>
      </c>
      <c r="J418" s="22">
        <v>4176.4800000000005</v>
      </c>
      <c r="K418" s="22">
        <v>3074.4500000000003</v>
      </c>
      <c r="L418" s="56">
        <f t="shared" si="19"/>
        <v>1102.0300000000002</v>
      </c>
      <c r="M418" s="53">
        <v>43739</v>
      </c>
      <c r="N418" s="53">
        <v>44104</v>
      </c>
      <c r="O418" s="49" t="s">
        <v>3964</v>
      </c>
      <c r="P418" s="54" t="s">
        <v>544</v>
      </c>
      <c r="Q418" s="55" t="s">
        <v>579</v>
      </c>
      <c r="R418" s="54" t="s">
        <v>580</v>
      </c>
    </row>
    <row r="419" spans="2:18" x14ac:dyDescent="0.25">
      <c r="B419" s="49" t="s">
        <v>3965</v>
      </c>
      <c r="C419" s="49" t="s">
        <v>3966</v>
      </c>
      <c r="D419" s="50" t="s">
        <v>3967</v>
      </c>
      <c r="E419" s="22">
        <v>4272.4199999999992</v>
      </c>
      <c r="F419" s="51">
        <v>3052.62</v>
      </c>
      <c r="G419" s="56">
        <f t="shared" si="20"/>
        <v>1219.7999999999993</v>
      </c>
      <c r="H419" s="57">
        <f t="shared" si="18"/>
        <v>0.39959117086306167</v>
      </c>
      <c r="I419" s="52">
        <f t="shared" si="21"/>
        <v>7.5184577414288397E-5</v>
      </c>
      <c r="J419" s="22">
        <v>4272.4199999999992</v>
      </c>
      <c r="K419" s="22">
        <v>3052.62</v>
      </c>
      <c r="L419" s="56">
        <f t="shared" si="19"/>
        <v>1219.7999999999993</v>
      </c>
      <c r="M419" s="53">
        <v>43739</v>
      </c>
      <c r="N419" s="53">
        <v>44104</v>
      </c>
      <c r="O419" s="49" t="s">
        <v>3662</v>
      </c>
      <c r="P419" s="54" t="s">
        <v>43</v>
      </c>
      <c r="Q419" s="55" t="s">
        <v>3346</v>
      </c>
      <c r="R419" s="54" t="s">
        <v>585</v>
      </c>
    </row>
    <row r="420" spans="2:18" x14ac:dyDescent="0.25">
      <c r="B420" s="49" t="s">
        <v>3968</v>
      </c>
      <c r="C420" s="49" t="s">
        <v>3969</v>
      </c>
      <c r="D420" s="50" t="s">
        <v>3970</v>
      </c>
      <c r="E420" s="22">
        <v>3619.5299999999988</v>
      </c>
      <c r="F420" s="51">
        <v>3019.7200000000003</v>
      </c>
      <c r="G420" s="56">
        <f t="shared" si="20"/>
        <v>599.80999999999858</v>
      </c>
      <c r="H420" s="57">
        <f t="shared" si="18"/>
        <v>0.19863099890055982</v>
      </c>
      <c r="I420" s="52">
        <f t="shared" si="21"/>
        <v>-2.2685842245812848E-5</v>
      </c>
      <c r="J420" s="22">
        <v>-1289.1399999999994</v>
      </c>
      <c r="K420" s="22">
        <v>3019.7200000000003</v>
      </c>
      <c r="L420" s="56">
        <f t="shared" si="19"/>
        <v>-4308.8599999999997</v>
      </c>
      <c r="M420" s="53">
        <v>43739</v>
      </c>
      <c r="N420" s="53">
        <v>44104</v>
      </c>
      <c r="O420" s="49" t="s">
        <v>3538</v>
      </c>
      <c r="P420" s="54" t="s">
        <v>23</v>
      </c>
      <c r="Q420" s="55" t="s">
        <v>484</v>
      </c>
      <c r="R420" s="54" t="s">
        <v>23</v>
      </c>
    </row>
    <row r="421" spans="2:18" x14ac:dyDescent="0.25">
      <c r="B421" s="49" t="s">
        <v>3971</v>
      </c>
      <c r="C421" s="49" t="s">
        <v>3972</v>
      </c>
      <c r="D421" s="50" t="s">
        <v>3973</v>
      </c>
      <c r="E421" s="22">
        <v>2371.5199999999991</v>
      </c>
      <c r="F421" s="51">
        <v>2963.33</v>
      </c>
      <c r="G421" s="56">
        <f t="shared" si="20"/>
        <v>-591.81000000000085</v>
      </c>
      <c r="H421" s="57">
        <f t="shared" si="18"/>
        <v>-0.19971113578305516</v>
      </c>
      <c r="I421" s="52">
        <f t="shared" si="21"/>
        <v>4.173319313867392E-5</v>
      </c>
      <c r="J421" s="22">
        <v>2371.5199999999995</v>
      </c>
      <c r="K421" s="22">
        <v>2963.33</v>
      </c>
      <c r="L421" s="56">
        <f t="shared" si="19"/>
        <v>-591.8100000000004</v>
      </c>
      <c r="M421" s="53">
        <v>43739</v>
      </c>
      <c r="N421" s="53">
        <v>44104</v>
      </c>
      <c r="O421" s="49" t="s">
        <v>567</v>
      </c>
      <c r="P421" s="54" t="s">
        <v>454</v>
      </c>
      <c r="Q421" s="55" t="s">
        <v>567</v>
      </c>
      <c r="R421" s="54" t="s">
        <v>454</v>
      </c>
    </row>
    <row r="422" spans="2:18" x14ac:dyDescent="0.25">
      <c r="B422" s="49" t="s">
        <v>3974</v>
      </c>
      <c r="C422" s="49" t="s">
        <v>3975</v>
      </c>
      <c r="D422" s="50" t="s">
        <v>3976</v>
      </c>
      <c r="E422" s="22">
        <v>-1205.51</v>
      </c>
      <c r="F422" s="51">
        <v>2955.17</v>
      </c>
      <c r="G422" s="56">
        <f t="shared" si="20"/>
        <v>-4160.68</v>
      </c>
      <c r="H422" s="57">
        <f t="shared" si="18"/>
        <v>-1.4079325385680013</v>
      </c>
      <c r="I422" s="52">
        <f t="shared" si="21"/>
        <v>6.3660576411222013E-5</v>
      </c>
      <c r="J422" s="22">
        <v>3617.5599999999995</v>
      </c>
      <c r="K422" s="22">
        <v>2955.17</v>
      </c>
      <c r="L422" s="56">
        <f t="shared" si="19"/>
        <v>662.38999999999942</v>
      </c>
      <c r="M422" s="53">
        <v>43739</v>
      </c>
      <c r="N422" s="53">
        <v>44104</v>
      </c>
      <c r="O422" s="49" t="s">
        <v>3977</v>
      </c>
      <c r="P422" s="54" t="s">
        <v>454</v>
      </c>
      <c r="Q422" s="55" t="s">
        <v>3978</v>
      </c>
      <c r="R422" s="54" t="s">
        <v>580</v>
      </c>
    </row>
    <row r="423" spans="2:18" x14ac:dyDescent="0.25">
      <c r="B423" s="49" t="s">
        <v>726</v>
      </c>
      <c r="C423" s="49" t="s">
        <v>727</v>
      </c>
      <c r="D423" s="50" t="s">
        <v>728</v>
      </c>
      <c r="E423" s="22">
        <v>4340.2800000000007</v>
      </c>
      <c r="F423" s="51">
        <v>2937.98</v>
      </c>
      <c r="G423" s="56">
        <f t="shared" si="20"/>
        <v>1402.3000000000006</v>
      </c>
      <c r="H423" s="57">
        <f t="shared" si="18"/>
        <v>0.4773007304338357</v>
      </c>
      <c r="I423" s="52">
        <f t="shared" si="21"/>
        <v>7.6378754349920602E-5</v>
      </c>
      <c r="J423" s="22">
        <v>4340.2800000000007</v>
      </c>
      <c r="K423" s="22">
        <v>2937.98</v>
      </c>
      <c r="L423" s="56">
        <f t="shared" si="19"/>
        <v>1402.3000000000006</v>
      </c>
      <c r="M423" s="53">
        <v>43739</v>
      </c>
      <c r="N423" s="53">
        <v>44104</v>
      </c>
      <c r="O423" s="49" t="s">
        <v>691</v>
      </c>
      <c r="P423" s="54" t="s">
        <v>50</v>
      </c>
      <c r="Q423" s="55" t="s">
        <v>644</v>
      </c>
      <c r="R423" s="54" t="s">
        <v>50</v>
      </c>
    </row>
    <row r="424" spans="2:18" x14ac:dyDescent="0.25">
      <c r="B424" s="49" t="s">
        <v>586</v>
      </c>
      <c r="C424" s="49" t="s">
        <v>587</v>
      </c>
      <c r="D424" s="50" t="s">
        <v>588</v>
      </c>
      <c r="E424" s="22">
        <v>6529.0899999999992</v>
      </c>
      <c r="F424" s="51">
        <v>2902.05</v>
      </c>
      <c r="G424" s="56">
        <f t="shared" si="20"/>
        <v>3627.0399999999991</v>
      </c>
      <c r="H424" s="57">
        <f t="shared" si="18"/>
        <v>1.2498199548594955</v>
      </c>
      <c r="I424" s="52">
        <f t="shared" si="21"/>
        <v>1.1489667976225569E-4</v>
      </c>
      <c r="J424" s="22">
        <v>6529.0900000000011</v>
      </c>
      <c r="K424" s="22">
        <v>2902.05</v>
      </c>
      <c r="L424" s="56">
        <f t="shared" si="19"/>
        <v>3627.0400000000009</v>
      </c>
      <c r="M424" s="53">
        <v>43739</v>
      </c>
      <c r="N424" s="53">
        <v>44104</v>
      </c>
      <c r="O424" s="49" t="s">
        <v>589</v>
      </c>
      <c r="P424" s="54" t="s">
        <v>580</v>
      </c>
      <c r="Q424" s="55" t="s">
        <v>554</v>
      </c>
      <c r="R424" s="54" t="s">
        <v>50</v>
      </c>
    </row>
    <row r="425" spans="2:18" x14ac:dyDescent="0.25">
      <c r="B425" s="49" t="s">
        <v>3979</v>
      </c>
      <c r="C425" s="49" t="s">
        <v>3980</v>
      </c>
      <c r="D425" s="50" t="s">
        <v>3981</v>
      </c>
      <c r="E425" s="22">
        <v>-680</v>
      </c>
      <c r="F425" s="51">
        <v>2845.37</v>
      </c>
      <c r="G425" s="56">
        <f t="shared" si="20"/>
        <v>-3525.37</v>
      </c>
      <c r="H425" s="57">
        <f t="shared" si="18"/>
        <v>-1.23898473660719</v>
      </c>
      <c r="I425" s="52">
        <f t="shared" si="21"/>
        <v>5.1908509786496435E-5</v>
      </c>
      <c r="J425" s="22">
        <v>2949.74</v>
      </c>
      <c r="K425" s="22">
        <v>2845.37</v>
      </c>
      <c r="L425" s="56">
        <f t="shared" si="19"/>
        <v>104.36999999999989</v>
      </c>
      <c r="M425" s="53">
        <v>43739</v>
      </c>
      <c r="N425" s="53">
        <v>44104</v>
      </c>
      <c r="O425" s="49" t="s">
        <v>3982</v>
      </c>
      <c r="P425" s="54" t="s">
        <v>544</v>
      </c>
      <c r="Q425" s="55" t="s">
        <v>442</v>
      </c>
      <c r="R425" s="54" t="s">
        <v>38</v>
      </c>
    </row>
    <row r="426" spans="2:18" x14ac:dyDescent="0.25">
      <c r="B426" s="49" t="s">
        <v>3983</v>
      </c>
      <c r="C426" s="49" t="s">
        <v>3984</v>
      </c>
      <c r="D426" s="50" t="s">
        <v>3985</v>
      </c>
      <c r="E426" s="22">
        <v>3089.57</v>
      </c>
      <c r="F426" s="51">
        <v>2780.33</v>
      </c>
      <c r="G426" s="56">
        <f t="shared" si="20"/>
        <v>309.24000000000024</v>
      </c>
      <c r="H426" s="57">
        <f t="shared" si="18"/>
        <v>0.11122420719842617</v>
      </c>
      <c r="I426" s="52">
        <f t="shared" si="21"/>
        <v>5.4369190023888823E-5</v>
      </c>
      <c r="J426" s="22">
        <v>3089.57</v>
      </c>
      <c r="K426" s="22">
        <v>2780.33</v>
      </c>
      <c r="L426" s="56">
        <f t="shared" si="19"/>
        <v>309.24000000000024</v>
      </c>
      <c r="M426" s="53">
        <v>43739</v>
      </c>
      <c r="N426" s="53">
        <v>44104</v>
      </c>
      <c r="O426" s="49" t="s">
        <v>496</v>
      </c>
      <c r="P426" s="54" t="s">
        <v>432</v>
      </c>
      <c r="Q426" s="55" t="s">
        <v>3949</v>
      </c>
      <c r="R426" s="54" t="s">
        <v>544</v>
      </c>
    </row>
    <row r="427" spans="2:18" ht="26.25" x14ac:dyDescent="0.25">
      <c r="B427" s="49" t="s">
        <v>697</v>
      </c>
      <c r="C427" s="49" t="s">
        <v>698</v>
      </c>
      <c r="D427" s="50" t="s">
        <v>699</v>
      </c>
      <c r="E427" s="22">
        <v>130.42000000000004</v>
      </c>
      <c r="F427" s="51">
        <v>2754.51</v>
      </c>
      <c r="G427" s="56">
        <f t="shared" si="20"/>
        <v>-2624.09</v>
      </c>
      <c r="H427" s="57">
        <f t="shared" si="18"/>
        <v>-0.95265219585334593</v>
      </c>
      <c r="I427" s="52">
        <f t="shared" si="21"/>
        <v>2.2950862945055723E-6</v>
      </c>
      <c r="J427" s="22">
        <v>130.42000000000002</v>
      </c>
      <c r="K427" s="22">
        <v>2754.51</v>
      </c>
      <c r="L427" s="56">
        <f t="shared" si="19"/>
        <v>-2624.09</v>
      </c>
      <c r="M427" s="53">
        <v>43739</v>
      </c>
      <c r="N427" s="53">
        <v>44104</v>
      </c>
      <c r="O427" s="49" t="s">
        <v>594</v>
      </c>
      <c r="P427" s="54" t="s">
        <v>50</v>
      </c>
      <c r="Q427" s="55" t="s">
        <v>610</v>
      </c>
      <c r="R427" s="54" t="s">
        <v>23</v>
      </c>
    </row>
    <row r="428" spans="2:18" ht="26.25" x14ac:dyDescent="0.25">
      <c r="B428" s="49" t="s">
        <v>3986</v>
      </c>
      <c r="C428" s="49" t="s">
        <v>3987</v>
      </c>
      <c r="D428" s="50" t="s">
        <v>3988</v>
      </c>
      <c r="E428" s="22">
        <v>4030.47</v>
      </c>
      <c r="F428" s="51">
        <v>2668.53</v>
      </c>
      <c r="G428" s="56">
        <f t="shared" si="20"/>
        <v>1361.9399999999996</v>
      </c>
      <c r="H428" s="57">
        <f t="shared" si="18"/>
        <v>0.51037087834875361</v>
      </c>
      <c r="I428" s="52">
        <f t="shared" si="21"/>
        <v>7.0926824546970352E-5</v>
      </c>
      <c r="J428" s="22">
        <v>4030.4700000000003</v>
      </c>
      <c r="K428" s="22">
        <v>2668.53</v>
      </c>
      <c r="L428" s="56">
        <f t="shared" si="19"/>
        <v>1361.94</v>
      </c>
      <c r="M428" s="53">
        <v>43739</v>
      </c>
      <c r="N428" s="53">
        <v>44104</v>
      </c>
      <c r="O428" s="49" t="s">
        <v>3703</v>
      </c>
      <c r="P428" s="54" t="s">
        <v>580</v>
      </c>
      <c r="Q428" s="55" t="s">
        <v>3469</v>
      </c>
      <c r="R428" s="54" t="s">
        <v>580</v>
      </c>
    </row>
    <row r="429" spans="2:18" x14ac:dyDescent="0.25">
      <c r="B429" s="49" t="s">
        <v>3989</v>
      </c>
      <c r="C429" s="49" t="s">
        <v>3990</v>
      </c>
      <c r="D429" s="50" t="s">
        <v>3991</v>
      </c>
      <c r="E429" s="22">
        <v>6072.2900000000009</v>
      </c>
      <c r="F429" s="51">
        <v>2642.01</v>
      </c>
      <c r="G429" s="56">
        <f t="shared" si="20"/>
        <v>3430.2800000000007</v>
      </c>
      <c r="H429" s="57">
        <f t="shared" si="18"/>
        <v>1.298359960787431</v>
      </c>
      <c r="I429" s="52">
        <f t="shared" si="21"/>
        <v>1.0685807050500873E-4</v>
      </c>
      <c r="J429" s="22">
        <v>6072.29</v>
      </c>
      <c r="K429" s="22">
        <v>2642.01</v>
      </c>
      <c r="L429" s="56">
        <f t="shared" si="19"/>
        <v>3430.2799999999997</v>
      </c>
      <c r="M429" s="53">
        <v>43739</v>
      </c>
      <c r="N429" s="53">
        <v>44104</v>
      </c>
      <c r="O429" s="49" t="s">
        <v>553</v>
      </c>
      <c r="P429" s="54" t="s">
        <v>21</v>
      </c>
      <c r="Q429" s="55" t="s">
        <v>3546</v>
      </c>
      <c r="R429" s="54" t="s">
        <v>32</v>
      </c>
    </row>
    <row r="430" spans="2:18" x14ac:dyDescent="0.25">
      <c r="B430" s="49" t="s">
        <v>624</v>
      </c>
      <c r="C430" s="49" t="s">
        <v>625</v>
      </c>
      <c r="D430" s="50" t="s">
        <v>626</v>
      </c>
      <c r="E430" s="22">
        <v>1646.3099999999997</v>
      </c>
      <c r="F430" s="51">
        <v>2443.12</v>
      </c>
      <c r="G430" s="56">
        <f t="shared" si="20"/>
        <v>-796.81000000000017</v>
      </c>
      <c r="H430" s="57">
        <f t="shared" si="18"/>
        <v>-0.32614443825927514</v>
      </c>
      <c r="I430" s="52">
        <f t="shared" si="21"/>
        <v>2.8971197036554733E-5</v>
      </c>
      <c r="J430" s="22">
        <v>1646.3100000000002</v>
      </c>
      <c r="K430" s="22">
        <v>2443.12</v>
      </c>
      <c r="L430" s="56">
        <f t="shared" si="19"/>
        <v>-796.80999999999972</v>
      </c>
      <c r="M430" s="53">
        <v>43739</v>
      </c>
      <c r="N430" s="53">
        <v>44104</v>
      </c>
      <c r="O430" s="49" t="s">
        <v>606</v>
      </c>
      <c r="P430" s="54" t="s">
        <v>45</v>
      </c>
      <c r="Q430" s="55" t="s">
        <v>627</v>
      </c>
      <c r="R430" s="54" t="s">
        <v>50</v>
      </c>
    </row>
    <row r="431" spans="2:18" x14ac:dyDescent="0.25">
      <c r="B431" s="49" t="s">
        <v>3992</v>
      </c>
      <c r="C431" s="49" t="s">
        <v>3993</v>
      </c>
      <c r="D431" s="50" t="s">
        <v>3994</v>
      </c>
      <c r="E431" s="22">
        <v>1582.5800000000002</v>
      </c>
      <c r="F431" s="51">
        <v>2299.6</v>
      </c>
      <c r="G431" s="56">
        <f t="shared" si="20"/>
        <v>-717.01999999999975</v>
      </c>
      <c r="H431" s="57">
        <f t="shared" si="18"/>
        <v>-0.31180205253087484</v>
      </c>
      <c r="I431" s="52">
        <f t="shared" si="21"/>
        <v>2.7849698420170432E-5</v>
      </c>
      <c r="J431" s="22">
        <v>1582.58</v>
      </c>
      <c r="K431" s="22">
        <v>2299.6</v>
      </c>
      <c r="L431" s="56">
        <f t="shared" si="19"/>
        <v>-717.02</v>
      </c>
      <c r="M431" s="53">
        <v>43739</v>
      </c>
      <c r="N431" s="53">
        <v>44104</v>
      </c>
      <c r="O431" s="49" t="s">
        <v>3750</v>
      </c>
      <c r="P431" s="54" t="s">
        <v>43</v>
      </c>
      <c r="Q431" s="55" t="s">
        <v>559</v>
      </c>
      <c r="R431" s="54" t="s">
        <v>43</v>
      </c>
    </row>
    <row r="432" spans="2:18" ht="26.25" x14ac:dyDescent="0.25">
      <c r="B432" s="49" t="s">
        <v>3995</v>
      </c>
      <c r="C432" s="49" t="s">
        <v>3996</v>
      </c>
      <c r="D432" s="50" t="s">
        <v>3997</v>
      </c>
      <c r="E432" s="22">
        <v>7504.98</v>
      </c>
      <c r="F432" s="51">
        <v>2293.38</v>
      </c>
      <c r="G432" s="56">
        <f t="shared" si="20"/>
        <v>5211.5999999999995</v>
      </c>
      <c r="H432" s="57">
        <f t="shared" si="18"/>
        <v>2.2724537582084081</v>
      </c>
      <c r="I432" s="52">
        <f t="shared" si="21"/>
        <v>1.3207005626850502E-4</v>
      </c>
      <c r="J432" s="22">
        <v>7504.98</v>
      </c>
      <c r="K432" s="22">
        <v>2293.38</v>
      </c>
      <c r="L432" s="56">
        <f t="shared" si="19"/>
        <v>5211.5999999999995</v>
      </c>
      <c r="M432" s="53">
        <v>43739</v>
      </c>
      <c r="N432" s="53">
        <v>44104</v>
      </c>
      <c r="O432" s="49" t="s">
        <v>3757</v>
      </c>
      <c r="P432" s="54" t="s">
        <v>45</v>
      </c>
      <c r="Q432" s="55" t="s">
        <v>554</v>
      </c>
      <c r="R432" s="54" t="s">
        <v>50</v>
      </c>
    </row>
    <row r="433" spans="2:18" ht="26.25" x14ac:dyDescent="0.25">
      <c r="B433" s="49" t="s">
        <v>3998</v>
      </c>
      <c r="C433" s="49" t="s">
        <v>3999</v>
      </c>
      <c r="D433" s="50" t="s">
        <v>4000</v>
      </c>
      <c r="E433" s="22">
        <v>453.56</v>
      </c>
      <c r="F433" s="51">
        <v>2147.35</v>
      </c>
      <c r="G433" s="56">
        <f t="shared" si="20"/>
        <v>-1693.79</v>
      </c>
      <c r="H433" s="57">
        <f t="shared" si="18"/>
        <v>-0.78878152141011015</v>
      </c>
      <c r="I433" s="52">
        <f t="shared" si="21"/>
        <v>7.9815928518321357E-6</v>
      </c>
      <c r="J433" s="22">
        <v>453.56</v>
      </c>
      <c r="K433" s="22">
        <v>2147.35</v>
      </c>
      <c r="L433" s="56">
        <f t="shared" si="19"/>
        <v>-1693.79</v>
      </c>
      <c r="M433" s="53">
        <v>43739</v>
      </c>
      <c r="N433" s="53">
        <v>44104</v>
      </c>
      <c r="O433" s="49" t="s">
        <v>4001</v>
      </c>
      <c r="P433" s="54" t="s">
        <v>50</v>
      </c>
      <c r="Q433" s="55" t="s">
        <v>409</v>
      </c>
      <c r="R433" s="54" t="s">
        <v>23</v>
      </c>
    </row>
    <row r="434" spans="2:18" x14ac:dyDescent="0.25">
      <c r="B434" s="49" t="s">
        <v>824</v>
      </c>
      <c r="C434" s="49" t="s">
        <v>825</v>
      </c>
      <c r="D434" s="50" t="s">
        <v>826</v>
      </c>
      <c r="E434" s="22">
        <v>1155</v>
      </c>
      <c r="F434" s="51">
        <v>2047.0800000000002</v>
      </c>
      <c r="G434" s="56">
        <f t="shared" si="20"/>
        <v>-892.08000000000015</v>
      </c>
      <c r="H434" s="57">
        <f t="shared" si="18"/>
        <v>-0.43578169881001233</v>
      </c>
      <c r="I434" s="52">
        <f t="shared" si="21"/>
        <v>2.0325292671016219E-5</v>
      </c>
      <c r="J434" s="22">
        <v>1155</v>
      </c>
      <c r="K434" s="22">
        <v>2047.0800000000002</v>
      </c>
      <c r="L434" s="56">
        <f t="shared" si="19"/>
        <v>-892.08000000000015</v>
      </c>
      <c r="M434" s="53">
        <v>43739</v>
      </c>
      <c r="N434" s="53">
        <v>44104</v>
      </c>
      <c r="O434" s="49" t="s">
        <v>809</v>
      </c>
      <c r="P434" s="54" t="s">
        <v>50</v>
      </c>
      <c r="Q434" s="55" t="s">
        <v>827</v>
      </c>
      <c r="R434" s="54" t="s">
        <v>23</v>
      </c>
    </row>
    <row r="435" spans="2:18" x14ac:dyDescent="0.25">
      <c r="B435" s="49" t="s">
        <v>631</v>
      </c>
      <c r="C435" s="49" t="s">
        <v>632</v>
      </c>
      <c r="D435" s="50" t="s">
        <v>633</v>
      </c>
      <c r="E435" s="22">
        <v>1965.6299999999997</v>
      </c>
      <c r="F435" s="51">
        <v>1993.96</v>
      </c>
      <c r="G435" s="56">
        <f t="shared" si="20"/>
        <v>-28.330000000000382</v>
      </c>
      <c r="H435" s="57">
        <f t="shared" si="18"/>
        <v>-1.4207907881803237E-2</v>
      </c>
      <c r="I435" s="52">
        <f t="shared" si="21"/>
        <v>3.4590480547991007E-5</v>
      </c>
      <c r="J435" s="22">
        <v>1965.63</v>
      </c>
      <c r="K435" s="22">
        <v>1993.96</v>
      </c>
      <c r="L435" s="56">
        <f t="shared" si="19"/>
        <v>-28.329999999999927</v>
      </c>
      <c r="M435" s="53">
        <v>43739</v>
      </c>
      <c r="N435" s="53">
        <v>44104</v>
      </c>
      <c r="O435" s="49" t="s">
        <v>634</v>
      </c>
      <c r="P435" s="54" t="s">
        <v>45</v>
      </c>
      <c r="Q435" s="55" t="s">
        <v>635</v>
      </c>
      <c r="R435" s="54" t="s">
        <v>45</v>
      </c>
    </row>
    <row r="436" spans="2:18" ht="26.25" x14ac:dyDescent="0.25">
      <c r="B436" s="49" t="s">
        <v>4002</v>
      </c>
      <c r="C436" s="49" t="s">
        <v>4003</v>
      </c>
      <c r="D436" s="50" t="s">
        <v>4004</v>
      </c>
      <c r="E436" s="22">
        <v>1151.9199999999998</v>
      </c>
      <c r="F436" s="51">
        <v>1930.75</v>
      </c>
      <c r="G436" s="56">
        <f t="shared" si="20"/>
        <v>-778.83000000000015</v>
      </c>
      <c r="H436" s="57">
        <f t="shared" si="18"/>
        <v>-0.40338210539945624</v>
      </c>
      <c r="I436" s="52">
        <f t="shared" si="21"/>
        <v>2.0271091890560173E-5</v>
      </c>
      <c r="J436" s="22">
        <v>1151.9199999999998</v>
      </c>
      <c r="K436" s="22">
        <v>1930.75</v>
      </c>
      <c r="L436" s="56">
        <f t="shared" si="19"/>
        <v>-778.83000000000015</v>
      </c>
      <c r="M436" s="53">
        <v>43739</v>
      </c>
      <c r="N436" s="53">
        <v>44104</v>
      </c>
      <c r="O436" s="49" t="s">
        <v>4005</v>
      </c>
      <c r="P436" s="54" t="s">
        <v>50</v>
      </c>
      <c r="Q436" s="55" t="s">
        <v>3261</v>
      </c>
      <c r="R436" s="54" t="s">
        <v>23</v>
      </c>
    </row>
    <row r="437" spans="2:18" x14ac:dyDescent="0.25">
      <c r="B437" s="49" t="s">
        <v>4006</v>
      </c>
      <c r="C437" s="49" t="s">
        <v>4007</v>
      </c>
      <c r="D437" s="50" t="s">
        <v>4008</v>
      </c>
      <c r="E437" s="22">
        <v>1310.5999999999999</v>
      </c>
      <c r="F437" s="51">
        <v>1917.04</v>
      </c>
      <c r="G437" s="56">
        <f t="shared" si="20"/>
        <v>-606.44000000000005</v>
      </c>
      <c r="H437" s="57">
        <f t="shared" si="18"/>
        <v>-0.3163418603680675</v>
      </c>
      <c r="I437" s="52">
        <f t="shared" si="21"/>
        <v>2.3063487943405938E-5</v>
      </c>
      <c r="J437" s="22">
        <v>1310.5999999999999</v>
      </c>
      <c r="K437" s="22">
        <v>1917.04</v>
      </c>
      <c r="L437" s="56">
        <f t="shared" si="19"/>
        <v>-606.44000000000005</v>
      </c>
      <c r="M437" s="53">
        <v>43739</v>
      </c>
      <c r="N437" s="53">
        <v>44104</v>
      </c>
      <c r="O437" s="49" t="s">
        <v>3888</v>
      </c>
      <c r="P437" s="54" t="s">
        <v>580</v>
      </c>
      <c r="Q437" s="55" t="s">
        <v>567</v>
      </c>
      <c r="R437" s="54" t="s">
        <v>454</v>
      </c>
    </row>
    <row r="438" spans="2:18" x14ac:dyDescent="0.25">
      <c r="B438" s="49" t="s">
        <v>4009</v>
      </c>
      <c r="C438" s="49" t="s">
        <v>4010</v>
      </c>
      <c r="D438" s="50" t="s">
        <v>4011</v>
      </c>
      <c r="E438" s="22">
        <v>596.6500000000002</v>
      </c>
      <c r="F438" s="51">
        <v>1873.73</v>
      </c>
      <c r="G438" s="56">
        <f t="shared" si="20"/>
        <v>-1277.08</v>
      </c>
      <c r="H438" s="57">
        <f t="shared" si="18"/>
        <v>-0.68157098407988337</v>
      </c>
      <c r="I438" s="52">
        <f t="shared" si="21"/>
        <v>1.0499641447759159E-5</v>
      </c>
      <c r="J438" s="22">
        <v>596.65</v>
      </c>
      <c r="K438" s="22">
        <v>1873.73</v>
      </c>
      <c r="L438" s="56">
        <f t="shared" si="19"/>
        <v>-1277.08</v>
      </c>
      <c r="M438" s="53">
        <v>43739</v>
      </c>
      <c r="N438" s="53">
        <v>44104</v>
      </c>
      <c r="O438" s="49" t="s">
        <v>3346</v>
      </c>
      <c r="P438" s="54" t="s">
        <v>585</v>
      </c>
      <c r="Q438" s="55" t="s">
        <v>4012</v>
      </c>
      <c r="R438" s="54" t="s">
        <v>544</v>
      </c>
    </row>
    <row r="439" spans="2:18" x14ac:dyDescent="0.25">
      <c r="B439" s="49" t="s">
        <v>4013</v>
      </c>
      <c r="C439" s="49" t="s">
        <v>4014</v>
      </c>
      <c r="D439" s="50" t="s">
        <v>4015</v>
      </c>
      <c r="E439" s="22">
        <v>-1386</v>
      </c>
      <c r="F439" s="51">
        <v>1848</v>
      </c>
      <c r="G439" s="56">
        <f t="shared" si="20"/>
        <v>-3234</v>
      </c>
      <c r="H439" s="57">
        <f t="shared" si="18"/>
        <v>-1.75</v>
      </c>
      <c r="I439" s="52">
        <f t="shared" si="21"/>
        <v>-4.0108577537471978E-6</v>
      </c>
      <c r="J439" s="22">
        <v>-227.91999999999985</v>
      </c>
      <c r="K439" s="22">
        <v>1848</v>
      </c>
      <c r="L439" s="56">
        <f t="shared" si="19"/>
        <v>-2075.92</v>
      </c>
      <c r="M439" s="53">
        <v>43739</v>
      </c>
      <c r="N439" s="53">
        <v>44104</v>
      </c>
      <c r="O439" s="49" t="s">
        <v>4016</v>
      </c>
      <c r="P439" s="54" t="s">
        <v>32</v>
      </c>
      <c r="Q439" s="55" t="s">
        <v>4017</v>
      </c>
      <c r="R439" s="54" t="s">
        <v>23</v>
      </c>
    </row>
    <row r="440" spans="2:18" x14ac:dyDescent="0.25">
      <c r="B440" s="49" t="s">
        <v>4018</v>
      </c>
      <c r="C440" s="49" t="s">
        <v>4019</v>
      </c>
      <c r="D440" s="50" t="s">
        <v>4020</v>
      </c>
      <c r="E440" s="22">
        <v>1336.4800000000002</v>
      </c>
      <c r="F440" s="51">
        <v>1815.33</v>
      </c>
      <c r="G440" s="56">
        <f t="shared" si="20"/>
        <v>-478.84999999999968</v>
      </c>
      <c r="H440" s="57">
        <f t="shared" si="18"/>
        <v>-0.26378124087631433</v>
      </c>
      <c r="I440" s="52">
        <f t="shared" si="21"/>
        <v>-1.5790728674940492E-5</v>
      </c>
      <c r="J440" s="22">
        <v>-897.31999999999971</v>
      </c>
      <c r="K440" s="22">
        <v>1815.33</v>
      </c>
      <c r="L440" s="56">
        <f t="shared" si="19"/>
        <v>-2712.6499999999996</v>
      </c>
      <c r="M440" s="53">
        <v>43739</v>
      </c>
      <c r="N440" s="53">
        <v>44104</v>
      </c>
      <c r="O440" s="49" t="s">
        <v>4021</v>
      </c>
      <c r="P440" s="54" t="s">
        <v>50</v>
      </c>
      <c r="Q440" s="55" t="s">
        <v>3202</v>
      </c>
      <c r="R440" s="54" t="s">
        <v>50</v>
      </c>
    </row>
    <row r="441" spans="2:18" x14ac:dyDescent="0.25">
      <c r="B441" s="49" t="s">
        <v>4022</v>
      </c>
      <c r="C441" s="49" t="s">
        <v>4023</v>
      </c>
      <c r="D441" s="50" t="s">
        <v>4024</v>
      </c>
      <c r="E441" s="22">
        <v>3098.1199999999994</v>
      </c>
      <c r="F441" s="51">
        <v>1793.46</v>
      </c>
      <c r="G441" s="56">
        <f t="shared" si="20"/>
        <v>1304.6599999999994</v>
      </c>
      <c r="H441" s="57">
        <f t="shared" si="18"/>
        <v>0.72745419468513339</v>
      </c>
      <c r="I441" s="52">
        <f t="shared" si="21"/>
        <v>5.7144164397302277E-5</v>
      </c>
      <c r="J441" s="22">
        <v>3247.2599999999998</v>
      </c>
      <c r="K441" s="22">
        <v>1793.46</v>
      </c>
      <c r="L441" s="56">
        <f t="shared" si="19"/>
        <v>1453.7999999999997</v>
      </c>
      <c r="M441" s="53">
        <v>43739</v>
      </c>
      <c r="N441" s="53">
        <v>44104</v>
      </c>
      <c r="O441" s="49" t="s">
        <v>4021</v>
      </c>
      <c r="P441" s="54" t="s">
        <v>50</v>
      </c>
      <c r="Q441" s="55" t="s">
        <v>3202</v>
      </c>
      <c r="R441" s="54" t="s">
        <v>50</v>
      </c>
    </row>
    <row r="442" spans="2:18" x14ac:dyDescent="0.25">
      <c r="B442" s="49" t="s">
        <v>4025</v>
      </c>
      <c r="C442" s="49" t="s">
        <v>4026</v>
      </c>
      <c r="D442" s="50" t="s">
        <v>4027</v>
      </c>
      <c r="E442" s="22">
        <v>4043.28</v>
      </c>
      <c r="F442" s="51">
        <v>1661.75</v>
      </c>
      <c r="G442" s="56">
        <f t="shared" si="20"/>
        <v>2381.5300000000002</v>
      </c>
      <c r="H442" s="57">
        <f t="shared" si="18"/>
        <v>1.4331457800511511</v>
      </c>
      <c r="I442" s="52">
        <f t="shared" si="21"/>
        <v>7.1152250520230712E-5</v>
      </c>
      <c r="J442" s="22">
        <v>4043.2800000000007</v>
      </c>
      <c r="K442" s="22">
        <v>1661.75</v>
      </c>
      <c r="L442" s="56">
        <f t="shared" si="19"/>
        <v>2381.5300000000007</v>
      </c>
      <c r="M442" s="53">
        <v>43739</v>
      </c>
      <c r="N442" s="53">
        <v>44104</v>
      </c>
      <c r="O442" s="49" t="s">
        <v>3221</v>
      </c>
      <c r="P442" s="54" t="s">
        <v>544</v>
      </c>
      <c r="Q442" s="55" t="s">
        <v>3221</v>
      </c>
      <c r="R442" s="54" t="s">
        <v>544</v>
      </c>
    </row>
    <row r="443" spans="2:18" x14ac:dyDescent="0.25">
      <c r="B443" s="49" t="s">
        <v>4028</v>
      </c>
      <c r="C443" s="49" t="s">
        <v>4029</v>
      </c>
      <c r="D443" s="50" t="s">
        <v>4030</v>
      </c>
      <c r="E443" s="22">
        <v>2048.6500000000005</v>
      </c>
      <c r="F443" s="51">
        <v>1625.18</v>
      </c>
      <c r="G443" s="56">
        <f t="shared" si="20"/>
        <v>423.47000000000048</v>
      </c>
      <c r="H443" s="57">
        <f t="shared" si="18"/>
        <v>0.26056806015333717</v>
      </c>
      <c r="I443" s="52">
        <f t="shared" si="21"/>
        <v>3.6051437948465271E-5</v>
      </c>
      <c r="J443" s="22">
        <v>2048.6500000000005</v>
      </c>
      <c r="K443" s="22">
        <v>1625.18</v>
      </c>
      <c r="L443" s="56">
        <f t="shared" si="19"/>
        <v>423.47000000000048</v>
      </c>
      <c r="M443" s="53">
        <v>43739</v>
      </c>
      <c r="N443" s="53">
        <v>44104</v>
      </c>
      <c r="O443" s="49" t="s">
        <v>4031</v>
      </c>
      <c r="P443" s="54" t="s">
        <v>585</v>
      </c>
      <c r="Q443" s="55" t="s">
        <v>3949</v>
      </c>
      <c r="R443" s="54" t="s">
        <v>544</v>
      </c>
    </row>
    <row r="444" spans="2:18" x14ac:dyDescent="0.25">
      <c r="B444" s="49" t="s">
        <v>4032</v>
      </c>
      <c r="C444" s="49" t="s">
        <v>4033</v>
      </c>
      <c r="D444" s="50" t="s">
        <v>4034</v>
      </c>
      <c r="E444" s="22">
        <v>-988</v>
      </c>
      <c r="F444" s="51">
        <v>1481.2</v>
      </c>
      <c r="G444" s="56">
        <f t="shared" si="20"/>
        <v>-2469.1999999999998</v>
      </c>
      <c r="H444" s="57">
        <f t="shared" si="18"/>
        <v>-1.667026735079665</v>
      </c>
      <c r="I444" s="52">
        <f t="shared" si="21"/>
        <v>1.8082471414807551E-5</v>
      </c>
      <c r="J444" s="22">
        <v>1027.5500000000002</v>
      </c>
      <c r="K444" s="22">
        <v>1481.2</v>
      </c>
      <c r="L444" s="56">
        <f t="shared" si="19"/>
        <v>-453.64999999999986</v>
      </c>
      <c r="M444" s="53">
        <v>43739</v>
      </c>
      <c r="N444" s="53">
        <v>44104</v>
      </c>
      <c r="O444" s="49" t="s">
        <v>4035</v>
      </c>
      <c r="P444" s="54" t="s">
        <v>32</v>
      </c>
      <c r="Q444" s="55" t="s">
        <v>4036</v>
      </c>
      <c r="R444" s="54" t="s">
        <v>23</v>
      </c>
    </row>
    <row r="445" spans="2:18" x14ac:dyDescent="0.25">
      <c r="B445" s="49" t="s">
        <v>671</v>
      </c>
      <c r="C445" s="49" t="s">
        <v>672</v>
      </c>
      <c r="D445" s="50" t="s">
        <v>673</v>
      </c>
      <c r="E445" s="22">
        <v>2394.889999999999</v>
      </c>
      <c r="F445" s="51">
        <v>1369.57</v>
      </c>
      <c r="G445" s="56">
        <f t="shared" si="20"/>
        <v>1025.319999999999</v>
      </c>
      <c r="H445" s="57">
        <f t="shared" si="18"/>
        <v>0.74864373489489333</v>
      </c>
      <c r="I445" s="52">
        <f t="shared" si="21"/>
        <v>4.2144450359212151E-5</v>
      </c>
      <c r="J445" s="22">
        <v>2394.89</v>
      </c>
      <c r="K445" s="22">
        <v>1369.57</v>
      </c>
      <c r="L445" s="56">
        <f t="shared" si="19"/>
        <v>1025.32</v>
      </c>
      <c r="M445" s="53">
        <v>43739</v>
      </c>
      <c r="N445" s="53">
        <v>44104</v>
      </c>
      <c r="O445" s="49" t="s">
        <v>674</v>
      </c>
      <c r="P445" s="54" t="s">
        <v>454</v>
      </c>
      <c r="Q445" s="55" t="s">
        <v>644</v>
      </c>
      <c r="R445" s="54" t="s">
        <v>50</v>
      </c>
    </row>
    <row r="446" spans="2:18" x14ac:dyDescent="0.25">
      <c r="B446" s="49" t="s">
        <v>4037</v>
      </c>
      <c r="C446" s="49" t="s">
        <v>4038</v>
      </c>
      <c r="D446" s="50" t="s">
        <v>4039</v>
      </c>
      <c r="E446" s="22">
        <v>1243.6199999999999</v>
      </c>
      <c r="F446" s="51">
        <v>1276.33</v>
      </c>
      <c r="G446" s="56">
        <f t="shared" si="20"/>
        <v>-32.710000000000036</v>
      </c>
      <c r="H446" s="57">
        <f t="shared" si="18"/>
        <v>-2.5628168263693588E-2</v>
      </c>
      <c r="I446" s="52">
        <f t="shared" si="21"/>
        <v>2.1884796945046921E-5</v>
      </c>
      <c r="J446" s="22">
        <v>1243.6200000000001</v>
      </c>
      <c r="K446" s="22">
        <v>1276.33</v>
      </c>
      <c r="L446" s="56">
        <f t="shared" si="19"/>
        <v>-32.709999999999809</v>
      </c>
      <c r="M446" s="53">
        <v>43739</v>
      </c>
      <c r="N446" s="53">
        <v>44104</v>
      </c>
      <c r="O446" s="49" t="s">
        <v>3590</v>
      </c>
      <c r="P446" s="54" t="s">
        <v>32</v>
      </c>
      <c r="Q446" s="55" t="s">
        <v>3235</v>
      </c>
      <c r="R446" s="54" t="s">
        <v>32</v>
      </c>
    </row>
    <row r="447" spans="2:18" x14ac:dyDescent="0.25">
      <c r="B447" s="49" t="s">
        <v>4040</v>
      </c>
      <c r="C447" s="49" t="s">
        <v>4041</v>
      </c>
      <c r="D447" s="50" t="s">
        <v>4042</v>
      </c>
      <c r="E447" s="22">
        <v>-631</v>
      </c>
      <c r="F447" s="51">
        <v>1262.01</v>
      </c>
      <c r="G447" s="56">
        <f t="shared" si="20"/>
        <v>-1893.01</v>
      </c>
      <c r="H447" s="57">
        <f t="shared" si="18"/>
        <v>-1.4999960380662594</v>
      </c>
      <c r="I447" s="52">
        <f t="shared" si="21"/>
        <v>1.6124556209112944E-5</v>
      </c>
      <c r="J447" s="22">
        <v>916.29</v>
      </c>
      <c r="K447" s="22">
        <v>1262.01</v>
      </c>
      <c r="L447" s="56">
        <f t="shared" si="19"/>
        <v>-345.72</v>
      </c>
      <c r="M447" s="53">
        <v>43739</v>
      </c>
      <c r="N447" s="53">
        <v>44104</v>
      </c>
      <c r="O447" s="49" t="s">
        <v>4043</v>
      </c>
      <c r="P447" s="54" t="s">
        <v>32</v>
      </c>
      <c r="Q447" s="55" t="s">
        <v>4044</v>
      </c>
      <c r="R447" s="54" t="s">
        <v>38</v>
      </c>
    </row>
    <row r="448" spans="2:18" x14ac:dyDescent="0.25">
      <c r="B448" s="49" t="s">
        <v>877</v>
      </c>
      <c r="C448" s="49" t="s">
        <v>878</v>
      </c>
      <c r="D448" s="50" t="s">
        <v>879</v>
      </c>
      <c r="E448" s="22">
        <v>564.23</v>
      </c>
      <c r="F448" s="51">
        <v>1221.8900000000001</v>
      </c>
      <c r="G448" s="56">
        <f t="shared" si="20"/>
        <v>-657.66000000000008</v>
      </c>
      <c r="H448" s="57">
        <f t="shared" si="18"/>
        <v>-0.53823175572269188</v>
      </c>
      <c r="I448" s="52">
        <f t="shared" si="21"/>
        <v>9.9291254404913269E-6</v>
      </c>
      <c r="J448" s="22">
        <v>564.23</v>
      </c>
      <c r="K448" s="22">
        <v>1221.8900000000001</v>
      </c>
      <c r="L448" s="56">
        <f t="shared" si="19"/>
        <v>-657.66000000000008</v>
      </c>
      <c r="M448" s="53">
        <v>43739</v>
      </c>
      <c r="N448" s="53">
        <v>44104</v>
      </c>
      <c r="O448" s="49" t="s">
        <v>618</v>
      </c>
      <c r="P448" s="54" t="s">
        <v>23</v>
      </c>
      <c r="Q448" s="55" t="s">
        <v>409</v>
      </c>
      <c r="R448" s="54" t="s">
        <v>23</v>
      </c>
    </row>
    <row r="449" spans="2:18" x14ac:dyDescent="0.25">
      <c r="B449" s="49" t="s">
        <v>4045</v>
      </c>
      <c r="C449" s="49" t="s">
        <v>4046</v>
      </c>
      <c r="D449" s="50" t="s">
        <v>4047</v>
      </c>
      <c r="E449" s="22">
        <v>14.080000000000343</v>
      </c>
      <c r="F449" s="51">
        <v>1219.5</v>
      </c>
      <c r="G449" s="56">
        <f t="shared" si="20"/>
        <v>-1205.4199999999996</v>
      </c>
      <c r="H449" s="57">
        <f t="shared" si="18"/>
        <v>-0.98845428454284512</v>
      </c>
      <c r="I449" s="52">
        <f t="shared" si="21"/>
        <v>2.4777499637048418E-7</v>
      </c>
      <c r="J449" s="22">
        <v>14.080000000000041</v>
      </c>
      <c r="K449" s="22">
        <v>1219.5</v>
      </c>
      <c r="L449" s="56">
        <f t="shared" si="19"/>
        <v>-1205.42</v>
      </c>
      <c r="M449" s="53">
        <v>43739</v>
      </c>
      <c r="N449" s="53">
        <v>44104</v>
      </c>
      <c r="O449" s="49" t="s">
        <v>3842</v>
      </c>
      <c r="P449" s="54" t="s">
        <v>544</v>
      </c>
      <c r="Q449" s="55" t="s">
        <v>3372</v>
      </c>
      <c r="R449" s="54" t="s">
        <v>580</v>
      </c>
    </row>
    <row r="450" spans="2:18" x14ac:dyDescent="0.25">
      <c r="B450" s="49" t="s">
        <v>4048</v>
      </c>
      <c r="C450" s="49" t="s">
        <v>4049</v>
      </c>
      <c r="D450" s="50" t="s">
        <v>4050</v>
      </c>
      <c r="E450" s="22">
        <v>488.02000000000004</v>
      </c>
      <c r="F450" s="51">
        <v>1219.1500000000001</v>
      </c>
      <c r="G450" s="56">
        <f t="shared" si="20"/>
        <v>-731.13000000000011</v>
      </c>
      <c r="H450" s="57">
        <f t="shared" si="18"/>
        <v>-0.59970471229955302</v>
      </c>
      <c r="I450" s="52">
        <f t="shared" si="21"/>
        <v>8.5880080773240995E-6</v>
      </c>
      <c r="J450" s="22">
        <v>488.02</v>
      </c>
      <c r="K450" s="22">
        <v>1219.1500000000001</v>
      </c>
      <c r="L450" s="56">
        <f t="shared" si="19"/>
        <v>-731.13000000000011</v>
      </c>
      <c r="M450" s="53">
        <v>43739</v>
      </c>
      <c r="N450" s="53">
        <v>44104</v>
      </c>
      <c r="O450" s="49" t="s">
        <v>4051</v>
      </c>
      <c r="P450" s="54" t="s">
        <v>432</v>
      </c>
      <c r="Q450" s="55" t="s">
        <v>4052</v>
      </c>
      <c r="R450" s="54" t="s">
        <v>21</v>
      </c>
    </row>
    <row r="451" spans="2:18" x14ac:dyDescent="0.25">
      <c r="B451" s="49" t="s">
        <v>884</v>
      </c>
      <c r="C451" s="49" t="s">
        <v>885</v>
      </c>
      <c r="D451" s="50" t="s">
        <v>886</v>
      </c>
      <c r="E451" s="22">
        <v>1423.2999999999997</v>
      </c>
      <c r="F451" s="51">
        <v>1217.96</v>
      </c>
      <c r="G451" s="56">
        <f t="shared" si="20"/>
        <v>205.33999999999969</v>
      </c>
      <c r="H451" s="57">
        <f t="shared" si="18"/>
        <v>0.16859338566126941</v>
      </c>
      <c r="I451" s="52">
        <f t="shared" si="21"/>
        <v>2.504674377372934E-5</v>
      </c>
      <c r="J451" s="22">
        <v>1423.3</v>
      </c>
      <c r="K451" s="22">
        <v>1217.96</v>
      </c>
      <c r="L451" s="56">
        <f t="shared" si="19"/>
        <v>205.33999999999992</v>
      </c>
      <c r="M451" s="53">
        <v>43739</v>
      </c>
      <c r="N451" s="53">
        <v>44104</v>
      </c>
      <c r="O451" s="49" t="s">
        <v>618</v>
      </c>
      <c r="P451" s="54" t="s">
        <v>23</v>
      </c>
      <c r="Q451" s="55" t="s">
        <v>692</v>
      </c>
      <c r="R451" s="54" t="s">
        <v>23</v>
      </c>
    </row>
    <row r="452" spans="2:18" x14ac:dyDescent="0.25">
      <c r="B452" s="49" t="s">
        <v>817</v>
      </c>
      <c r="C452" s="49" t="s">
        <v>818</v>
      </c>
      <c r="D452" s="50" t="s">
        <v>819</v>
      </c>
      <c r="E452" s="22">
        <v>1276.6299999999997</v>
      </c>
      <c r="F452" s="51">
        <v>1215.3900000000001</v>
      </c>
      <c r="G452" s="56">
        <f t="shared" si="20"/>
        <v>61.239999999999554</v>
      </c>
      <c r="H452" s="57">
        <f t="shared" si="18"/>
        <v>5.0387118538082053E-2</v>
      </c>
      <c r="I452" s="52">
        <f t="shared" si="21"/>
        <v>2.2465695569350164E-5</v>
      </c>
      <c r="J452" s="22">
        <v>1276.6300000000001</v>
      </c>
      <c r="K452" s="22">
        <v>1215.3900000000001</v>
      </c>
      <c r="L452" s="56">
        <f t="shared" si="19"/>
        <v>61.240000000000009</v>
      </c>
      <c r="M452" s="53">
        <v>43739</v>
      </c>
      <c r="N452" s="53">
        <v>44104</v>
      </c>
      <c r="O452" s="49" t="s">
        <v>691</v>
      </c>
      <c r="P452" s="54" t="s">
        <v>50</v>
      </c>
      <c r="Q452" s="55" t="s">
        <v>820</v>
      </c>
      <c r="R452" s="54" t="s">
        <v>23</v>
      </c>
    </row>
    <row r="453" spans="2:18" x14ac:dyDescent="0.25">
      <c r="B453" s="49" t="s">
        <v>4053</v>
      </c>
      <c r="C453" s="49" t="s">
        <v>4054</v>
      </c>
      <c r="D453" s="50" t="s">
        <v>4055</v>
      </c>
      <c r="E453" s="22">
        <v>1951.7900000000022</v>
      </c>
      <c r="F453" s="51">
        <v>1127.3399999999999</v>
      </c>
      <c r="G453" s="56">
        <f t="shared" si="20"/>
        <v>824.45000000000232</v>
      </c>
      <c r="H453" s="57">
        <f t="shared" si="18"/>
        <v>0.73132329199709256</v>
      </c>
      <c r="I453" s="52">
        <f t="shared" si="21"/>
        <v>3.4346928989058659E-5</v>
      </c>
      <c r="J453" s="22">
        <v>1951.79</v>
      </c>
      <c r="K453" s="22">
        <v>1127.3399999999999</v>
      </c>
      <c r="L453" s="56">
        <f t="shared" si="19"/>
        <v>824.45</v>
      </c>
      <c r="M453" s="53">
        <v>43739</v>
      </c>
      <c r="N453" s="53">
        <v>44104</v>
      </c>
      <c r="O453" s="49" t="s">
        <v>3949</v>
      </c>
      <c r="P453" s="54" t="s">
        <v>544</v>
      </c>
      <c r="Q453" s="55" t="s">
        <v>4056</v>
      </c>
      <c r="R453" s="54" t="s">
        <v>544</v>
      </c>
    </row>
    <row r="454" spans="2:18" x14ac:dyDescent="0.25">
      <c r="B454" s="49" t="s">
        <v>4057</v>
      </c>
      <c r="C454" s="49" t="s">
        <v>4058</v>
      </c>
      <c r="D454" s="50" t="s">
        <v>4059</v>
      </c>
      <c r="E454" s="22">
        <v>2038.4900000000009</v>
      </c>
      <c r="F454" s="51">
        <v>832.75</v>
      </c>
      <c r="G454" s="56">
        <f t="shared" si="20"/>
        <v>1205.7400000000009</v>
      </c>
      <c r="H454" s="57">
        <f t="shared" si="18"/>
        <v>1.4479015310717513</v>
      </c>
      <c r="I454" s="52">
        <f t="shared" si="21"/>
        <v>3.5872645763584273E-5</v>
      </c>
      <c r="J454" s="22">
        <v>2038.4899999999991</v>
      </c>
      <c r="K454" s="22">
        <v>832.75</v>
      </c>
      <c r="L454" s="56">
        <f t="shared" si="19"/>
        <v>1205.7399999999991</v>
      </c>
      <c r="M454" s="53">
        <v>43739</v>
      </c>
      <c r="N454" s="53">
        <v>44104</v>
      </c>
      <c r="O454" s="49" t="s">
        <v>589</v>
      </c>
      <c r="P454" s="54" t="s">
        <v>580</v>
      </c>
      <c r="Q454" s="55" t="s">
        <v>3372</v>
      </c>
      <c r="R454" s="54" t="s">
        <v>580</v>
      </c>
    </row>
    <row r="455" spans="2:18" ht="39" x14ac:dyDescent="0.25">
      <c r="B455" s="49" t="s">
        <v>4060</v>
      </c>
      <c r="C455" s="49" t="s">
        <v>4061</v>
      </c>
      <c r="D455" s="50" t="s">
        <v>4062</v>
      </c>
      <c r="E455" s="22">
        <v>1401.2700000000002</v>
      </c>
      <c r="F455" s="51">
        <v>500</v>
      </c>
      <c r="G455" s="56">
        <f t="shared" si="20"/>
        <v>901.27000000000021</v>
      </c>
      <c r="H455" s="57">
        <f t="shared" si="18"/>
        <v>1.8025400000000005</v>
      </c>
      <c r="I455" s="52">
        <f t="shared" si="21"/>
        <v>2.4659067412220692E-5</v>
      </c>
      <c r="J455" s="22">
        <v>1401.27</v>
      </c>
      <c r="K455" s="22">
        <v>500</v>
      </c>
      <c r="L455" s="56">
        <f t="shared" si="19"/>
        <v>901.27</v>
      </c>
      <c r="M455" s="53">
        <v>43739</v>
      </c>
      <c r="N455" s="53">
        <v>44104</v>
      </c>
      <c r="O455" s="49" t="s">
        <v>496</v>
      </c>
      <c r="P455" s="54" t="s">
        <v>432</v>
      </c>
      <c r="Q455" s="55" t="s">
        <v>3312</v>
      </c>
      <c r="R455" s="54" t="s">
        <v>38</v>
      </c>
    </row>
    <row r="456" spans="2:18" x14ac:dyDescent="0.25">
      <c r="B456" s="49" t="s">
        <v>4063</v>
      </c>
      <c r="C456" s="49" t="s">
        <v>4064</v>
      </c>
      <c r="D456" s="50" t="s">
        <v>4065</v>
      </c>
      <c r="E456" s="22">
        <v>-223.83000000000004</v>
      </c>
      <c r="F456" s="51">
        <v>297.16000000000003</v>
      </c>
      <c r="G456" s="56">
        <f t="shared" si="20"/>
        <v>-520.99</v>
      </c>
      <c r="H456" s="57">
        <f t="shared" si="18"/>
        <v>-1.7532305828509893</v>
      </c>
      <c r="I456" s="52">
        <f t="shared" si="21"/>
        <v>-3.9388833407390106E-6</v>
      </c>
      <c r="J456" s="22">
        <v>-223.82999999999981</v>
      </c>
      <c r="K456" s="22">
        <v>297.16000000000003</v>
      </c>
      <c r="L456" s="56">
        <f t="shared" si="19"/>
        <v>-520.98999999999978</v>
      </c>
      <c r="M456" s="53">
        <v>43739</v>
      </c>
      <c r="N456" s="53">
        <v>44104</v>
      </c>
      <c r="O456" s="49" t="s">
        <v>4066</v>
      </c>
      <c r="P456" s="54" t="s">
        <v>432</v>
      </c>
      <c r="Q456" s="55" t="s">
        <v>4067</v>
      </c>
      <c r="R456" s="54" t="s">
        <v>21</v>
      </c>
    </row>
    <row r="457" spans="2:18" ht="26.25" x14ac:dyDescent="0.25">
      <c r="B457" s="49" t="s">
        <v>4068</v>
      </c>
      <c r="C457" s="49" t="s">
        <v>4069</v>
      </c>
      <c r="D457" s="50" t="s">
        <v>4070</v>
      </c>
      <c r="E457" s="22">
        <v>1517.8199999999993</v>
      </c>
      <c r="F457" s="51">
        <v>175.8</v>
      </c>
      <c r="G457" s="56">
        <f t="shared" si="20"/>
        <v>1342.0199999999993</v>
      </c>
      <c r="H457" s="57">
        <f t="shared" si="18"/>
        <v>7.6337883959044328</v>
      </c>
      <c r="I457" s="52">
        <f t="shared" si="21"/>
        <v>2.6710074218114151E-5</v>
      </c>
      <c r="J457" s="22">
        <v>1517.8200000000002</v>
      </c>
      <c r="K457" s="22">
        <v>175.8</v>
      </c>
      <c r="L457" s="56">
        <f t="shared" si="19"/>
        <v>1342.0200000000002</v>
      </c>
      <c r="M457" s="53">
        <v>43739</v>
      </c>
      <c r="N457" s="53">
        <v>44104</v>
      </c>
      <c r="O457" s="49" t="s">
        <v>3339</v>
      </c>
      <c r="P457" s="54" t="s">
        <v>544</v>
      </c>
      <c r="Q457" s="55" t="s">
        <v>3221</v>
      </c>
      <c r="R457" s="54" t="s">
        <v>544</v>
      </c>
    </row>
    <row r="458" spans="2:18" x14ac:dyDescent="0.25">
      <c r="B458" s="49" t="s">
        <v>683</v>
      </c>
      <c r="C458" s="49" t="s">
        <v>684</v>
      </c>
      <c r="D458" s="50" t="s">
        <v>685</v>
      </c>
      <c r="E458" s="22">
        <v>529.29000000000008</v>
      </c>
      <c r="F458" s="51">
        <v>100</v>
      </c>
      <c r="G458" s="56">
        <f t="shared" si="20"/>
        <v>429.29000000000008</v>
      </c>
      <c r="H458" s="57">
        <f t="shared" si="18"/>
        <v>4.2929000000000004</v>
      </c>
      <c r="I458" s="52">
        <f t="shared" si="21"/>
        <v>9.3142633401230954E-6</v>
      </c>
      <c r="J458" s="22">
        <v>529.29</v>
      </c>
      <c r="K458" s="22">
        <v>100</v>
      </c>
      <c r="L458" s="56">
        <f t="shared" si="19"/>
        <v>429.28999999999996</v>
      </c>
      <c r="M458" s="53">
        <v>43739</v>
      </c>
      <c r="N458" s="53">
        <v>44104</v>
      </c>
      <c r="O458" s="49" t="s">
        <v>686</v>
      </c>
      <c r="P458" s="54" t="s">
        <v>454</v>
      </c>
      <c r="Q458" s="55" t="s">
        <v>687</v>
      </c>
      <c r="R458" s="54" t="s">
        <v>50</v>
      </c>
    </row>
    <row r="459" spans="2:18" x14ac:dyDescent="0.25">
      <c r="B459" s="49" t="s">
        <v>4071</v>
      </c>
      <c r="C459" s="49" t="s">
        <v>4072</v>
      </c>
      <c r="D459" s="50" t="s">
        <v>4073</v>
      </c>
      <c r="E459" s="22">
        <v>69.41</v>
      </c>
      <c r="F459" s="51">
        <v>21.35</v>
      </c>
      <c r="G459" s="56">
        <f t="shared" si="20"/>
        <v>48.059999999999995</v>
      </c>
      <c r="H459" s="57">
        <f t="shared" si="18"/>
        <v>2.2510538641686177</v>
      </c>
      <c r="I459" s="52">
        <f t="shared" si="21"/>
        <v>1.2214533024201176E-6</v>
      </c>
      <c r="J459" s="22">
        <v>69.41</v>
      </c>
      <c r="K459" s="22">
        <v>21.35</v>
      </c>
      <c r="L459" s="56">
        <f t="shared" si="19"/>
        <v>48.059999999999995</v>
      </c>
      <c r="M459" s="53">
        <v>43739</v>
      </c>
      <c r="N459" s="53">
        <v>44104</v>
      </c>
      <c r="O459" s="49" t="s">
        <v>1675</v>
      </c>
      <c r="P459" s="54" t="s">
        <v>43</v>
      </c>
      <c r="Q459" s="55" t="s">
        <v>4074</v>
      </c>
      <c r="R459" s="54" t="s">
        <v>585</v>
      </c>
    </row>
    <row r="460" spans="2:18" x14ac:dyDescent="0.25">
      <c r="B460" s="49" t="s">
        <v>545</v>
      </c>
      <c r="C460" s="49" t="s">
        <v>546</v>
      </c>
      <c r="D460" s="50" t="s">
        <v>547</v>
      </c>
      <c r="E460" s="22">
        <v>-16132.87</v>
      </c>
      <c r="F460" s="51">
        <v>-16132.870000000003</v>
      </c>
      <c r="G460" s="56">
        <f t="shared" si="20"/>
        <v>0</v>
      </c>
      <c r="H460" s="57">
        <f t="shared" ref="H460" si="22">G460/F460</f>
        <v>0</v>
      </c>
      <c r="I460" s="52">
        <f>J460/56825750</f>
        <v>-2.8390069642723577E-4</v>
      </c>
      <c r="J460" s="22">
        <v>-16132.869999999994</v>
      </c>
      <c r="K460" s="22">
        <v>-16132.870000000003</v>
      </c>
      <c r="L460" s="56">
        <f t="shared" ref="L460" si="23">J460-K460</f>
        <v>0</v>
      </c>
      <c r="M460" s="53">
        <v>43739</v>
      </c>
      <c r="N460" s="53">
        <v>44104</v>
      </c>
      <c r="O460" s="49" t="s">
        <v>548</v>
      </c>
      <c r="P460" s="54" t="s">
        <v>21</v>
      </c>
      <c r="Q460" s="55" t="s">
        <v>549</v>
      </c>
      <c r="R460" s="54" t="s">
        <v>38</v>
      </c>
    </row>
  </sheetData>
  <mergeCells count="5">
    <mergeCell ref="B2:R3"/>
    <mergeCell ref="C4:R4"/>
    <mergeCell ref="B5:R5"/>
    <mergeCell ref="B6:R6"/>
    <mergeCell ref="C13:D13"/>
  </mergeCells>
  <printOptions horizontalCentered="1"/>
  <pageMargins left="0.7" right="0.7" top="0.5" bottom="0.75" header="0.3" footer="0.3"/>
  <pageSetup scale="37" fitToHeight="0" orientation="landscape" r:id="rId1"/>
  <headerFooter>
    <oddHeader>&amp;R&amp;12CASE NO. 2024-00276
ATTACHMENT 1
TO STAFF DR NO. 1-26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5ADF0-561F-4A7C-B325-9CA468C6B54B}">
  <sheetPr>
    <pageSetUpPr fitToPage="1"/>
  </sheetPr>
  <dimension ref="A1:R449"/>
  <sheetViews>
    <sheetView zoomScale="75" zoomScaleNormal="75" workbookViewId="0">
      <pane xSplit="1" ySplit="13" topLeftCell="B14" activePane="bottomRight" state="frozen"/>
      <selection activeCell="E8" sqref="E8"/>
      <selection pane="topRight" activeCell="E8" sqref="E8"/>
      <selection pane="bottomLeft" activeCell="E8" sqref="E8"/>
      <selection pane="bottomRight" activeCell="E8" sqref="E8"/>
    </sheetView>
  </sheetViews>
  <sheetFormatPr defaultRowHeight="15" x14ac:dyDescent="0.25"/>
  <cols>
    <col min="1" max="1" width="3.140625" customWidth="1"/>
    <col min="2" max="2" width="15.42578125" customWidth="1"/>
    <col min="3" max="3" width="34" customWidth="1"/>
    <col min="4" max="4" width="51.7109375" customWidth="1"/>
    <col min="5" max="5" width="15.5703125" style="3" customWidth="1"/>
    <col min="6" max="6" width="15.140625" style="3" bestFit="1" customWidth="1"/>
    <col min="7" max="7" width="15.85546875" bestFit="1" customWidth="1"/>
    <col min="8" max="8" width="12.42578125" customWidth="1"/>
    <col min="9" max="9" width="11.85546875" customWidth="1"/>
    <col min="10" max="11" width="15.140625" style="3" bestFit="1" customWidth="1"/>
    <col min="12" max="12" width="15.85546875" style="3" bestFit="1" customWidth="1"/>
    <col min="13" max="13" width="12.28515625" customWidth="1"/>
    <col min="14" max="14" width="13.42578125" customWidth="1"/>
    <col min="15" max="15" width="12" customWidth="1"/>
    <col min="17" max="17" width="13.42578125" customWidth="1"/>
    <col min="18" max="19" width="12.5703125" customWidth="1"/>
  </cols>
  <sheetData>
    <row r="1" spans="1:18" x14ac:dyDescent="0.25">
      <c r="D1" s="1"/>
      <c r="E1" s="2"/>
      <c r="G1" s="3"/>
      <c r="M1" s="4"/>
      <c r="P1" s="5"/>
      <c r="Q1" s="5"/>
      <c r="R1" s="5"/>
    </row>
    <row r="2" spans="1:18" ht="23.25" x14ac:dyDescent="0.35">
      <c r="A2" s="6"/>
      <c r="B2" s="88" t="s">
        <v>0</v>
      </c>
      <c r="C2" s="88"/>
      <c r="D2" s="88"/>
      <c r="E2" s="88"/>
      <c r="F2" s="88"/>
      <c r="G2" s="88"/>
      <c r="H2" s="88"/>
      <c r="I2" s="88"/>
      <c r="J2" s="88"/>
      <c r="K2" s="88"/>
      <c r="L2" s="89"/>
      <c r="M2" s="88"/>
      <c r="N2" s="88"/>
      <c r="O2" s="88"/>
      <c r="P2" s="88"/>
      <c r="Q2" s="88"/>
      <c r="R2" s="88"/>
    </row>
    <row r="3" spans="1:18" ht="23.25" x14ac:dyDescent="0.35">
      <c r="A3" s="6"/>
      <c r="B3" s="88"/>
      <c r="C3" s="88"/>
      <c r="D3" s="88"/>
      <c r="E3" s="88"/>
      <c r="F3" s="88"/>
      <c r="G3" s="88"/>
      <c r="H3" s="88"/>
      <c r="I3" s="88"/>
      <c r="J3" s="88"/>
      <c r="K3" s="88"/>
      <c r="L3" s="89"/>
      <c r="M3" s="88"/>
      <c r="N3" s="88"/>
      <c r="O3" s="88"/>
      <c r="P3" s="88"/>
      <c r="Q3" s="88"/>
      <c r="R3" s="88"/>
    </row>
    <row r="4" spans="1:18" ht="23.25" x14ac:dyDescent="0.35">
      <c r="A4" s="7"/>
      <c r="B4" s="7"/>
      <c r="C4" s="90" t="s">
        <v>1</v>
      </c>
      <c r="D4" s="90"/>
      <c r="E4" s="90"/>
      <c r="F4" s="90"/>
      <c r="G4" s="90"/>
      <c r="H4" s="90"/>
      <c r="I4" s="90"/>
      <c r="J4" s="90"/>
      <c r="K4" s="90"/>
      <c r="L4" s="91"/>
      <c r="M4" s="90"/>
      <c r="N4" s="90"/>
      <c r="O4" s="90"/>
      <c r="P4" s="90"/>
      <c r="Q4" s="90"/>
      <c r="R4" s="90"/>
    </row>
    <row r="5" spans="1:18" ht="23.25" x14ac:dyDescent="0.35">
      <c r="A5" s="7"/>
      <c r="B5" s="84" t="s">
        <v>4075</v>
      </c>
      <c r="C5" s="84"/>
      <c r="D5" s="84"/>
      <c r="E5" s="84"/>
      <c r="F5" s="84"/>
      <c r="G5" s="84"/>
      <c r="H5" s="84"/>
      <c r="I5" s="84"/>
      <c r="J5" s="84"/>
      <c r="K5" s="84"/>
      <c r="L5" s="85"/>
      <c r="M5" s="84"/>
      <c r="N5" s="84"/>
      <c r="O5" s="84"/>
      <c r="P5" s="84"/>
      <c r="Q5" s="84"/>
      <c r="R5" s="84"/>
    </row>
    <row r="6" spans="1:18" x14ac:dyDescent="0.25">
      <c r="B6" s="84" t="s">
        <v>4076</v>
      </c>
      <c r="C6" s="84"/>
      <c r="D6" s="84"/>
      <c r="E6" s="84"/>
      <c r="F6" s="84"/>
      <c r="G6" s="84"/>
      <c r="H6" s="84"/>
      <c r="I6" s="84"/>
      <c r="J6" s="84"/>
      <c r="K6" s="84"/>
      <c r="L6" s="85"/>
      <c r="M6" s="84"/>
      <c r="N6" s="84"/>
      <c r="O6" s="84"/>
      <c r="P6" s="84"/>
      <c r="Q6" s="84"/>
      <c r="R6" s="84"/>
    </row>
    <row r="7" spans="1:18" s="18" customFormat="1" ht="12.75" x14ac:dyDescent="0.2">
      <c r="A7" s="30"/>
      <c r="B7" s="30" t="s">
        <v>3191</v>
      </c>
      <c r="C7" s="28"/>
      <c r="D7" s="31"/>
      <c r="E7" s="32"/>
      <c r="F7" s="33"/>
      <c r="G7" s="29"/>
      <c r="H7" s="28"/>
      <c r="I7" s="28"/>
      <c r="J7" s="29"/>
      <c r="K7" s="29"/>
      <c r="L7" s="29"/>
      <c r="M7" s="34"/>
      <c r="N7" s="28"/>
      <c r="P7" s="28"/>
      <c r="Q7" s="28"/>
      <c r="R7" s="28"/>
    </row>
    <row r="8" spans="1:18" s="18" customFormat="1" ht="12.75" x14ac:dyDescent="0.2">
      <c r="A8" s="28"/>
      <c r="B8" s="28"/>
      <c r="C8" s="28"/>
      <c r="D8" s="31"/>
      <c r="E8" s="32"/>
      <c r="F8" s="33"/>
      <c r="G8" s="29"/>
      <c r="H8" s="28"/>
      <c r="I8" s="28"/>
      <c r="J8" s="29"/>
      <c r="K8" s="29"/>
      <c r="L8" s="29"/>
      <c r="M8" s="34"/>
      <c r="N8" s="28"/>
      <c r="O8" s="28"/>
      <c r="P8" s="28"/>
      <c r="Q8" s="28"/>
      <c r="R8" s="28"/>
    </row>
    <row r="9" spans="1:18" s="18" customFormat="1" ht="12.75" x14ac:dyDescent="0.2">
      <c r="A9" s="30"/>
      <c r="B9" s="30" t="s">
        <v>3192</v>
      </c>
      <c r="C9" s="28"/>
      <c r="D9" s="31"/>
      <c r="E9" s="32"/>
      <c r="F9" s="33"/>
      <c r="G9" s="29"/>
      <c r="H9" s="28"/>
      <c r="I9" s="28"/>
      <c r="J9" s="29"/>
      <c r="K9" s="29"/>
      <c r="L9" s="29"/>
      <c r="M9" s="34"/>
      <c r="N9" s="28"/>
      <c r="O9" s="30"/>
      <c r="P9" s="28"/>
      <c r="Q9" s="28"/>
      <c r="R9" s="28"/>
    </row>
    <row r="10" spans="1:18" s="18" customFormat="1" ht="12.75" x14ac:dyDescent="0.2">
      <c r="A10" s="30"/>
      <c r="B10" s="30"/>
      <c r="C10" s="28"/>
      <c r="D10" s="31"/>
      <c r="E10" s="32"/>
      <c r="F10" s="33"/>
      <c r="G10" s="29"/>
      <c r="H10" s="28"/>
      <c r="I10" s="28"/>
      <c r="J10" s="29"/>
      <c r="K10" s="29"/>
      <c r="L10" s="29"/>
      <c r="M10" s="34"/>
      <c r="N10" s="28"/>
      <c r="O10" s="28"/>
      <c r="P10" s="28"/>
      <c r="Q10" s="28"/>
      <c r="R10" s="28"/>
    </row>
    <row r="11" spans="1:18" s="18" customFormat="1" x14ac:dyDescent="0.25">
      <c r="A11" s="27"/>
      <c r="B11" s="27" t="s">
        <v>3193</v>
      </c>
      <c r="D11" s="19"/>
      <c r="E11" s="20"/>
      <c r="F11" s="21"/>
      <c r="G11" s="22"/>
      <c r="J11" s="22"/>
      <c r="K11" s="22"/>
      <c r="L11" s="22"/>
      <c r="M11" s="23"/>
      <c r="O11" s="27"/>
      <c r="P11" s="24"/>
      <c r="Q11" s="24"/>
      <c r="R11" s="24"/>
    </row>
    <row r="12" spans="1:18" ht="11.1" customHeight="1" thickBot="1" x14ac:dyDescent="0.3"/>
    <row r="13" spans="1:18" s="15" customFormat="1" ht="44.45" customHeight="1" thickTop="1" x14ac:dyDescent="0.25">
      <c r="A13" s="71"/>
      <c r="B13" s="11" t="s">
        <v>2</v>
      </c>
      <c r="C13" s="92" t="s">
        <v>3</v>
      </c>
      <c r="D13" s="93"/>
      <c r="E13" s="8" t="s">
        <v>4</v>
      </c>
      <c r="F13" s="8" t="s">
        <v>5</v>
      </c>
      <c r="G13" s="9" t="s">
        <v>6</v>
      </c>
      <c r="H13" s="12" t="s">
        <v>7</v>
      </c>
      <c r="I13" s="13" t="s">
        <v>8</v>
      </c>
      <c r="J13" s="9" t="s">
        <v>9</v>
      </c>
      <c r="K13" s="8" t="s">
        <v>5</v>
      </c>
      <c r="L13" s="9" t="s">
        <v>10</v>
      </c>
      <c r="M13" s="12" t="s">
        <v>11</v>
      </c>
      <c r="N13" s="12" t="s">
        <v>12</v>
      </c>
      <c r="O13" s="12" t="s">
        <v>13</v>
      </c>
      <c r="P13" s="11" t="s">
        <v>14</v>
      </c>
      <c r="Q13" s="11" t="s">
        <v>15</v>
      </c>
      <c r="R13" s="14" t="s">
        <v>16</v>
      </c>
    </row>
    <row r="14" spans="1:18" x14ac:dyDescent="0.25">
      <c r="A14" s="72"/>
      <c r="B14" s="72" t="s">
        <v>17</v>
      </c>
      <c r="C14" s="72" t="s">
        <v>18</v>
      </c>
      <c r="D14" s="76" t="s">
        <v>19</v>
      </c>
      <c r="E14" s="73">
        <v>-2821</v>
      </c>
      <c r="F14" s="73">
        <v>3626.46</v>
      </c>
      <c r="G14" s="16">
        <f>E14-F14</f>
        <v>-6447.46</v>
      </c>
      <c r="H14" s="72"/>
      <c r="I14" s="77">
        <f>J14/58519484</f>
        <v>-2.3237901414168316E-5</v>
      </c>
      <c r="J14" s="73">
        <v>-1359.8700000000001</v>
      </c>
      <c r="K14" s="73">
        <v>3626.46</v>
      </c>
      <c r="L14" s="16">
        <f>J14-K14</f>
        <v>-4986.33</v>
      </c>
      <c r="M14" s="74">
        <v>44105</v>
      </c>
      <c r="N14" s="74">
        <v>44469</v>
      </c>
      <c r="O14" s="72" t="s">
        <v>20</v>
      </c>
      <c r="P14" s="72" t="s">
        <v>21</v>
      </c>
      <c r="Q14" s="72" t="s">
        <v>22</v>
      </c>
      <c r="R14" s="72" t="s">
        <v>23</v>
      </c>
    </row>
    <row r="15" spans="1:18" x14ac:dyDescent="0.25">
      <c r="B15" t="s">
        <v>24</v>
      </c>
      <c r="C15" t="s">
        <v>25</v>
      </c>
      <c r="D15" s="1" t="s">
        <v>26</v>
      </c>
      <c r="E15" s="3">
        <v>-1152</v>
      </c>
      <c r="F15" s="3">
        <v>3175.59</v>
      </c>
      <c r="G15" s="16">
        <f t="shared" ref="G15:G20" si="0">E15-F15</f>
        <v>-4327.59</v>
      </c>
      <c r="I15" s="77">
        <f t="shared" ref="I15:I78" si="1">J15/58519484</f>
        <v>-7.0233018459287852E-6</v>
      </c>
      <c r="J15" s="3">
        <v>-411</v>
      </c>
      <c r="K15" s="3">
        <v>3175.59</v>
      </c>
      <c r="L15" s="16">
        <f t="shared" ref="L15:L20" si="2">J15-K15</f>
        <v>-3586.59</v>
      </c>
      <c r="M15" s="17">
        <v>44105</v>
      </c>
      <c r="N15" s="17">
        <v>44469</v>
      </c>
      <c r="O15" t="s">
        <v>27</v>
      </c>
      <c r="P15" t="s">
        <v>21</v>
      </c>
      <c r="Q15" t="s">
        <v>22</v>
      </c>
      <c r="R15" t="s">
        <v>23</v>
      </c>
    </row>
    <row r="16" spans="1:18" x14ac:dyDescent="0.25">
      <c r="B16" t="s">
        <v>28</v>
      </c>
      <c r="C16" t="s">
        <v>29</v>
      </c>
      <c r="D16" s="1" t="s">
        <v>30</v>
      </c>
      <c r="E16" s="3">
        <v>-2234</v>
      </c>
      <c r="F16" s="3">
        <v>2872.29</v>
      </c>
      <c r="G16" s="16">
        <f t="shared" si="0"/>
        <v>-5106.29</v>
      </c>
      <c r="I16" s="77">
        <f t="shared" si="1"/>
        <v>-1.0718310503216331E-5</v>
      </c>
      <c r="J16" s="3">
        <v>-627.23</v>
      </c>
      <c r="K16" s="3">
        <v>2872.29</v>
      </c>
      <c r="L16" s="16">
        <f t="shared" si="2"/>
        <v>-3499.52</v>
      </c>
      <c r="M16" s="17">
        <v>44105</v>
      </c>
      <c r="N16" s="17">
        <v>44469</v>
      </c>
      <c r="O16" t="s">
        <v>31</v>
      </c>
      <c r="P16" t="s">
        <v>32</v>
      </c>
      <c r="Q16" t="s">
        <v>33</v>
      </c>
      <c r="R16" t="s">
        <v>21</v>
      </c>
    </row>
    <row r="17" spans="2:18" x14ac:dyDescent="0.25">
      <c r="B17" t="s">
        <v>34</v>
      </c>
      <c r="C17" t="s">
        <v>35</v>
      </c>
      <c r="D17" s="1" t="s">
        <v>36</v>
      </c>
      <c r="E17" s="3">
        <v>-1352.5</v>
      </c>
      <c r="F17" s="3">
        <v>7861.9</v>
      </c>
      <c r="G17" s="16">
        <f t="shared" si="0"/>
        <v>-9214.4</v>
      </c>
      <c r="I17" s="77">
        <f t="shared" si="1"/>
        <v>7.1904085825500442E-5</v>
      </c>
      <c r="J17" s="3">
        <v>4207.79</v>
      </c>
      <c r="K17" s="3">
        <v>7861.9</v>
      </c>
      <c r="L17" s="16">
        <f t="shared" si="2"/>
        <v>-3654.1099999999997</v>
      </c>
      <c r="M17" s="17">
        <v>44105</v>
      </c>
      <c r="N17" s="17">
        <v>44469</v>
      </c>
      <c r="O17" t="s">
        <v>37</v>
      </c>
      <c r="P17" t="s">
        <v>38</v>
      </c>
      <c r="Q17" t="s">
        <v>22</v>
      </c>
      <c r="R17" t="s">
        <v>23</v>
      </c>
    </row>
    <row r="18" spans="2:18" ht="30" x14ac:dyDescent="0.25">
      <c r="B18" t="s">
        <v>39</v>
      </c>
      <c r="C18" t="s">
        <v>40</v>
      </c>
      <c r="D18" s="1" t="s">
        <v>41</v>
      </c>
      <c r="E18" s="3">
        <v>-795.2</v>
      </c>
      <c r="F18" s="3">
        <v>1532.49</v>
      </c>
      <c r="G18" s="16">
        <f t="shared" si="0"/>
        <v>-2327.69</v>
      </c>
      <c r="I18" s="77">
        <f t="shared" si="1"/>
        <v>2.0095700091955697E-5</v>
      </c>
      <c r="J18" s="3">
        <v>1175.99</v>
      </c>
      <c r="K18" s="3">
        <v>1532.49</v>
      </c>
      <c r="L18" s="16">
        <f t="shared" si="2"/>
        <v>-356.5</v>
      </c>
      <c r="M18" s="17">
        <v>44105</v>
      </c>
      <c r="N18" s="17">
        <v>44469</v>
      </c>
      <c r="O18" t="s">
        <v>42</v>
      </c>
      <c r="P18" t="s">
        <v>43</v>
      </c>
      <c r="Q18" t="s">
        <v>44</v>
      </c>
      <c r="R18" t="s">
        <v>45</v>
      </c>
    </row>
    <row r="19" spans="2:18" ht="30" x14ac:dyDescent="0.25">
      <c r="B19" t="s">
        <v>46</v>
      </c>
      <c r="C19" t="s">
        <v>47</v>
      </c>
      <c r="D19" s="1" t="s">
        <v>48</v>
      </c>
      <c r="E19" s="3">
        <v>-2869</v>
      </c>
      <c r="F19" s="3">
        <v>16453.98</v>
      </c>
      <c r="G19" s="16">
        <f t="shared" si="0"/>
        <v>-19322.98</v>
      </c>
      <c r="I19" s="77">
        <f t="shared" si="1"/>
        <v>2.8114123494321999E-4</v>
      </c>
      <c r="J19" s="3">
        <v>16452.240000000002</v>
      </c>
      <c r="K19" s="3">
        <v>16453.98</v>
      </c>
      <c r="L19" s="16">
        <f t="shared" si="2"/>
        <v>-1.7399999999979627</v>
      </c>
      <c r="M19" s="17">
        <v>44105</v>
      </c>
      <c r="N19" s="17">
        <v>44469</v>
      </c>
      <c r="O19" t="s">
        <v>49</v>
      </c>
      <c r="P19" t="s">
        <v>50</v>
      </c>
      <c r="Q19" t="s">
        <v>22</v>
      </c>
      <c r="R19" t="s">
        <v>23</v>
      </c>
    </row>
    <row r="20" spans="2:18" x14ac:dyDescent="0.25">
      <c r="B20" t="s">
        <v>51</v>
      </c>
      <c r="C20" t="s">
        <v>52</v>
      </c>
      <c r="D20" s="1" t="s">
        <v>53</v>
      </c>
      <c r="E20" s="3">
        <v>-17933.5</v>
      </c>
      <c r="F20" s="3">
        <v>65404.06</v>
      </c>
      <c r="G20" s="16">
        <f t="shared" si="0"/>
        <v>-83337.56</v>
      </c>
      <c r="I20" s="77">
        <f t="shared" si="1"/>
        <v>5.1763802291899912E-4</v>
      </c>
      <c r="J20" s="3">
        <v>30291.91</v>
      </c>
      <c r="K20" s="3">
        <v>65404.06</v>
      </c>
      <c r="L20" s="16">
        <f t="shared" si="2"/>
        <v>-35112.149999999994</v>
      </c>
      <c r="M20" s="17">
        <v>44105</v>
      </c>
      <c r="N20" s="17">
        <v>44469</v>
      </c>
      <c r="O20" t="s">
        <v>54</v>
      </c>
      <c r="P20" t="s">
        <v>50</v>
      </c>
      <c r="Q20" t="s">
        <v>22</v>
      </c>
      <c r="R20" t="s">
        <v>23</v>
      </c>
    </row>
    <row r="21" spans="2:18" ht="45" x14ac:dyDescent="0.25">
      <c r="B21" t="s">
        <v>55</v>
      </c>
      <c r="C21" t="s">
        <v>56</v>
      </c>
      <c r="D21" s="1" t="s">
        <v>57</v>
      </c>
      <c r="E21" s="3">
        <v>167369.06</v>
      </c>
      <c r="F21" s="3">
        <v>0</v>
      </c>
      <c r="G21" s="16"/>
      <c r="I21" s="77">
        <f t="shared" si="1"/>
        <v>3.4230236719107091E-2</v>
      </c>
      <c r="J21" s="3">
        <v>2003135.79</v>
      </c>
      <c r="K21" s="3" t="s">
        <v>58</v>
      </c>
      <c r="L21" s="16"/>
      <c r="M21" s="17">
        <v>44105</v>
      </c>
      <c r="N21" s="17">
        <v>44469</v>
      </c>
      <c r="O21" t="s">
        <v>59</v>
      </c>
      <c r="P21" t="s">
        <v>23</v>
      </c>
      <c r="Q21" t="s">
        <v>60</v>
      </c>
      <c r="R21" t="s">
        <v>23</v>
      </c>
    </row>
    <row r="22" spans="2:18" ht="45" x14ac:dyDescent="0.25">
      <c r="B22" t="s">
        <v>61</v>
      </c>
      <c r="C22" t="s">
        <v>62</v>
      </c>
      <c r="D22" s="1" t="s">
        <v>63</v>
      </c>
      <c r="E22" s="3">
        <v>5049.7</v>
      </c>
      <c r="F22" s="3">
        <v>0</v>
      </c>
      <c r="G22" s="16"/>
      <c r="I22" s="77">
        <f t="shared" si="1"/>
        <v>2.8981226150251089E-3</v>
      </c>
      <c r="J22" s="3">
        <v>169596.64</v>
      </c>
      <c r="K22" s="3" t="s">
        <v>58</v>
      </c>
      <c r="L22" s="16"/>
      <c r="M22" s="17">
        <v>44105</v>
      </c>
      <c r="N22" s="17">
        <v>44469</v>
      </c>
      <c r="O22" t="s">
        <v>59</v>
      </c>
      <c r="P22" t="s">
        <v>23</v>
      </c>
      <c r="Q22" t="s">
        <v>60</v>
      </c>
      <c r="R22" t="s">
        <v>23</v>
      </c>
    </row>
    <row r="23" spans="2:18" ht="45" x14ac:dyDescent="0.25">
      <c r="B23" t="s">
        <v>64</v>
      </c>
      <c r="C23" t="s">
        <v>65</v>
      </c>
      <c r="D23" s="1" t="s">
        <v>66</v>
      </c>
      <c r="E23" s="3">
        <v>25490.29</v>
      </c>
      <c r="F23" s="3">
        <v>0</v>
      </c>
      <c r="G23" s="16"/>
      <c r="I23" s="77">
        <f t="shared" si="1"/>
        <v>6.3575034256966451E-3</v>
      </c>
      <c r="J23" s="3">
        <v>372037.82</v>
      </c>
      <c r="K23" s="3" t="s">
        <v>58</v>
      </c>
      <c r="L23" s="16"/>
      <c r="M23" s="17">
        <v>44105</v>
      </c>
      <c r="N23" s="17">
        <v>44469</v>
      </c>
      <c r="O23" t="s">
        <v>59</v>
      </c>
      <c r="P23" t="s">
        <v>23</v>
      </c>
      <c r="Q23" t="s">
        <v>60</v>
      </c>
      <c r="R23" t="s">
        <v>23</v>
      </c>
    </row>
    <row r="24" spans="2:18" ht="45" x14ac:dyDescent="0.25">
      <c r="B24" t="s">
        <v>67</v>
      </c>
      <c r="C24" t="s">
        <v>68</v>
      </c>
      <c r="D24" s="1" t="s">
        <v>69</v>
      </c>
      <c r="E24" s="3">
        <v>12483.28</v>
      </c>
      <c r="F24" s="3">
        <v>0</v>
      </c>
      <c r="G24" s="16"/>
      <c r="I24" s="77">
        <f t="shared" si="1"/>
        <v>4.2698269519943132E-3</v>
      </c>
      <c r="J24" s="3">
        <v>249868.07</v>
      </c>
      <c r="K24" s="3" t="s">
        <v>58</v>
      </c>
      <c r="L24" s="16"/>
      <c r="M24" s="17">
        <v>44105</v>
      </c>
      <c r="N24" s="17">
        <v>44469</v>
      </c>
      <c r="O24" t="s">
        <v>59</v>
      </c>
      <c r="P24" t="s">
        <v>23</v>
      </c>
      <c r="Q24" t="s">
        <v>60</v>
      </c>
      <c r="R24" t="s">
        <v>23</v>
      </c>
    </row>
    <row r="25" spans="2:18" ht="45" x14ac:dyDescent="0.25">
      <c r="B25" t="s">
        <v>70</v>
      </c>
      <c r="C25" t="s">
        <v>71</v>
      </c>
      <c r="D25" s="1" t="s">
        <v>72</v>
      </c>
      <c r="E25" s="3">
        <v>20486.34</v>
      </c>
      <c r="F25" s="3">
        <v>0</v>
      </c>
      <c r="G25" s="16"/>
      <c r="I25" s="77">
        <f t="shared" si="1"/>
        <v>4.2723847325789816E-3</v>
      </c>
      <c r="J25" s="3">
        <v>250017.75</v>
      </c>
      <c r="K25" s="3" t="s">
        <v>58</v>
      </c>
      <c r="L25" s="16"/>
      <c r="M25" s="17">
        <v>44105</v>
      </c>
      <c r="N25" s="17">
        <v>44469</v>
      </c>
      <c r="O25" t="s">
        <v>59</v>
      </c>
      <c r="P25" t="s">
        <v>23</v>
      </c>
      <c r="Q25" t="s">
        <v>60</v>
      </c>
      <c r="R25" t="s">
        <v>23</v>
      </c>
    </row>
    <row r="26" spans="2:18" ht="45" x14ac:dyDescent="0.25">
      <c r="B26" t="s">
        <v>73</v>
      </c>
      <c r="C26" t="s">
        <v>74</v>
      </c>
      <c r="D26" s="1" t="s">
        <v>75</v>
      </c>
      <c r="E26" s="3">
        <v>122505.64</v>
      </c>
      <c r="F26" s="3">
        <v>0</v>
      </c>
      <c r="G26" s="16"/>
      <c r="I26" s="77">
        <f t="shared" si="1"/>
        <v>1.6932849407899769E-2</v>
      </c>
      <c r="J26" s="3">
        <v>990901.61</v>
      </c>
      <c r="K26" s="3" t="s">
        <v>58</v>
      </c>
      <c r="L26" s="16"/>
      <c r="M26" s="17">
        <v>44105</v>
      </c>
      <c r="N26" s="17">
        <v>44469</v>
      </c>
      <c r="O26" t="s">
        <v>59</v>
      </c>
      <c r="P26" t="s">
        <v>23</v>
      </c>
      <c r="Q26" t="s">
        <v>60</v>
      </c>
      <c r="R26" t="s">
        <v>23</v>
      </c>
    </row>
    <row r="27" spans="2:18" ht="45" x14ac:dyDescent="0.25">
      <c r="B27" t="s">
        <v>76</v>
      </c>
      <c r="C27" t="s">
        <v>77</v>
      </c>
      <c r="D27" s="1" t="s">
        <v>78</v>
      </c>
      <c r="E27" s="3">
        <v>8876.7000000000007</v>
      </c>
      <c r="F27" s="3">
        <v>0</v>
      </c>
      <c r="G27" s="16"/>
      <c r="I27" s="77">
        <f t="shared" si="1"/>
        <v>2.8729421127500032E-3</v>
      </c>
      <c r="J27" s="3">
        <v>168123.09</v>
      </c>
      <c r="K27" s="3" t="s">
        <v>58</v>
      </c>
      <c r="L27" s="16"/>
      <c r="M27" s="17">
        <v>44105</v>
      </c>
      <c r="N27" s="17">
        <v>44469</v>
      </c>
      <c r="O27" t="s">
        <v>59</v>
      </c>
      <c r="P27" t="s">
        <v>23</v>
      </c>
      <c r="Q27" t="s">
        <v>60</v>
      </c>
      <c r="R27" t="s">
        <v>23</v>
      </c>
    </row>
    <row r="28" spans="2:18" ht="45" x14ac:dyDescent="0.25">
      <c r="B28" t="s">
        <v>79</v>
      </c>
      <c r="C28" t="s">
        <v>80</v>
      </c>
      <c r="D28" s="1" t="s">
        <v>81</v>
      </c>
      <c r="E28" s="3">
        <v>24090.9</v>
      </c>
      <c r="F28" s="3">
        <v>0</v>
      </c>
      <c r="G28" s="16"/>
      <c r="I28" s="77">
        <f t="shared" si="1"/>
        <v>3.1455624249865223E-3</v>
      </c>
      <c r="J28" s="3">
        <v>184076.69</v>
      </c>
      <c r="K28" s="3" t="s">
        <v>58</v>
      </c>
      <c r="L28" s="16"/>
      <c r="M28" s="17">
        <v>44105</v>
      </c>
      <c r="N28" s="17">
        <v>44469</v>
      </c>
      <c r="O28" t="s">
        <v>59</v>
      </c>
      <c r="P28" t="s">
        <v>23</v>
      </c>
      <c r="Q28" t="s">
        <v>60</v>
      </c>
      <c r="R28" t="s">
        <v>23</v>
      </c>
    </row>
    <row r="29" spans="2:18" ht="45" x14ac:dyDescent="0.25">
      <c r="B29" t="s">
        <v>82</v>
      </c>
      <c r="C29" t="s">
        <v>83</v>
      </c>
      <c r="D29" s="1" t="s">
        <v>84</v>
      </c>
      <c r="E29" s="3">
        <v>108242.95</v>
      </c>
      <c r="F29" s="3">
        <v>0</v>
      </c>
      <c r="G29" s="16"/>
      <c r="I29" s="77">
        <f t="shared" si="1"/>
        <v>2.5494997700253132E-2</v>
      </c>
      <c r="J29" s="3">
        <v>1491954.1099999999</v>
      </c>
      <c r="K29" s="3" t="s">
        <v>58</v>
      </c>
      <c r="L29" s="16"/>
      <c r="M29" s="17">
        <v>44105</v>
      </c>
      <c r="N29" s="17">
        <v>44469</v>
      </c>
      <c r="O29" t="s">
        <v>59</v>
      </c>
      <c r="P29" t="s">
        <v>23</v>
      </c>
      <c r="Q29" t="s">
        <v>60</v>
      </c>
      <c r="R29" t="s">
        <v>23</v>
      </c>
    </row>
    <row r="30" spans="2:18" ht="45" x14ac:dyDescent="0.25">
      <c r="B30" t="s">
        <v>85</v>
      </c>
      <c r="C30" t="s">
        <v>86</v>
      </c>
      <c r="D30" s="1" t="s">
        <v>87</v>
      </c>
      <c r="E30" s="3">
        <v>142257.5</v>
      </c>
      <c r="F30" s="3">
        <v>0</v>
      </c>
      <c r="G30" s="16"/>
      <c r="I30" s="77">
        <f t="shared" si="1"/>
        <v>2.7441780587128893E-2</v>
      </c>
      <c r="J30" s="3">
        <v>1605878.8399999999</v>
      </c>
      <c r="K30" s="3" t="s">
        <v>58</v>
      </c>
      <c r="L30" s="16"/>
      <c r="M30" s="17">
        <v>44105</v>
      </c>
      <c r="N30" s="17">
        <v>44469</v>
      </c>
      <c r="O30" t="s">
        <v>59</v>
      </c>
      <c r="P30" t="s">
        <v>23</v>
      </c>
      <c r="Q30" t="s">
        <v>88</v>
      </c>
      <c r="R30" t="s">
        <v>23</v>
      </c>
    </row>
    <row r="31" spans="2:18" ht="45" x14ac:dyDescent="0.25">
      <c r="B31" t="s">
        <v>89</v>
      </c>
      <c r="C31" t="s">
        <v>90</v>
      </c>
      <c r="D31" s="1" t="s">
        <v>91</v>
      </c>
      <c r="E31" s="3">
        <v>38545.86</v>
      </c>
      <c r="F31" s="3">
        <v>0</v>
      </c>
      <c r="G31" s="16"/>
      <c r="I31" s="77">
        <f t="shared" si="1"/>
        <v>9.6274574123039088E-3</v>
      </c>
      <c r="J31" s="3">
        <v>563393.84</v>
      </c>
      <c r="K31" s="3" t="s">
        <v>58</v>
      </c>
      <c r="L31" s="16"/>
      <c r="M31" s="17">
        <v>44105</v>
      </c>
      <c r="N31" s="17">
        <v>44469</v>
      </c>
      <c r="O31" t="s">
        <v>59</v>
      </c>
      <c r="P31" t="s">
        <v>23</v>
      </c>
      <c r="Q31" t="s">
        <v>60</v>
      </c>
      <c r="R31" t="s">
        <v>23</v>
      </c>
    </row>
    <row r="32" spans="2:18" ht="60" x14ac:dyDescent="0.25">
      <c r="B32" t="s">
        <v>92</v>
      </c>
      <c r="C32" t="s">
        <v>93</v>
      </c>
      <c r="D32" s="1" t="s">
        <v>94</v>
      </c>
      <c r="E32" s="3">
        <v>87607.3</v>
      </c>
      <c r="F32" s="3">
        <v>0</v>
      </c>
      <c r="G32" s="16"/>
      <c r="I32" s="77">
        <f t="shared" si="1"/>
        <v>2.3280515426280929E-2</v>
      </c>
      <c r="J32" s="3">
        <v>1362363.75</v>
      </c>
      <c r="K32" s="3" t="s">
        <v>58</v>
      </c>
      <c r="L32" s="16"/>
      <c r="M32" s="17">
        <v>44105</v>
      </c>
      <c r="N32" s="17">
        <v>44469</v>
      </c>
      <c r="O32" t="s">
        <v>95</v>
      </c>
      <c r="P32" t="s">
        <v>23</v>
      </c>
      <c r="Q32" t="s">
        <v>60</v>
      </c>
      <c r="R32" t="s">
        <v>23</v>
      </c>
    </row>
    <row r="33" spans="2:18" ht="60" x14ac:dyDescent="0.25">
      <c r="B33" t="s">
        <v>96</v>
      </c>
      <c r="C33" t="s">
        <v>97</v>
      </c>
      <c r="D33" s="1" t="s">
        <v>98</v>
      </c>
      <c r="E33" s="3">
        <v>6310.72</v>
      </c>
      <c r="F33" s="3">
        <v>0</v>
      </c>
      <c r="G33" s="16"/>
      <c r="I33" s="77">
        <f t="shared" si="1"/>
        <v>8.1268300315156573E-4</v>
      </c>
      <c r="J33" s="3">
        <v>47557.79</v>
      </c>
      <c r="K33" s="3" t="s">
        <v>58</v>
      </c>
      <c r="L33" s="16"/>
      <c r="M33" s="17">
        <v>44105</v>
      </c>
      <c r="N33" s="17">
        <v>44469</v>
      </c>
      <c r="O33" t="s">
        <v>95</v>
      </c>
      <c r="P33" t="s">
        <v>23</v>
      </c>
      <c r="Q33" t="s">
        <v>60</v>
      </c>
      <c r="R33" t="s">
        <v>23</v>
      </c>
    </row>
    <row r="34" spans="2:18" ht="60" x14ac:dyDescent="0.25">
      <c r="B34" t="s">
        <v>99</v>
      </c>
      <c r="C34" t="s">
        <v>100</v>
      </c>
      <c r="D34" s="1" t="s">
        <v>101</v>
      </c>
      <c r="E34" s="3">
        <v>621.78</v>
      </c>
      <c r="F34" s="3">
        <v>0</v>
      </c>
      <c r="G34" s="16"/>
      <c r="I34" s="77">
        <f t="shared" si="1"/>
        <v>2.4360674472112573E-3</v>
      </c>
      <c r="J34" s="3">
        <v>142557.41</v>
      </c>
      <c r="K34" s="3" t="s">
        <v>58</v>
      </c>
      <c r="L34" s="16"/>
      <c r="M34" s="17">
        <v>44105</v>
      </c>
      <c r="N34" s="17">
        <v>44469</v>
      </c>
      <c r="O34" t="s">
        <v>95</v>
      </c>
      <c r="P34" t="s">
        <v>23</v>
      </c>
      <c r="Q34" t="s">
        <v>60</v>
      </c>
      <c r="R34" t="s">
        <v>23</v>
      </c>
    </row>
    <row r="35" spans="2:18" ht="60" x14ac:dyDescent="0.25">
      <c r="B35" t="s">
        <v>102</v>
      </c>
      <c r="C35" t="s">
        <v>103</v>
      </c>
      <c r="D35" s="1" t="s">
        <v>104</v>
      </c>
      <c r="E35" s="3">
        <v>21490.13</v>
      </c>
      <c r="F35" s="3">
        <v>0</v>
      </c>
      <c r="G35" s="16"/>
      <c r="I35" s="77">
        <f t="shared" si="1"/>
        <v>4.9461387937050159E-3</v>
      </c>
      <c r="J35" s="3">
        <v>289445.49</v>
      </c>
      <c r="K35" s="3" t="s">
        <v>58</v>
      </c>
      <c r="L35" s="16"/>
      <c r="M35" s="17">
        <v>44105</v>
      </c>
      <c r="N35" s="17">
        <v>44469</v>
      </c>
      <c r="O35" t="s">
        <v>95</v>
      </c>
      <c r="P35" t="s">
        <v>23</v>
      </c>
      <c r="Q35" t="s">
        <v>60</v>
      </c>
      <c r="R35" t="s">
        <v>23</v>
      </c>
    </row>
    <row r="36" spans="2:18" ht="60" x14ac:dyDescent="0.25">
      <c r="B36" t="s">
        <v>105</v>
      </c>
      <c r="C36" t="s">
        <v>106</v>
      </c>
      <c r="D36" s="1" t="s">
        <v>107</v>
      </c>
      <c r="E36" s="3">
        <v>30000.22</v>
      </c>
      <c r="F36" s="3">
        <v>0</v>
      </c>
      <c r="G36" s="16"/>
      <c r="I36" s="77">
        <f t="shared" si="1"/>
        <v>3.5313713634248724E-3</v>
      </c>
      <c r="J36" s="3">
        <v>206654.03</v>
      </c>
      <c r="K36" s="3" t="s">
        <v>58</v>
      </c>
      <c r="L36" s="16"/>
      <c r="M36" s="17">
        <v>44105</v>
      </c>
      <c r="N36" s="17">
        <v>44469</v>
      </c>
      <c r="O36" t="s">
        <v>95</v>
      </c>
      <c r="P36" t="s">
        <v>23</v>
      </c>
      <c r="Q36" t="s">
        <v>60</v>
      </c>
      <c r="R36" t="s">
        <v>23</v>
      </c>
    </row>
    <row r="37" spans="2:18" ht="60" x14ac:dyDescent="0.25">
      <c r="B37" t="s">
        <v>108</v>
      </c>
      <c r="C37" t="s">
        <v>109</v>
      </c>
      <c r="D37" s="1" t="s">
        <v>110</v>
      </c>
      <c r="E37" s="3">
        <v>436.08</v>
      </c>
      <c r="F37" s="3">
        <v>0</v>
      </c>
      <c r="G37" s="16"/>
      <c r="I37" s="77">
        <f t="shared" si="1"/>
        <v>4.1848812269089731E-3</v>
      </c>
      <c r="J37" s="3">
        <v>244897.09</v>
      </c>
      <c r="K37" s="3" t="s">
        <v>58</v>
      </c>
      <c r="L37" s="16"/>
      <c r="M37" s="17">
        <v>44105</v>
      </c>
      <c r="N37" s="17">
        <v>44469</v>
      </c>
      <c r="O37" t="s">
        <v>95</v>
      </c>
      <c r="P37" t="s">
        <v>23</v>
      </c>
      <c r="Q37" t="s">
        <v>60</v>
      </c>
      <c r="R37" t="s">
        <v>23</v>
      </c>
    </row>
    <row r="38" spans="2:18" ht="60" x14ac:dyDescent="0.25">
      <c r="B38" t="s">
        <v>111</v>
      </c>
      <c r="C38" t="s">
        <v>112</v>
      </c>
      <c r="D38" s="1" t="s">
        <v>113</v>
      </c>
      <c r="E38" s="3">
        <v>8054.31</v>
      </c>
      <c r="F38" s="3">
        <v>0</v>
      </c>
      <c r="G38" s="16"/>
      <c r="I38" s="77">
        <f t="shared" si="1"/>
        <v>2.5440960825970373E-3</v>
      </c>
      <c r="J38" s="3">
        <v>148879.19</v>
      </c>
      <c r="K38" s="3" t="s">
        <v>58</v>
      </c>
      <c r="L38" s="16"/>
      <c r="M38" s="17">
        <v>44105</v>
      </c>
      <c r="N38" s="17">
        <v>44469</v>
      </c>
      <c r="O38" t="s">
        <v>95</v>
      </c>
      <c r="P38" t="s">
        <v>23</v>
      </c>
      <c r="Q38" t="s">
        <v>60</v>
      </c>
      <c r="R38" t="s">
        <v>23</v>
      </c>
    </row>
    <row r="39" spans="2:18" ht="60" x14ac:dyDescent="0.25">
      <c r="B39" t="s">
        <v>114</v>
      </c>
      <c r="C39" t="s">
        <v>115</v>
      </c>
      <c r="D39" s="1" t="s">
        <v>116</v>
      </c>
      <c r="E39" s="3">
        <v>8159.6500000000005</v>
      </c>
      <c r="F39" s="3">
        <v>0</v>
      </c>
      <c r="G39" s="16"/>
      <c r="I39" s="77">
        <f t="shared" si="1"/>
        <v>1.9512212376992253E-3</v>
      </c>
      <c r="J39" s="3">
        <v>114184.46</v>
      </c>
      <c r="K39" s="3" t="s">
        <v>58</v>
      </c>
      <c r="L39" s="16"/>
      <c r="M39" s="17">
        <v>44105</v>
      </c>
      <c r="N39" s="17">
        <v>44469</v>
      </c>
      <c r="O39" t="s">
        <v>95</v>
      </c>
      <c r="P39" t="s">
        <v>23</v>
      </c>
      <c r="Q39" t="s">
        <v>60</v>
      </c>
      <c r="R39" t="s">
        <v>23</v>
      </c>
    </row>
    <row r="40" spans="2:18" ht="45" x14ac:dyDescent="0.25">
      <c r="B40" t="s">
        <v>117</v>
      </c>
      <c r="C40" t="s">
        <v>118</v>
      </c>
      <c r="D40" s="1" t="s">
        <v>119</v>
      </c>
      <c r="E40" s="3">
        <v>27961.93</v>
      </c>
      <c r="F40" s="3">
        <v>0</v>
      </c>
      <c r="G40" s="16"/>
      <c r="I40" s="77">
        <f t="shared" si="1"/>
        <v>1.1760854213957183E-2</v>
      </c>
      <c r="J40" s="3">
        <v>688239.12</v>
      </c>
      <c r="K40" s="3" t="s">
        <v>58</v>
      </c>
      <c r="L40" s="16"/>
      <c r="M40" s="17">
        <v>44105</v>
      </c>
      <c r="N40" s="17">
        <v>44469</v>
      </c>
      <c r="O40" t="s">
        <v>95</v>
      </c>
      <c r="P40" t="s">
        <v>23</v>
      </c>
      <c r="Q40" t="s">
        <v>60</v>
      </c>
      <c r="R40" t="s">
        <v>23</v>
      </c>
    </row>
    <row r="41" spans="2:18" ht="60" x14ac:dyDescent="0.25">
      <c r="B41" t="s">
        <v>120</v>
      </c>
      <c r="C41" t="s">
        <v>121</v>
      </c>
      <c r="D41" s="1" t="s">
        <v>122</v>
      </c>
      <c r="E41" s="3">
        <v>17933.54</v>
      </c>
      <c r="F41" s="3">
        <v>0</v>
      </c>
      <c r="G41" s="16"/>
      <c r="I41" s="77">
        <f t="shared" si="1"/>
        <v>6.7891292411259132E-3</v>
      </c>
      <c r="J41" s="3">
        <v>397296.34</v>
      </c>
      <c r="K41" s="3" t="s">
        <v>58</v>
      </c>
      <c r="L41" s="16"/>
      <c r="M41" s="17">
        <v>44105</v>
      </c>
      <c r="N41" s="17">
        <v>44469</v>
      </c>
      <c r="O41" t="s">
        <v>95</v>
      </c>
      <c r="P41" t="s">
        <v>23</v>
      </c>
      <c r="Q41" t="s">
        <v>60</v>
      </c>
      <c r="R41" t="s">
        <v>23</v>
      </c>
    </row>
    <row r="42" spans="2:18" ht="60" x14ac:dyDescent="0.25">
      <c r="B42" t="s">
        <v>123</v>
      </c>
      <c r="C42" t="s">
        <v>124</v>
      </c>
      <c r="D42" s="1" t="s">
        <v>125</v>
      </c>
      <c r="E42" s="3">
        <v>9980.68</v>
      </c>
      <c r="F42" s="3">
        <v>0</v>
      </c>
      <c r="G42" s="16"/>
      <c r="I42" s="77">
        <f t="shared" si="1"/>
        <v>2.1000697818866617E-3</v>
      </c>
      <c r="J42" s="3">
        <v>122895</v>
      </c>
      <c r="K42" s="3" t="s">
        <v>58</v>
      </c>
      <c r="L42" s="16"/>
      <c r="M42" s="17">
        <v>44105</v>
      </c>
      <c r="N42" s="17">
        <v>44469</v>
      </c>
      <c r="O42" t="s">
        <v>95</v>
      </c>
      <c r="P42" t="s">
        <v>23</v>
      </c>
      <c r="Q42" t="s">
        <v>60</v>
      </c>
      <c r="R42" t="s">
        <v>23</v>
      </c>
    </row>
    <row r="43" spans="2:18" x14ac:dyDescent="0.25">
      <c r="B43" t="s">
        <v>126</v>
      </c>
      <c r="C43" t="s">
        <v>127</v>
      </c>
      <c r="D43" s="1" t="s">
        <v>128</v>
      </c>
      <c r="E43" s="3">
        <v>1249784.06</v>
      </c>
      <c r="F43" s="3">
        <v>0</v>
      </c>
      <c r="G43" s="16"/>
      <c r="I43" s="77">
        <f t="shared" si="1"/>
        <v>0.13955017306714462</v>
      </c>
      <c r="J43" s="3">
        <v>8166404.1200000001</v>
      </c>
      <c r="K43" s="3" t="s">
        <v>58</v>
      </c>
      <c r="L43" s="16"/>
      <c r="M43" s="17">
        <v>44105</v>
      </c>
      <c r="N43" s="17">
        <v>44469</v>
      </c>
      <c r="O43" t="s">
        <v>129</v>
      </c>
      <c r="P43" t="s">
        <v>23</v>
      </c>
      <c r="Q43" t="s">
        <v>60</v>
      </c>
      <c r="R43" t="s">
        <v>23</v>
      </c>
    </row>
    <row r="44" spans="2:18" x14ac:dyDescent="0.25">
      <c r="B44" t="s">
        <v>130</v>
      </c>
      <c r="C44" t="s">
        <v>131</v>
      </c>
      <c r="D44" s="1" t="s">
        <v>132</v>
      </c>
      <c r="E44" s="3">
        <v>101420.64</v>
      </c>
      <c r="F44" s="3">
        <v>0</v>
      </c>
      <c r="G44" s="16"/>
      <c r="I44" s="77">
        <f t="shared" si="1"/>
        <v>1.5393088736052423E-2</v>
      </c>
      <c r="J44" s="3">
        <v>900795.61</v>
      </c>
      <c r="K44" s="3" t="s">
        <v>58</v>
      </c>
      <c r="L44" s="16"/>
      <c r="M44" s="17">
        <v>44105</v>
      </c>
      <c r="N44" s="17">
        <v>44469</v>
      </c>
      <c r="O44" t="s">
        <v>129</v>
      </c>
      <c r="P44" t="s">
        <v>23</v>
      </c>
      <c r="Q44" t="s">
        <v>60</v>
      </c>
      <c r="R44" t="s">
        <v>23</v>
      </c>
    </row>
    <row r="45" spans="2:18" x14ac:dyDescent="0.25">
      <c r="B45" t="s">
        <v>133</v>
      </c>
      <c r="C45" t="s">
        <v>134</v>
      </c>
      <c r="D45" s="1" t="s">
        <v>135</v>
      </c>
      <c r="E45" s="3">
        <v>62529.99</v>
      </c>
      <c r="F45" s="3">
        <v>0</v>
      </c>
      <c r="G45" s="16"/>
      <c r="I45" s="77">
        <f t="shared" si="1"/>
        <v>1.4103087614374727E-2</v>
      </c>
      <c r="J45" s="3">
        <v>825305.41</v>
      </c>
      <c r="K45" s="3" t="s">
        <v>58</v>
      </c>
      <c r="L45" s="16"/>
      <c r="M45" s="17">
        <v>44105</v>
      </c>
      <c r="N45" s="17">
        <v>44469</v>
      </c>
      <c r="O45" t="s">
        <v>129</v>
      </c>
      <c r="P45" t="s">
        <v>23</v>
      </c>
      <c r="Q45" t="s">
        <v>60</v>
      </c>
      <c r="R45" t="s">
        <v>23</v>
      </c>
    </row>
    <row r="46" spans="2:18" x14ac:dyDescent="0.25">
      <c r="B46" t="s">
        <v>136</v>
      </c>
      <c r="C46" t="s">
        <v>137</v>
      </c>
      <c r="D46" s="1" t="s">
        <v>138</v>
      </c>
      <c r="E46" s="3">
        <v>89435.02</v>
      </c>
      <c r="F46" s="3">
        <v>0</v>
      </c>
      <c r="G46" s="16"/>
      <c r="I46" s="77">
        <f t="shared" si="1"/>
        <v>1.1614860958104142E-2</v>
      </c>
      <c r="J46" s="3">
        <v>679695.67</v>
      </c>
      <c r="K46" s="3" t="s">
        <v>58</v>
      </c>
      <c r="L46" s="16"/>
      <c r="M46" s="17">
        <v>44105</v>
      </c>
      <c r="N46" s="17">
        <v>44469</v>
      </c>
      <c r="O46" t="s">
        <v>129</v>
      </c>
      <c r="P46" t="s">
        <v>23</v>
      </c>
      <c r="Q46" t="s">
        <v>60</v>
      </c>
      <c r="R46" t="s">
        <v>23</v>
      </c>
    </row>
    <row r="47" spans="2:18" x14ac:dyDescent="0.25">
      <c r="B47" t="s">
        <v>139</v>
      </c>
      <c r="C47" t="s">
        <v>140</v>
      </c>
      <c r="D47" s="1" t="s">
        <v>141</v>
      </c>
      <c r="E47" s="3">
        <v>133698.15</v>
      </c>
      <c r="F47" s="3">
        <v>0</v>
      </c>
      <c r="G47" s="16"/>
      <c r="I47" s="77">
        <f t="shared" si="1"/>
        <v>1.5221637805282084E-2</v>
      </c>
      <c r="J47" s="3">
        <v>890762.39</v>
      </c>
      <c r="K47" s="3" t="s">
        <v>58</v>
      </c>
      <c r="L47" s="16"/>
      <c r="M47" s="17">
        <v>44105</v>
      </c>
      <c r="N47" s="17">
        <v>44469</v>
      </c>
      <c r="O47" t="s">
        <v>129</v>
      </c>
      <c r="P47" t="s">
        <v>23</v>
      </c>
      <c r="Q47" t="s">
        <v>60</v>
      </c>
      <c r="R47" t="s">
        <v>23</v>
      </c>
    </row>
    <row r="48" spans="2:18" x14ac:dyDescent="0.25">
      <c r="B48" t="s">
        <v>142</v>
      </c>
      <c r="C48" t="s">
        <v>143</v>
      </c>
      <c r="D48" s="1" t="s">
        <v>144</v>
      </c>
      <c r="E48" s="3">
        <v>331202.63</v>
      </c>
      <c r="F48" s="3">
        <v>0</v>
      </c>
      <c r="G48" s="16"/>
      <c r="I48" s="77">
        <f t="shared" si="1"/>
        <v>4.9538285060750024E-2</v>
      </c>
      <c r="J48" s="3">
        <v>2898954.88</v>
      </c>
      <c r="K48" s="3" t="s">
        <v>58</v>
      </c>
      <c r="L48" s="16"/>
      <c r="M48" s="17">
        <v>44105</v>
      </c>
      <c r="N48" s="17">
        <v>44469</v>
      </c>
      <c r="O48" t="s">
        <v>129</v>
      </c>
      <c r="P48" t="s">
        <v>23</v>
      </c>
      <c r="Q48" t="s">
        <v>60</v>
      </c>
      <c r="R48" t="s">
        <v>23</v>
      </c>
    </row>
    <row r="49" spans="2:18" x14ac:dyDescent="0.25">
      <c r="B49" t="s">
        <v>145</v>
      </c>
      <c r="C49" t="s">
        <v>146</v>
      </c>
      <c r="D49" s="1" t="s">
        <v>147</v>
      </c>
      <c r="E49" s="3">
        <v>91753.23</v>
      </c>
      <c r="F49" s="3">
        <v>0</v>
      </c>
      <c r="G49" s="16"/>
      <c r="I49" s="77">
        <f t="shared" si="1"/>
        <v>1.7988829839989704E-2</v>
      </c>
      <c r="J49" s="3">
        <v>1052697.04</v>
      </c>
      <c r="K49" s="3" t="s">
        <v>58</v>
      </c>
      <c r="L49" s="16"/>
      <c r="M49" s="17">
        <v>44105</v>
      </c>
      <c r="N49" s="17">
        <v>44469</v>
      </c>
      <c r="O49" t="s">
        <v>129</v>
      </c>
      <c r="P49" t="s">
        <v>23</v>
      </c>
      <c r="Q49" t="s">
        <v>60</v>
      </c>
      <c r="R49" t="s">
        <v>23</v>
      </c>
    </row>
    <row r="50" spans="2:18" x14ac:dyDescent="0.25">
      <c r="B50" t="s">
        <v>148</v>
      </c>
      <c r="C50" t="s">
        <v>149</v>
      </c>
      <c r="D50" s="1" t="s">
        <v>150</v>
      </c>
      <c r="E50" s="3">
        <v>72477.8</v>
      </c>
      <c r="F50" s="3">
        <v>0</v>
      </c>
      <c r="G50" s="16"/>
      <c r="I50" s="77">
        <f t="shared" si="1"/>
        <v>9.2177442986339387E-3</v>
      </c>
      <c r="J50" s="3">
        <v>539417.64</v>
      </c>
      <c r="K50" s="3" t="s">
        <v>58</v>
      </c>
      <c r="L50" s="16"/>
      <c r="M50" s="17">
        <v>44105</v>
      </c>
      <c r="N50" s="17">
        <v>44469</v>
      </c>
      <c r="O50" t="s">
        <v>129</v>
      </c>
      <c r="P50" t="s">
        <v>23</v>
      </c>
      <c r="Q50" t="s">
        <v>60</v>
      </c>
      <c r="R50" t="s">
        <v>23</v>
      </c>
    </row>
    <row r="51" spans="2:18" x14ac:dyDescent="0.25">
      <c r="B51" t="s">
        <v>151</v>
      </c>
      <c r="C51" t="s">
        <v>152</v>
      </c>
      <c r="D51" s="1" t="s">
        <v>153</v>
      </c>
      <c r="E51" s="3">
        <v>774352.74</v>
      </c>
      <c r="F51" s="3">
        <v>0</v>
      </c>
      <c r="G51" s="16"/>
      <c r="I51" s="77">
        <f t="shared" si="1"/>
        <v>0.10006666958990958</v>
      </c>
      <c r="J51" s="3">
        <v>5855849.8700000001</v>
      </c>
      <c r="K51" s="3" t="s">
        <v>58</v>
      </c>
      <c r="L51" s="16"/>
      <c r="M51" s="17">
        <v>44105</v>
      </c>
      <c r="N51" s="17">
        <v>44469</v>
      </c>
      <c r="O51" t="s">
        <v>129</v>
      </c>
      <c r="P51" t="s">
        <v>23</v>
      </c>
      <c r="Q51" t="s">
        <v>60</v>
      </c>
      <c r="R51" t="s">
        <v>23</v>
      </c>
    </row>
    <row r="52" spans="2:18" x14ac:dyDescent="0.25">
      <c r="B52" t="s">
        <v>154</v>
      </c>
      <c r="C52" t="s">
        <v>155</v>
      </c>
      <c r="D52" s="1" t="s">
        <v>156</v>
      </c>
      <c r="E52" s="3">
        <v>302780.34000000003</v>
      </c>
      <c r="F52" s="3">
        <v>0</v>
      </c>
      <c r="G52" s="16"/>
      <c r="I52" s="77">
        <f t="shared" si="1"/>
        <v>5.1887724266331536E-2</v>
      </c>
      <c r="J52" s="3">
        <v>3036442.85</v>
      </c>
      <c r="K52" s="3" t="s">
        <v>58</v>
      </c>
      <c r="L52" s="16"/>
      <c r="M52" s="17">
        <v>44105</v>
      </c>
      <c r="N52" s="17">
        <v>44469</v>
      </c>
      <c r="O52" t="s">
        <v>129</v>
      </c>
      <c r="P52" t="s">
        <v>23</v>
      </c>
      <c r="Q52" t="s">
        <v>88</v>
      </c>
      <c r="R52" t="s">
        <v>23</v>
      </c>
    </row>
    <row r="53" spans="2:18" x14ac:dyDescent="0.25">
      <c r="B53" t="s">
        <v>157</v>
      </c>
      <c r="C53" t="s">
        <v>158</v>
      </c>
      <c r="D53" s="1" t="s">
        <v>159</v>
      </c>
      <c r="E53" s="3">
        <v>62810.770000000004</v>
      </c>
      <c r="F53" s="3">
        <v>0</v>
      </c>
      <c r="G53" s="16"/>
      <c r="I53" s="77">
        <f t="shared" si="1"/>
        <v>1.2229706434185236E-2</v>
      </c>
      <c r="J53" s="3">
        <v>715676.11</v>
      </c>
      <c r="K53" s="3" t="s">
        <v>58</v>
      </c>
      <c r="L53" s="16"/>
      <c r="M53" s="17">
        <v>44105</v>
      </c>
      <c r="N53" s="17">
        <v>44469</v>
      </c>
      <c r="O53" t="s">
        <v>129</v>
      </c>
      <c r="P53" t="s">
        <v>23</v>
      </c>
      <c r="Q53" t="s">
        <v>60</v>
      </c>
      <c r="R53" t="s">
        <v>23</v>
      </c>
    </row>
    <row r="54" spans="2:18" ht="45" x14ac:dyDescent="0.25">
      <c r="B54" t="s">
        <v>160</v>
      </c>
      <c r="C54" t="s">
        <v>161</v>
      </c>
      <c r="D54" s="1" t="s">
        <v>162</v>
      </c>
      <c r="E54" s="3">
        <v>343894.34</v>
      </c>
      <c r="F54" s="3">
        <v>0</v>
      </c>
      <c r="G54" s="16"/>
      <c r="I54" s="77">
        <f t="shared" si="1"/>
        <v>3.6611269675583605E-2</v>
      </c>
      <c r="J54" s="3">
        <v>2142472.61</v>
      </c>
      <c r="K54" s="3" t="s">
        <v>58</v>
      </c>
      <c r="L54" s="16"/>
      <c r="M54" s="17">
        <v>44105</v>
      </c>
      <c r="N54" s="17">
        <v>44469</v>
      </c>
      <c r="O54" t="s">
        <v>163</v>
      </c>
      <c r="P54" t="s">
        <v>23</v>
      </c>
      <c r="Q54" t="s">
        <v>60</v>
      </c>
      <c r="R54" t="s">
        <v>23</v>
      </c>
    </row>
    <row r="55" spans="2:18" x14ac:dyDescent="0.25">
      <c r="B55" t="s">
        <v>164</v>
      </c>
      <c r="C55" t="s">
        <v>165</v>
      </c>
      <c r="D55" s="1" t="s">
        <v>166</v>
      </c>
      <c r="E55" s="3">
        <v>50569.409999999996</v>
      </c>
      <c r="F55" s="3">
        <v>0</v>
      </c>
      <c r="G55" s="16"/>
      <c r="I55" s="77">
        <f t="shared" si="1"/>
        <v>6.4128396962625303E-3</v>
      </c>
      <c r="J55" s="3">
        <v>375276.07</v>
      </c>
      <c r="K55" s="3" t="s">
        <v>58</v>
      </c>
      <c r="L55" s="16"/>
      <c r="M55" s="17">
        <v>44105</v>
      </c>
      <c r="N55" s="17">
        <v>44469</v>
      </c>
      <c r="O55" t="s">
        <v>163</v>
      </c>
      <c r="P55" t="s">
        <v>23</v>
      </c>
      <c r="Q55" t="s">
        <v>60</v>
      </c>
      <c r="R55" t="s">
        <v>23</v>
      </c>
    </row>
    <row r="56" spans="2:18" x14ac:dyDescent="0.25">
      <c r="B56" t="s">
        <v>167</v>
      </c>
      <c r="C56" t="s">
        <v>168</v>
      </c>
      <c r="D56" s="1" t="s">
        <v>169</v>
      </c>
      <c r="E56" s="3">
        <v>32736.79</v>
      </c>
      <c r="F56" s="3">
        <v>0</v>
      </c>
      <c r="G56" s="16"/>
      <c r="I56" s="77">
        <f t="shared" si="1"/>
        <v>8.1126069054197406E-3</v>
      </c>
      <c r="J56" s="3">
        <v>474745.57</v>
      </c>
      <c r="K56" s="3" t="s">
        <v>58</v>
      </c>
      <c r="L56" s="16"/>
      <c r="M56" s="17">
        <v>44105</v>
      </c>
      <c r="N56" s="17">
        <v>44469</v>
      </c>
      <c r="O56" t="s">
        <v>163</v>
      </c>
      <c r="P56" t="s">
        <v>23</v>
      </c>
      <c r="Q56" t="s">
        <v>60</v>
      </c>
      <c r="R56" t="s">
        <v>23</v>
      </c>
    </row>
    <row r="57" spans="2:18" ht="45" x14ac:dyDescent="0.25">
      <c r="B57" t="s">
        <v>170</v>
      </c>
      <c r="C57" t="s">
        <v>171</v>
      </c>
      <c r="D57" s="1" t="s">
        <v>172</v>
      </c>
      <c r="E57" s="3">
        <v>39208.65</v>
      </c>
      <c r="F57" s="3">
        <v>0</v>
      </c>
      <c r="G57" s="16"/>
      <c r="I57" s="77">
        <f t="shared" si="1"/>
        <v>9.1138925626890362E-3</v>
      </c>
      <c r="J57" s="3">
        <v>533340.29</v>
      </c>
      <c r="K57" s="3" t="s">
        <v>58</v>
      </c>
      <c r="L57" s="16"/>
      <c r="M57" s="17">
        <v>44105</v>
      </c>
      <c r="N57" s="17">
        <v>44469</v>
      </c>
      <c r="O57" t="s">
        <v>163</v>
      </c>
      <c r="P57" t="s">
        <v>23</v>
      </c>
      <c r="Q57" t="s">
        <v>60</v>
      </c>
      <c r="R57" t="s">
        <v>23</v>
      </c>
    </row>
    <row r="58" spans="2:18" x14ac:dyDescent="0.25">
      <c r="B58" t="s">
        <v>173</v>
      </c>
      <c r="C58" t="s">
        <v>174</v>
      </c>
      <c r="D58" s="1" t="s">
        <v>175</v>
      </c>
      <c r="E58" s="3">
        <v>20020.810000000001</v>
      </c>
      <c r="F58" s="3">
        <v>0</v>
      </c>
      <c r="G58" s="16"/>
      <c r="I58" s="77">
        <f t="shared" si="1"/>
        <v>7.6010805221727526E-3</v>
      </c>
      <c r="J58" s="3">
        <v>444811.31000000006</v>
      </c>
      <c r="K58" s="3" t="s">
        <v>58</v>
      </c>
      <c r="L58" s="16"/>
      <c r="M58" s="17">
        <v>44105</v>
      </c>
      <c r="N58" s="17">
        <v>44469</v>
      </c>
      <c r="O58" t="s">
        <v>163</v>
      </c>
      <c r="P58" t="s">
        <v>23</v>
      </c>
      <c r="Q58" t="s">
        <v>60</v>
      </c>
      <c r="R58" t="s">
        <v>23</v>
      </c>
    </row>
    <row r="59" spans="2:18" x14ac:dyDescent="0.25">
      <c r="B59" t="s">
        <v>176</v>
      </c>
      <c r="C59" t="s">
        <v>177</v>
      </c>
      <c r="D59" s="1" t="s">
        <v>178</v>
      </c>
      <c r="E59" s="3">
        <v>68728.41</v>
      </c>
      <c r="F59" s="3">
        <v>0</v>
      </c>
      <c r="G59" s="16"/>
      <c r="I59" s="77">
        <f t="shared" si="1"/>
        <v>7.3884600554577681E-3</v>
      </c>
      <c r="J59" s="3">
        <v>432368.87</v>
      </c>
      <c r="K59" s="3" t="s">
        <v>58</v>
      </c>
      <c r="L59" s="16"/>
      <c r="M59" s="17">
        <v>44105</v>
      </c>
      <c r="N59" s="17">
        <v>44469</v>
      </c>
      <c r="O59" t="s">
        <v>163</v>
      </c>
      <c r="P59" t="s">
        <v>23</v>
      </c>
      <c r="Q59" t="s">
        <v>60</v>
      </c>
      <c r="R59" t="s">
        <v>23</v>
      </c>
    </row>
    <row r="60" spans="2:18" ht="45" x14ac:dyDescent="0.25">
      <c r="B60" t="s">
        <v>179</v>
      </c>
      <c r="C60" t="s">
        <v>180</v>
      </c>
      <c r="D60" s="1" t="s">
        <v>181</v>
      </c>
      <c r="E60" s="3">
        <v>35614.369999999995</v>
      </c>
      <c r="F60" s="3">
        <v>0</v>
      </c>
      <c r="G60" s="16"/>
      <c r="I60" s="77">
        <f t="shared" si="1"/>
        <v>8.0540447007359135E-3</v>
      </c>
      <c r="J60" s="3">
        <v>471318.54000000004</v>
      </c>
      <c r="K60" s="3" t="s">
        <v>58</v>
      </c>
      <c r="L60" s="16"/>
      <c r="M60" s="17">
        <v>44105</v>
      </c>
      <c r="N60" s="17">
        <v>44469</v>
      </c>
      <c r="O60" t="s">
        <v>163</v>
      </c>
      <c r="P60" t="s">
        <v>23</v>
      </c>
      <c r="Q60" t="s">
        <v>60</v>
      </c>
      <c r="R60" t="s">
        <v>23</v>
      </c>
    </row>
    <row r="61" spans="2:18" ht="45" x14ac:dyDescent="0.25">
      <c r="B61" t="s">
        <v>182</v>
      </c>
      <c r="C61" t="s">
        <v>183</v>
      </c>
      <c r="D61" s="1" t="s">
        <v>184</v>
      </c>
      <c r="E61" s="3">
        <v>33051.01</v>
      </c>
      <c r="F61" s="3">
        <v>0</v>
      </c>
      <c r="G61" s="16"/>
      <c r="I61" s="77">
        <f t="shared" si="1"/>
        <v>4.7365089548636486E-3</v>
      </c>
      <c r="J61" s="3">
        <v>277178.06</v>
      </c>
      <c r="K61" s="3" t="s">
        <v>58</v>
      </c>
      <c r="L61" s="16"/>
      <c r="M61" s="17">
        <v>44105</v>
      </c>
      <c r="N61" s="17">
        <v>44469</v>
      </c>
      <c r="O61" t="s">
        <v>163</v>
      </c>
      <c r="P61" t="s">
        <v>23</v>
      </c>
      <c r="Q61" t="s">
        <v>60</v>
      </c>
      <c r="R61" t="s">
        <v>23</v>
      </c>
    </row>
    <row r="62" spans="2:18" ht="45" x14ac:dyDescent="0.25">
      <c r="B62" t="s">
        <v>185</v>
      </c>
      <c r="C62" t="s">
        <v>186</v>
      </c>
      <c r="D62" s="1" t="s">
        <v>187</v>
      </c>
      <c r="E62" s="3">
        <v>289098.7</v>
      </c>
      <c r="F62" s="3">
        <v>0</v>
      </c>
      <c r="G62" s="16"/>
      <c r="I62" s="77">
        <f t="shared" si="1"/>
        <v>3.0786153890215433E-2</v>
      </c>
      <c r="J62" s="3">
        <v>1801589.8399999999</v>
      </c>
      <c r="K62" s="3" t="s">
        <v>58</v>
      </c>
      <c r="L62" s="16"/>
      <c r="M62" s="17">
        <v>44105</v>
      </c>
      <c r="N62" s="17">
        <v>44469</v>
      </c>
      <c r="O62" t="s">
        <v>163</v>
      </c>
      <c r="P62" t="s">
        <v>23</v>
      </c>
      <c r="Q62" t="s">
        <v>60</v>
      </c>
      <c r="R62" t="s">
        <v>23</v>
      </c>
    </row>
    <row r="63" spans="2:18" ht="45" x14ac:dyDescent="0.25">
      <c r="B63" t="s">
        <v>188</v>
      </c>
      <c r="C63" t="s">
        <v>189</v>
      </c>
      <c r="D63" s="1" t="s">
        <v>190</v>
      </c>
      <c r="E63" s="3">
        <v>70006.86</v>
      </c>
      <c r="F63" s="3">
        <v>0</v>
      </c>
      <c r="G63" s="16"/>
      <c r="I63" s="77">
        <f t="shared" si="1"/>
        <v>1.8218620827210302E-2</v>
      </c>
      <c r="J63" s="3">
        <v>1066144.29</v>
      </c>
      <c r="K63" s="3" t="s">
        <v>58</v>
      </c>
      <c r="L63" s="16"/>
      <c r="M63" s="17">
        <v>44105</v>
      </c>
      <c r="N63" s="17">
        <v>44469</v>
      </c>
      <c r="O63" t="s">
        <v>163</v>
      </c>
      <c r="P63" t="s">
        <v>23</v>
      </c>
      <c r="Q63" t="s">
        <v>60</v>
      </c>
      <c r="R63" t="s">
        <v>23</v>
      </c>
    </row>
    <row r="64" spans="2:18" ht="45" x14ac:dyDescent="0.25">
      <c r="B64" t="s">
        <v>191</v>
      </c>
      <c r="C64" t="s">
        <v>192</v>
      </c>
      <c r="D64" s="1" t="s">
        <v>193</v>
      </c>
      <c r="E64" s="3">
        <v>33815.519999999997</v>
      </c>
      <c r="F64" s="3">
        <v>0</v>
      </c>
      <c r="G64" s="16"/>
      <c r="I64" s="77">
        <f t="shared" si="1"/>
        <v>4.0016583194752708E-3</v>
      </c>
      <c r="J64" s="3">
        <v>234174.97999999998</v>
      </c>
      <c r="K64" s="3" t="s">
        <v>58</v>
      </c>
      <c r="L64" s="16"/>
      <c r="M64" s="17">
        <v>44105</v>
      </c>
      <c r="N64" s="17">
        <v>44469</v>
      </c>
      <c r="O64" t="s">
        <v>163</v>
      </c>
      <c r="P64" t="s">
        <v>23</v>
      </c>
      <c r="Q64" t="s">
        <v>60</v>
      </c>
      <c r="R64" t="s">
        <v>23</v>
      </c>
    </row>
    <row r="65" spans="2:18" x14ac:dyDescent="0.25">
      <c r="B65" t="s">
        <v>194</v>
      </c>
      <c r="C65" t="s">
        <v>195</v>
      </c>
      <c r="D65" s="1" t="s">
        <v>196</v>
      </c>
      <c r="E65" s="3">
        <v>496692.6</v>
      </c>
      <c r="F65" s="3">
        <v>0</v>
      </c>
      <c r="G65" s="16"/>
      <c r="I65" s="77">
        <f t="shared" si="1"/>
        <v>7.6408224993918278E-2</v>
      </c>
      <c r="J65" s="3">
        <v>4471369.9000000004</v>
      </c>
      <c r="K65" s="3" t="s">
        <v>58</v>
      </c>
      <c r="L65" s="16"/>
      <c r="M65" s="17">
        <v>44105</v>
      </c>
      <c r="N65" s="17">
        <v>44469</v>
      </c>
      <c r="O65" t="s">
        <v>163</v>
      </c>
      <c r="P65" t="s">
        <v>23</v>
      </c>
      <c r="Q65" t="s">
        <v>60</v>
      </c>
      <c r="R65" t="s">
        <v>23</v>
      </c>
    </row>
    <row r="66" spans="2:18" x14ac:dyDescent="0.25">
      <c r="B66" t="s">
        <v>197</v>
      </c>
      <c r="C66" t="s">
        <v>198</v>
      </c>
      <c r="D66" s="1" t="s">
        <v>199</v>
      </c>
      <c r="E66" s="3">
        <v>190624.17</v>
      </c>
      <c r="F66" s="3">
        <v>0</v>
      </c>
      <c r="G66" s="16"/>
      <c r="I66" s="77">
        <f t="shared" si="1"/>
        <v>2.5220629423184933E-2</v>
      </c>
      <c r="J66" s="3">
        <v>1475898.22</v>
      </c>
      <c r="K66" s="3" t="s">
        <v>58</v>
      </c>
      <c r="L66" s="16"/>
      <c r="M66" s="17">
        <v>44105</v>
      </c>
      <c r="N66" s="17">
        <v>44469</v>
      </c>
      <c r="O66" t="s">
        <v>163</v>
      </c>
      <c r="P66" t="s">
        <v>23</v>
      </c>
      <c r="Q66" t="s">
        <v>60</v>
      </c>
      <c r="R66" t="s">
        <v>23</v>
      </c>
    </row>
    <row r="67" spans="2:18" x14ac:dyDescent="0.25">
      <c r="B67" t="s">
        <v>200</v>
      </c>
      <c r="C67" t="s">
        <v>201</v>
      </c>
      <c r="D67" s="1" t="s">
        <v>202</v>
      </c>
      <c r="E67" s="3">
        <v>174450.63</v>
      </c>
      <c r="F67" s="3">
        <v>0</v>
      </c>
      <c r="G67" s="16"/>
      <c r="I67" s="77">
        <f t="shared" si="1"/>
        <v>5.866954141290788E-2</v>
      </c>
      <c r="J67" s="3">
        <v>3433311.29</v>
      </c>
      <c r="K67" s="3" t="s">
        <v>58</v>
      </c>
      <c r="L67" s="16"/>
      <c r="M67" s="17">
        <v>44105</v>
      </c>
      <c r="N67" s="17">
        <v>44469</v>
      </c>
      <c r="O67" t="s">
        <v>163</v>
      </c>
      <c r="P67" t="s">
        <v>23</v>
      </c>
      <c r="Q67" t="s">
        <v>60</v>
      </c>
      <c r="R67" t="s">
        <v>23</v>
      </c>
    </row>
    <row r="68" spans="2:18" x14ac:dyDescent="0.25">
      <c r="B68" t="s">
        <v>203</v>
      </c>
      <c r="C68" t="s">
        <v>204</v>
      </c>
      <c r="D68" s="1" t="s">
        <v>205</v>
      </c>
      <c r="E68" s="3">
        <v>387065.81</v>
      </c>
      <c r="F68" s="3">
        <v>0</v>
      </c>
      <c r="G68" s="16"/>
      <c r="I68" s="77">
        <f t="shared" si="1"/>
        <v>4.8244738111498049E-2</v>
      </c>
      <c r="J68" s="3">
        <v>2823257.18</v>
      </c>
      <c r="K68" s="3" t="s">
        <v>58</v>
      </c>
      <c r="L68" s="16"/>
      <c r="M68" s="17">
        <v>44105</v>
      </c>
      <c r="N68" s="17">
        <v>44469</v>
      </c>
      <c r="O68" t="s">
        <v>163</v>
      </c>
      <c r="P68" t="s">
        <v>23</v>
      </c>
      <c r="Q68" t="s">
        <v>60</v>
      </c>
      <c r="R68" t="s">
        <v>23</v>
      </c>
    </row>
    <row r="69" spans="2:18" x14ac:dyDescent="0.25">
      <c r="B69" t="s">
        <v>206</v>
      </c>
      <c r="C69" t="s">
        <v>207</v>
      </c>
      <c r="D69" s="1" t="s">
        <v>208</v>
      </c>
      <c r="E69" s="3">
        <v>250250.16</v>
      </c>
      <c r="F69" s="3">
        <v>0</v>
      </c>
      <c r="G69" s="16"/>
      <c r="I69" s="77">
        <f t="shared" si="1"/>
        <v>2.7011794909196394E-2</v>
      </c>
      <c r="J69" s="3">
        <v>1580716.2999999998</v>
      </c>
      <c r="K69" s="3" t="s">
        <v>58</v>
      </c>
      <c r="L69" s="16"/>
      <c r="M69" s="17">
        <v>44105</v>
      </c>
      <c r="N69" s="17">
        <v>44469</v>
      </c>
      <c r="O69" t="s">
        <v>163</v>
      </c>
      <c r="P69" t="s">
        <v>23</v>
      </c>
      <c r="Q69" t="s">
        <v>60</v>
      </c>
      <c r="R69" t="s">
        <v>23</v>
      </c>
    </row>
    <row r="70" spans="2:18" x14ac:dyDescent="0.25">
      <c r="B70" t="s">
        <v>209</v>
      </c>
      <c r="C70" t="s">
        <v>210</v>
      </c>
      <c r="D70" s="1" t="s">
        <v>211</v>
      </c>
      <c r="E70" s="3">
        <v>62033.66</v>
      </c>
      <c r="F70" s="3">
        <v>0</v>
      </c>
      <c r="G70" s="16"/>
      <c r="I70" s="77">
        <f t="shared" si="1"/>
        <v>1.6623248250104188E-2</v>
      </c>
      <c r="J70" s="3">
        <v>972783.90999999992</v>
      </c>
      <c r="K70" s="3" t="s">
        <v>58</v>
      </c>
      <c r="L70" s="16"/>
      <c r="M70" s="17">
        <v>44105</v>
      </c>
      <c r="N70" s="17">
        <v>44469</v>
      </c>
      <c r="O70" t="s">
        <v>163</v>
      </c>
      <c r="P70" t="s">
        <v>23</v>
      </c>
      <c r="Q70" t="s">
        <v>60</v>
      </c>
      <c r="R70" t="s">
        <v>23</v>
      </c>
    </row>
    <row r="71" spans="2:18" x14ac:dyDescent="0.25">
      <c r="B71" t="s">
        <v>212</v>
      </c>
      <c r="C71" t="s">
        <v>213</v>
      </c>
      <c r="D71" s="1" t="s">
        <v>214</v>
      </c>
      <c r="E71" s="3">
        <v>196611.06</v>
      </c>
      <c r="F71" s="3">
        <v>0</v>
      </c>
      <c r="G71" s="16"/>
      <c r="I71" s="77">
        <f t="shared" si="1"/>
        <v>4.3946814534454884E-2</v>
      </c>
      <c r="J71" s="3">
        <v>2571744.91</v>
      </c>
      <c r="K71" s="3" t="s">
        <v>58</v>
      </c>
      <c r="L71" s="16"/>
      <c r="M71" s="17">
        <v>44105</v>
      </c>
      <c r="N71" s="17">
        <v>44469</v>
      </c>
      <c r="O71" t="s">
        <v>163</v>
      </c>
      <c r="P71" t="s">
        <v>23</v>
      </c>
      <c r="Q71" t="s">
        <v>60</v>
      </c>
      <c r="R71" t="s">
        <v>23</v>
      </c>
    </row>
    <row r="72" spans="2:18" x14ac:dyDescent="0.25">
      <c r="B72" t="s">
        <v>215</v>
      </c>
      <c r="C72" t="s">
        <v>216</v>
      </c>
      <c r="D72" s="1" t="s">
        <v>217</v>
      </c>
      <c r="E72" s="3">
        <v>165894.52000000002</v>
      </c>
      <c r="F72" s="3">
        <v>0</v>
      </c>
      <c r="G72" s="16"/>
      <c r="I72" s="77">
        <f t="shared" si="1"/>
        <v>2.4331116111686833E-2</v>
      </c>
      <c r="J72" s="3">
        <v>1423844.3599999999</v>
      </c>
      <c r="K72" s="3" t="s">
        <v>58</v>
      </c>
      <c r="L72" s="16"/>
      <c r="M72" s="17">
        <v>44105</v>
      </c>
      <c r="N72" s="17">
        <v>44469</v>
      </c>
      <c r="O72" t="s">
        <v>163</v>
      </c>
      <c r="P72" t="s">
        <v>23</v>
      </c>
      <c r="Q72" t="s">
        <v>60</v>
      </c>
      <c r="R72" t="s">
        <v>23</v>
      </c>
    </row>
    <row r="73" spans="2:18" x14ac:dyDescent="0.25">
      <c r="B73" t="s">
        <v>218</v>
      </c>
      <c r="C73" t="s">
        <v>219</v>
      </c>
      <c r="D73" s="1" t="s">
        <v>220</v>
      </c>
      <c r="E73" s="3">
        <v>881561.10000000009</v>
      </c>
      <c r="F73" s="3">
        <v>0</v>
      </c>
      <c r="G73" s="16"/>
      <c r="I73" s="77">
        <f t="shared" si="1"/>
        <v>9.7598606816150332E-2</v>
      </c>
      <c r="J73" s="3">
        <v>5711420.1100000003</v>
      </c>
      <c r="K73" s="3" t="s">
        <v>58</v>
      </c>
      <c r="L73" s="16"/>
      <c r="M73" s="17">
        <v>44105</v>
      </c>
      <c r="N73" s="17">
        <v>44469</v>
      </c>
      <c r="O73" t="s">
        <v>163</v>
      </c>
      <c r="P73" t="s">
        <v>23</v>
      </c>
      <c r="Q73" t="s">
        <v>60</v>
      </c>
      <c r="R73" t="s">
        <v>23</v>
      </c>
    </row>
    <row r="74" spans="2:18" x14ac:dyDescent="0.25">
      <c r="B74" t="s">
        <v>221</v>
      </c>
      <c r="C74" t="s">
        <v>222</v>
      </c>
      <c r="D74" s="1" t="s">
        <v>223</v>
      </c>
      <c r="E74" s="3">
        <v>461659.06</v>
      </c>
      <c r="F74" s="3">
        <v>0</v>
      </c>
      <c r="G74" s="16"/>
      <c r="I74" s="77">
        <f t="shared" si="1"/>
        <v>7.7332079175544341E-2</v>
      </c>
      <c r="J74" s="3">
        <v>4525433.37</v>
      </c>
      <c r="K74" s="3" t="s">
        <v>58</v>
      </c>
      <c r="L74" s="16"/>
      <c r="M74" s="17">
        <v>44105</v>
      </c>
      <c r="N74" s="17">
        <v>44469</v>
      </c>
      <c r="O74" t="s">
        <v>163</v>
      </c>
      <c r="P74" t="s">
        <v>23</v>
      </c>
      <c r="Q74" t="s">
        <v>60</v>
      </c>
      <c r="R74" t="s">
        <v>23</v>
      </c>
    </row>
    <row r="75" spans="2:18" x14ac:dyDescent="0.25">
      <c r="B75" t="s">
        <v>224</v>
      </c>
      <c r="C75" t="s">
        <v>225</v>
      </c>
      <c r="D75" s="1" t="s">
        <v>226</v>
      </c>
      <c r="E75" s="3">
        <v>183986.21</v>
      </c>
      <c r="F75" s="3">
        <v>0</v>
      </c>
      <c r="G75" s="16"/>
      <c r="I75" s="77">
        <f t="shared" si="1"/>
        <v>2.4100752494673396E-2</v>
      </c>
      <c r="J75" s="3">
        <v>1410363.5999999999</v>
      </c>
      <c r="K75" s="3" t="s">
        <v>58</v>
      </c>
      <c r="L75" s="16"/>
      <c r="M75" s="17">
        <v>44105</v>
      </c>
      <c r="N75" s="17">
        <v>44469</v>
      </c>
      <c r="O75" t="s">
        <v>163</v>
      </c>
      <c r="P75" t="s">
        <v>23</v>
      </c>
      <c r="Q75" t="s">
        <v>60</v>
      </c>
      <c r="R75" t="s">
        <v>23</v>
      </c>
    </row>
    <row r="76" spans="2:18" ht="45" x14ac:dyDescent="0.25">
      <c r="B76" t="s">
        <v>227</v>
      </c>
      <c r="C76" t="s">
        <v>228</v>
      </c>
      <c r="D76" s="1" t="s">
        <v>229</v>
      </c>
      <c r="E76" s="3">
        <v>401465.26</v>
      </c>
      <c r="F76" s="3">
        <v>0</v>
      </c>
      <c r="G76" s="16"/>
      <c r="I76" s="77">
        <f t="shared" si="1"/>
        <v>0.10359683280871035</v>
      </c>
      <c r="J76" s="3">
        <v>6062433.2000000002</v>
      </c>
      <c r="K76" s="3" t="s">
        <v>58</v>
      </c>
      <c r="L76" s="16"/>
      <c r="M76" s="17">
        <v>44105</v>
      </c>
      <c r="N76" s="17">
        <v>44469</v>
      </c>
      <c r="O76" t="s">
        <v>230</v>
      </c>
      <c r="P76" t="s">
        <v>23</v>
      </c>
      <c r="Q76" t="s">
        <v>60</v>
      </c>
      <c r="R76" t="s">
        <v>23</v>
      </c>
    </row>
    <row r="77" spans="2:18" ht="45" x14ac:dyDescent="0.25">
      <c r="B77" t="s">
        <v>231</v>
      </c>
      <c r="C77" t="s">
        <v>232</v>
      </c>
      <c r="D77" s="1" t="s">
        <v>233</v>
      </c>
      <c r="E77" s="3">
        <v>72857.37000000001</v>
      </c>
      <c r="F77" s="3">
        <v>0</v>
      </c>
      <c r="G77" s="16"/>
      <c r="I77" s="77">
        <f t="shared" si="1"/>
        <v>2.8261799266719442E-2</v>
      </c>
      <c r="J77" s="3">
        <v>1653865.9100000001</v>
      </c>
      <c r="K77" s="3" t="s">
        <v>58</v>
      </c>
      <c r="L77" s="16"/>
      <c r="M77" s="17">
        <v>44105</v>
      </c>
      <c r="N77" s="17">
        <v>44469</v>
      </c>
      <c r="O77" t="s">
        <v>230</v>
      </c>
      <c r="P77" t="s">
        <v>23</v>
      </c>
      <c r="Q77" t="s">
        <v>60</v>
      </c>
      <c r="R77" t="s">
        <v>23</v>
      </c>
    </row>
    <row r="78" spans="2:18" ht="45" x14ac:dyDescent="0.25">
      <c r="B78" t="s">
        <v>234</v>
      </c>
      <c r="C78" t="s">
        <v>235</v>
      </c>
      <c r="D78" s="1" t="s">
        <v>236</v>
      </c>
      <c r="E78" s="3">
        <v>184932.44</v>
      </c>
      <c r="F78" s="3">
        <v>0</v>
      </c>
      <c r="G78" s="16"/>
      <c r="I78" s="77">
        <f t="shared" si="1"/>
        <v>3.5665578664364164E-2</v>
      </c>
      <c r="J78" s="3">
        <v>2087131.2600000002</v>
      </c>
      <c r="K78" s="3" t="s">
        <v>58</v>
      </c>
      <c r="L78" s="16"/>
      <c r="M78" s="17">
        <v>44105</v>
      </c>
      <c r="N78" s="17">
        <v>44469</v>
      </c>
      <c r="O78" t="s">
        <v>230</v>
      </c>
      <c r="P78" t="s">
        <v>23</v>
      </c>
      <c r="Q78" t="s">
        <v>60</v>
      </c>
      <c r="R78" t="s">
        <v>23</v>
      </c>
    </row>
    <row r="79" spans="2:18" ht="45" x14ac:dyDescent="0.25">
      <c r="B79" t="s">
        <v>237</v>
      </c>
      <c r="C79" t="s">
        <v>238</v>
      </c>
      <c r="D79" s="1" t="s">
        <v>239</v>
      </c>
      <c r="E79" s="3">
        <v>137290.1</v>
      </c>
      <c r="F79" s="3">
        <v>0</v>
      </c>
      <c r="G79" s="16"/>
      <c r="I79" s="77">
        <f t="shared" ref="I79:I142" si="3">J79/58519484</f>
        <v>3.4960638408910102E-2</v>
      </c>
      <c r="J79" s="3">
        <v>2045878.52</v>
      </c>
      <c r="K79" s="3" t="s">
        <v>58</v>
      </c>
      <c r="L79" s="16"/>
      <c r="M79" s="17">
        <v>44105</v>
      </c>
      <c r="N79" s="17">
        <v>44469</v>
      </c>
      <c r="O79" t="s">
        <v>230</v>
      </c>
      <c r="P79" t="s">
        <v>23</v>
      </c>
      <c r="Q79" t="s">
        <v>60</v>
      </c>
      <c r="R79" t="s">
        <v>23</v>
      </c>
    </row>
    <row r="80" spans="2:18" ht="45" x14ac:dyDescent="0.25">
      <c r="B80" t="s">
        <v>240</v>
      </c>
      <c r="C80" t="s">
        <v>241</v>
      </c>
      <c r="D80" s="1" t="s">
        <v>242</v>
      </c>
      <c r="E80" s="3">
        <v>125963.01</v>
      </c>
      <c r="F80" s="3">
        <v>0</v>
      </c>
      <c r="G80" s="16"/>
      <c r="I80" s="77">
        <f t="shared" si="3"/>
        <v>3.1528285348517426E-2</v>
      </c>
      <c r="J80" s="3">
        <v>1845018.99</v>
      </c>
      <c r="K80" s="3" t="s">
        <v>58</v>
      </c>
      <c r="L80" s="16"/>
      <c r="M80" s="17">
        <v>44105</v>
      </c>
      <c r="N80" s="17">
        <v>44469</v>
      </c>
      <c r="O80" t="s">
        <v>230</v>
      </c>
      <c r="P80" t="s">
        <v>23</v>
      </c>
      <c r="Q80" t="s">
        <v>60</v>
      </c>
      <c r="R80" t="s">
        <v>23</v>
      </c>
    </row>
    <row r="81" spans="2:18" ht="45" x14ac:dyDescent="0.25">
      <c r="B81" t="s">
        <v>243</v>
      </c>
      <c r="C81" t="s">
        <v>244</v>
      </c>
      <c r="D81" s="1" t="s">
        <v>245</v>
      </c>
      <c r="E81" s="3">
        <v>91307.280000000013</v>
      </c>
      <c r="F81" s="3">
        <v>0</v>
      </c>
      <c r="G81" s="16"/>
      <c r="I81" s="77">
        <f t="shared" si="3"/>
        <v>2.682977860843749E-2</v>
      </c>
      <c r="J81" s="3">
        <v>1570064.8</v>
      </c>
      <c r="K81" s="3" t="s">
        <v>58</v>
      </c>
      <c r="L81" s="16"/>
      <c r="M81" s="17">
        <v>44105</v>
      </c>
      <c r="N81" s="17">
        <v>44469</v>
      </c>
      <c r="O81" t="s">
        <v>230</v>
      </c>
      <c r="P81" t="s">
        <v>23</v>
      </c>
      <c r="Q81" t="s">
        <v>60</v>
      </c>
      <c r="R81" t="s">
        <v>23</v>
      </c>
    </row>
    <row r="82" spans="2:18" ht="45" x14ac:dyDescent="0.25">
      <c r="B82" t="s">
        <v>246</v>
      </c>
      <c r="C82" t="s">
        <v>247</v>
      </c>
      <c r="D82" s="1" t="s">
        <v>248</v>
      </c>
      <c r="E82" s="3">
        <v>62091.68</v>
      </c>
      <c r="F82" s="3">
        <v>0</v>
      </c>
      <c r="G82" s="16"/>
      <c r="I82" s="77">
        <f t="shared" si="3"/>
        <v>3.5239598660849442E-2</v>
      </c>
      <c r="J82" s="3">
        <v>2062203.1300000001</v>
      </c>
      <c r="K82" s="3" t="s">
        <v>58</v>
      </c>
      <c r="L82" s="16"/>
      <c r="M82" s="17">
        <v>44105</v>
      </c>
      <c r="N82" s="17">
        <v>44469</v>
      </c>
      <c r="O82" t="s">
        <v>230</v>
      </c>
      <c r="P82" t="s">
        <v>23</v>
      </c>
      <c r="Q82" t="s">
        <v>60</v>
      </c>
      <c r="R82" t="s">
        <v>23</v>
      </c>
    </row>
    <row r="83" spans="2:18" ht="45" x14ac:dyDescent="0.25">
      <c r="B83" t="s">
        <v>249</v>
      </c>
      <c r="C83" t="s">
        <v>250</v>
      </c>
      <c r="D83" s="1" t="s">
        <v>251</v>
      </c>
      <c r="E83" s="3">
        <v>64714.12</v>
      </c>
      <c r="F83" s="3">
        <v>0</v>
      </c>
      <c r="G83" s="16"/>
      <c r="I83" s="77">
        <f t="shared" si="3"/>
        <v>1.8838629199122811E-2</v>
      </c>
      <c r="J83" s="3">
        <v>1102426.8600000001</v>
      </c>
      <c r="K83" s="3" t="s">
        <v>58</v>
      </c>
      <c r="L83" s="16"/>
      <c r="M83" s="17">
        <v>44105</v>
      </c>
      <c r="N83" s="17">
        <v>44469</v>
      </c>
      <c r="O83" t="s">
        <v>230</v>
      </c>
      <c r="P83" t="s">
        <v>23</v>
      </c>
      <c r="Q83" t="s">
        <v>60</v>
      </c>
      <c r="R83" t="s">
        <v>23</v>
      </c>
    </row>
    <row r="84" spans="2:18" ht="45" x14ac:dyDescent="0.25">
      <c r="B84" t="s">
        <v>252</v>
      </c>
      <c r="C84" t="s">
        <v>253</v>
      </c>
      <c r="D84" s="1" t="s">
        <v>254</v>
      </c>
      <c r="E84" s="3">
        <v>438079.85000000003</v>
      </c>
      <c r="F84" s="3">
        <v>0</v>
      </c>
      <c r="G84" s="16"/>
      <c r="I84" s="77">
        <f t="shared" si="3"/>
        <v>0.14462022836701705</v>
      </c>
      <c r="J84" s="3">
        <v>8463101.1400000006</v>
      </c>
      <c r="K84" s="3" t="s">
        <v>58</v>
      </c>
      <c r="L84" s="16"/>
      <c r="M84" s="17">
        <v>44105</v>
      </c>
      <c r="N84" s="17">
        <v>44469</v>
      </c>
      <c r="O84" t="s">
        <v>230</v>
      </c>
      <c r="P84" t="s">
        <v>23</v>
      </c>
      <c r="Q84" t="s">
        <v>255</v>
      </c>
      <c r="R84" t="s">
        <v>23</v>
      </c>
    </row>
    <row r="85" spans="2:18" ht="45" x14ac:dyDescent="0.25">
      <c r="B85" t="s">
        <v>256</v>
      </c>
      <c r="C85" t="s">
        <v>257</v>
      </c>
      <c r="D85" s="1" t="s">
        <v>258</v>
      </c>
      <c r="E85" s="3">
        <v>215927.82</v>
      </c>
      <c r="F85" s="3">
        <v>0</v>
      </c>
      <c r="G85" s="16"/>
      <c r="I85" s="77">
        <f t="shared" si="3"/>
        <v>9.1038346988842209E-2</v>
      </c>
      <c r="J85" s="3">
        <v>5327517.09</v>
      </c>
      <c r="K85" s="3" t="s">
        <v>58</v>
      </c>
      <c r="L85" s="16"/>
      <c r="M85" s="17">
        <v>44105</v>
      </c>
      <c r="N85" s="17">
        <v>44469</v>
      </c>
      <c r="O85" t="s">
        <v>230</v>
      </c>
      <c r="P85" t="s">
        <v>23</v>
      </c>
      <c r="Q85" t="s">
        <v>255</v>
      </c>
      <c r="R85" t="s">
        <v>23</v>
      </c>
    </row>
    <row r="86" spans="2:18" ht="45" x14ac:dyDescent="0.25">
      <c r="B86" t="s">
        <v>259</v>
      </c>
      <c r="C86" t="s">
        <v>260</v>
      </c>
      <c r="D86" s="1" t="s">
        <v>261</v>
      </c>
      <c r="E86" s="3">
        <v>105347.38</v>
      </c>
      <c r="F86" s="3">
        <v>0</v>
      </c>
      <c r="G86" s="16"/>
      <c r="I86" s="77">
        <f t="shared" si="3"/>
        <v>3.4679463851731845E-2</v>
      </c>
      <c r="J86" s="3">
        <v>2029424.33</v>
      </c>
      <c r="K86" s="3" t="s">
        <v>58</v>
      </c>
      <c r="L86" s="16"/>
      <c r="M86" s="17">
        <v>44105</v>
      </c>
      <c r="N86" s="17">
        <v>44469</v>
      </c>
      <c r="O86" t="s">
        <v>230</v>
      </c>
      <c r="P86" t="s">
        <v>23</v>
      </c>
      <c r="Q86" t="s">
        <v>60</v>
      </c>
      <c r="R86" t="s">
        <v>23</v>
      </c>
    </row>
    <row r="87" spans="2:18" ht="45" x14ac:dyDescent="0.25">
      <c r="B87" t="s">
        <v>262</v>
      </c>
      <c r="C87" t="s">
        <v>263</v>
      </c>
      <c r="D87" s="1" t="s">
        <v>264</v>
      </c>
      <c r="E87" s="3">
        <v>64676.53</v>
      </c>
      <c r="F87" s="3">
        <v>0</v>
      </c>
      <c r="G87" s="16"/>
      <c r="I87" s="77">
        <f t="shared" si="3"/>
        <v>1.521283321636944E-2</v>
      </c>
      <c r="J87" s="3">
        <v>890247.15</v>
      </c>
      <c r="K87" s="3" t="s">
        <v>58</v>
      </c>
      <c r="L87" s="16"/>
      <c r="M87" s="17">
        <v>44105</v>
      </c>
      <c r="N87" s="17">
        <v>44469</v>
      </c>
      <c r="O87" t="s">
        <v>230</v>
      </c>
      <c r="P87" t="s">
        <v>23</v>
      </c>
      <c r="Q87" t="s">
        <v>60</v>
      </c>
      <c r="R87" t="s">
        <v>23</v>
      </c>
    </row>
    <row r="88" spans="2:18" ht="45" x14ac:dyDescent="0.25">
      <c r="B88" t="s">
        <v>265</v>
      </c>
      <c r="C88" t="s">
        <v>266</v>
      </c>
      <c r="D88" s="1" t="s">
        <v>267</v>
      </c>
      <c r="E88" s="3">
        <v>10932.85</v>
      </c>
      <c r="F88" s="3">
        <v>0</v>
      </c>
      <c r="G88" s="16"/>
      <c r="I88" s="77">
        <f t="shared" si="3"/>
        <v>1.9673811546253553E-3</v>
      </c>
      <c r="J88" s="3">
        <v>115130.13</v>
      </c>
      <c r="K88" s="3" t="s">
        <v>58</v>
      </c>
      <c r="L88" s="16"/>
      <c r="M88" s="17">
        <v>44105</v>
      </c>
      <c r="N88" s="17">
        <v>44469</v>
      </c>
      <c r="O88" t="s">
        <v>230</v>
      </c>
      <c r="P88" t="s">
        <v>23</v>
      </c>
      <c r="Q88" t="s">
        <v>60</v>
      </c>
      <c r="R88" t="s">
        <v>23</v>
      </c>
    </row>
    <row r="89" spans="2:18" ht="45" x14ac:dyDescent="0.25">
      <c r="B89" t="s">
        <v>268</v>
      </c>
      <c r="C89" t="s">
        <v>269</v>
      </c>
      <c r="D89" s="1" t="s">
        <v>270</v>
      </c>
      <c r="E89" s="3">
        <v>22903.350000000002</v>
      </c>
      <c r="F89" s="3">
        <v>0</v>
      </c>
      <c r="G89" s="16"/>
      <c r="I89" s="77">
        <f t="shared" si="3"/>
        <v>8.8495696578595948E-3</v>
      </c>
      <c r="J89" s="3">
        <v>517872.25</v>
      </c>
      <c r="K89" s="3" t="s">
        <v>58</v>
      </c>
      <c r="L89" s="16"/>
      <c r="M89" s="17">
        <v>44105</v>
      </c>
      <c r="N89" s="17">
        <v>44469</v>
      </c>
      <c r="O89" t="s">
        <v>230</v>
      </c>
      <c r="P89" t="s">
        <v>23</v>
      </c>
      <c r="Q89" t="s">
        <v>60</v>
      </c>
      <c r="R89" t="s">
        <v>23</v>
      </c>
    </row>
    <row r="90" spans="2:18" ht="45" x14ac:dyDescent="0.25">
      <c r="B90" t="s">
        <v>271</v>
      </c>
      <c r="C90" t="s">
        <v>272</v>
      </c>
      <c r="D90" s="1" t="s">
        <v>273</v>
      </c>
      <c r="E90" s="3">
        <v>14939.25</v>
      </c>
      <c r="F90" s="3">
        <v>0</v>
      </c>
      <c r="G90" s="16"/>
      <c r="I90" s="77">
        <f t="shared" si="3"/>
        <v>1.1666496409982016E-2</v>
      </c>
      <c r="J90" s="3">
        <v>682717.35</v>
      </c>
      <c r="K90" s="3" t="s">
        <v>58</v>
      </c>
      <c r="L90" s="16"/>
      <c r="M90" s="17">
        <v>44105</v>
      </c>
      <c r="N90" s="17">
        <v>44469</v>
      </c>
      <c r="O90" t="s">
        <v>230</v>
      </c>
      <c r="P90" t="s">
        <v>23</v>
      </c>
      <c r="Q90" t="s">
        <v>60</v>
      </c>
      <c r="R90" t="s">
        <v>23</v>
      </c>
    </row>
    <row r="91" spans="2:18" ht="45" x14ac:dyDescent="0.25">
      <c r="B91" t="s">
        <v>274</v>
      </c>
      <c r="C91" t="s">
        <v>275</v>
      </c>
      <c r="D91" s="1" t="s">
        <v>276</v>
      </c>
      <c r="E91" s="3">
        <v>14416.24</v>
      </c>
      <c r="F91" s="3">
        <v>0</v>
      </c>
      <c r="G91" s="16"/>
      <c r="I91" s="77">
        <f t="shared" si="3"/>
        <v>2.4489756266476994E-3</v>
      </c>
      <c r="J91" s="3">
        <v>143312.79</v>
      </c>
      <c r="K91" s="3" t="s">
        <v>58</v>
      </c>
      <c r="L91" s="16"/>
      <c r="M91" s="17">
        <v>44105</v>
      </c>
      <c r="N91" s="17">
        <v>44469</v>
      </c>
      <c r="O91" t="s">
        <v>230</v>
      </c>
      <c r="P91" t="s">
        <v>23</v>
      </c>
      <c r="Q91" t="s">
        <v>60</v>
      </c>
      <c r="R91" t="s">
        <v>23</v>
      </c>
    </row>
    <row r="92" spans="2:18" ht="45" x14ac:dyDescent="0.25">
      <c r="B92" t="s">
        <v>277</v>
      </c>
      <c r="C92" t="s">
        <v>278</v>
      </c>
      <c r="D92" s="1" t="s">
        <v>279</v>
      </c>
      <c r="E92" s="3">
        <v>11017.54</v>
      </c>
      <c r="F92" s="3">
        <v>0</v>
      </c>
      <c r="G92" s="16"/>
      <c r="I92" s="77">
        <f t="shared" si="3"/>
        <v>1.7198747001938707E-3</v>
      </c>
      <c r="J92" s="3">
        <v>100646.18000000001</v>
      </c>
      <c r="K92" s="3" t="s">
        <v>58</v>
      </c>
      <c r="L92" s="16"/>
      <c r="M92" s="17">
        <v>44105</v>
      </c>
      <c r="N92" s="17">
        <v>44469</v>
      </c>
      <c r="O92" t="s">
        <v>230</v>
      </c>
      <c r="P92" t="s">
        <v>23</v>
      </c>
      <c r="Q92" t="s">
        <v>60</v>
      </c>
      <c r="R92" t="s">
        <v>23</v>
      </c>
    </row>
    <row r="93" spans="2:18" ht="45" x14ac:dyDescent="0.25">
      <c r="B93" t="s">
        <v>280</v>
      </c>
      <c r="C93" t="s">
        <v>281</v>
      </c>
      <c r="D93" s="1" t="s">
        <v>282</v>
      </c>
      <c r="E93" s="3">
        <v>22685.56</v>
      </c>
      <c r="F93" s="3">
        <v>0</v>
      </c>
      <c r="G93" s="16"/>
      <c r="I93" s="77">
        <f t="shared" si="3"/>
        <v>5.1196912467649236E-3</v>
      </c>
      <c r="J93" s="3">
        <v>299601.69</v>
      </c>
      <c r="K93" s="3" t="s">
        <v>58</v>
      </c>
      <c r="L93" s="16"/>
      <c r="M93" s="17">
        <v>44105</v>
      </c>
      <c r="N93" s="17">
        <v>44469</v>
      </c>
      <c r="O93" t="s">
        <v>230</v>
      </c>
      <c r="P93" t="s">
        <v>23</v>
      </c>
      <c r="Q93" t="s">
        <v>60</v>
      </c>
      <c r="R93" t="s">
        <v>23</v>
      </c>
    </row>
    <row r="94" spans="2:18" ht="45" x14ac:dyDescent="0.25">
      <c r="B94" t="s">
        <v>283</v>
      </c>
      <c r="C94" t="s">
        <v>284</v>
      </c>
      <c r="D94" s="1" t="s">
        <v>285</v>
      </c>
      <c r="E94" s="3">
        <v>5700.22</v>
      </c>
      <c r="F94" s="3">
        <v>0</v>
      </c>
      <c r="G94" s="16"/>
      <c r="I94" s="77">
        <f t="shared" si="3"/>
        <v>4.4850251926349862E-3</v>
      </c>
      <c r="J94" s="3">
        <v>262461.36</v>
      </c>
      <c r="K94" s="3" t="s">
        <v>58</v>
      </c>
      <c r="L94" s="16"/>
      <c r="M94" s="17">
        <v>44105</v>
      </c>
      <c r="N94" s="17">
        <v>44469</v>
      </c>
      <c r="O94" t="s">
        <v>230</v>
      </c>
      <c r="P94" t="s">
        <v>23</v>
      </c>
      <c r="Q94" t="s">
        <v>60</v>
      </c>
      <c r="R94" t="s">
        <v>23</v>
      </c>
    </row>
    <row r="95" spans="2:18" ht="45" x14ac:dyDescent="0.25">
      <c r="B95" t="s">
        <v>286</v>
      </c>
      <c r="C95" t="s">
        <v>287</v>
      </c>
      <c r="D95" s="1" t="s">
        <v>288</v>
      </c>
      <c r="E95" s="3">
        <v>110924.37</v>
      </c>
      <c r="F95" s="3">
        <v>0</v>
      </c>
      <c r="G95" s="16"/>
      <c r="I95" s="77">
        <f t="shared" si="3"/>
        <v>9.2025667895499555E-3</v>
      </c>
      <c r="J95" s="3">
        <v>538529.46</v>
      </c>
      <c r="K95" s="3" t="s">
        <v>58</v>
      </c>
      <c r="L95" s="16"/>
      <c r="M95" s="17">
        <v>44105</v>
      </c>
      <c r="N95" s="17">
        <v>44469</v>
      </c>
      <c r="O95" t="s">
        <v>230</v>
      </c>
      <c r="P95" t="s">
        <v>23</v>
      </c>
      <c r="Q95" t="s">
        <v>60</v>
      </c>
      <c r="R95" t="s">
        <v>23</v>
      </c>
    </row>
    <row r="96" spans="2:18" ht="45" x14ac:dyDescent="0.25">
      <c r="B96" t="s">
        <v>289</v>
      </c>
      <c r="C96" t="s">
        <v>290</v>
      </c>
      <c r="D96" s="1" t="s">
        <v>291</v>
      </c>
      <c r="E96" s="3">
        <v>16418.32</v>
      </c>
      <c r="F96" s="3">
        <v>0</v>
      </c>
      <c r="G96" s="16"/>
      <c r="I96" s="77">
        <f t="shared" si="3"/>
        <v>6.8410577577888423E-3</v>
      </c>
      <c r="J96" s="3">
        <v>400335.17000000004</v>
      </c>
      <c r="K96" s="3" t="s">
        <v>58</v>
      </c>
      <c r="L96" s="16"/>
      <c r="M96" s="17">
        <v>44105</v>
      </c>
      <c r="N96" s="17">
        <v>44469</v>
      </c>
      <c r="O96" t="s">
        <v>230</v>
      </c>
      <c r="P96" t="s">
        <v>23</v>
      </c>
      <c r="Q96" t="s">
        <v>60</v>
      </c>
      <c r="R96" t="s">
        <v>23</v>
      </c>
    </row>
    <row r="97" spans="2:18" ht="45" x14ac:dyDescent="0.25">
      <c r="B97" t="s">
        <v>292</v>
      </c>
      <c r="C97" t="s">
        <v>293</v>
      </c>
      <c r="D97" s="1" t="s">
        <v>294</v>
      </c>
      <c r="E97" s="3">
        <v>3860.9700000000003</v>
      </c>
      <c r="F97" s="3">
        <v>0</v>
      </c>
      <c r="G97" s="16"/>
      <c r="I97" s="77">
        <f t="shared" si="3"/>
        <v>1.1810169071210538E-3</v>
      </c>
      <c r="J97" s="3">
        <v>69112.5</v>
      </c>
      <c r="K97" s="3" t="s">
        <v>58</v>
      </c>
      <c r="L97" s="16"/>
      <c r="M97" s="17">
        <v>44105</v>
      </c>
      <c r="N97" s="17">
        <v>44469</v>
      </c>
      <c r="O97" t="s">
        <v>230</v>
      </c>
      <c r="P97" t="s">
        <v>23</v>
      </c>
      <c r="Q97" t="s">
        <v>60</v>
      </c>
      <c r="R97" t="s">
        <v>23</v>
      </c>
    </row>
    <row r="98" spans="2:18" x14ac:dyDescent="0.25">
      <c r="B98" t="s">
        <v>295</v>
      </c>
      <c r="C98" t="s">
        <v>296</v>
      </c>
      <c r="D98" s="1" t="s">
        <v>297</v>
      </c>
      <c r="E98" s="3">
        <v>149362.96</v>
      </c>
      <c r="F98" s="3">
        <v>0</v>
      </c>
      <c r="G98" s="16"/>
      <c r="I98" s="77">
        <f t="shared" si="3"/>
        <v>3.8584780925272677E-2</v>
      </c>
      <c r="J98" s="3">
        <v>2257961.4699999997</v>
      </c>
      <c r="K98" s="3" t="s">
        <v>58</v>
      </c>
      <c r="L98" s="16"/>
      <c r="M98" s="17">
        <v>44105</v>
      </c>
      <c r="N98" s="17">
        <v>44469</v>
      </c>
      <c r="O98" t="s">
        <v>298</v>
      </c>
      <c r="P98" t="s">
        <v>23</v>
      </c>
      <c r="Q98" t="s">
        <v>60</v>
      </c>
      <c r="R98" t="s">
        <v>23</v>
      </c>
    </row>
    <row r="99" spans="2:18" x14ac:dyDescent="0.25">
      <c r="B99" t="s">
        <v>299</v>
      </c>
      <c r="C99" t="s">
        <v>300</v>
      </c>
      <c r="D99" s="1" t="s">
        <v>301</v>
      </c>
      <c r="E99" s="3">
        <v>32922.67</v>
      </c>
      <c r="F99" s="3">
        <v>0</v>
      </c>
      <c r="G99" s="16"/>
      <c r="I99" s="77">
        <f t="shared" si="3"/>
        <v>1.4543231276612077E-2</v>
      </c>
      <c r="J99" s="3">
        <v>851062.39</v>
      </c>
      <c r="K99" s="3" t="s">
        <v>58</v>
      </c>
      <c r="L99" s="16"/>
      <c r="M99" s="17">
        <v>44105</v>
      </c>
      <c r="N99" s="17">
        <v>44469</v>
      </c>
      <c r="O99" t="s">
        <v>298</v>
      </c>
      <c r="P99" t="s">
        <v>23</v>
      </c>
      <c r="Q99" t="s">
        <v>60</v>
      </c>
      <c r="R99" t="s">
        <v>23</v>
      </c>
    </row>
    <row r="100" spans="2:18" x14ac:dyDescent="0.25">
      <c r="B100" t="s">
        <v>302</v>
      </c>
      <c r="C100" t="s">
        <v>303</v>
      </c>
      <c r="D100" s="1" t="s">
        <v>304</v>
      </c>
      <c r="E100" s="3">
        <v>58053.19</v>
      </c>
      <c r="F100" s="3">
        <v>0</v>
      </c>
      <c r="G100" s="16"/>
      <c r="I100" s="77">
        <f t="shared" si="3"/>
        <v>1.3320930683530975E-2</v>
      </c>
      <c r="J100" s="3">
        <v>779533.99</v>
      </c>
      <c r="K100" s="3" t="s">
        <v>58</v>
      </c>
      <c r="L100" s="16"/>
      <c r="M100" s="17">
        <v>44105</v>
      </c>
      <c r="N100" s="17">
        <v>44469</v>
      </c>
      <c r="O100" t="s">
        <v>298</v>
      </c>
      <c r="P100" t="s">
        <v>23</v>
      </c>
      <c r="Q100" t="s">
        <v>60</v>
      </c>
      <c r="R100" t="s">
        <v>23</v>
      </c>
    </row>
    <row r="101" spans="2:18" x14ac:dyDescent="0.25">
      <c r="B101" t="s">
        <v>305</v>
      </c>
      <c r="C101" t="s">
        <v>306</v>
      </c>
      <c r="D101" s="1" t="s">
        <v>307</v>
      </c>
      <c r="E101" s="3">
        <v>20523.02</v>
      </c>
      <c r="F101" s="3">
        <v>0</v>
      </c>
      <c r="G101" s="16"/>
      <c r="I101" s="77">
        <f t="shared" si="3"/>
        <v>1.0008347647084515E-2</v>
      </c>
      <c r="J101" s="3">
        <v>585683.34</v>
      </c>
      <c r="K101" s="3" t="s">
        <v>58</v>
      </c>
      <c r="L101" s="16"/>
      <c r="M101" s="17">
        <v>44105</v>
      </c>
      <c r="N101" s="17">
        <v>44469</v>
      </c>
      <c r="O101" t="s">
        <v>298</v>
      </c>
      <c r="P101" t="s">
        <v>23</v>
      </c>
      <c r="Q101" t="s">
        <v>60</v>
      </c>
      <c r="R101" t="s">
        <v>23</v>
      </c>
    </row>
    <row r="102" spans="2:18" x14ac:dyDescent="0.25">
      <c r="B102" t="s">
        <v>308</v>
      </c>
      <c r="C102" t="s">
        <v>309</v>
      </c>
      <c r="D102" s="1" t="s">
        <v>310</v>
      </c>
      <c r="E102" s="3">
        <v>43248.51</v>
      </c>
      <c r="F102" s="3">
        <v>0</v>
      </c>
      <c r="G102" s="16"/>
      <c r="I102" s="77">
        <f t="shared" si="3"/>
        <v>5.5967352685474805E-3</v>
      </c>
      <c r="J102" s="3">
        <v>327518.06</v>
      </c>
      <c r="K102" s="3" t="s">
        <v>58</v>
      </c>
      <c r="L102" s="16"/>
      <c r="M102" s="17">
        <v>44105</v>
      </c>
      <c r="N102" s="17">
        <v>44469</v>
      </c>
      <c r="O102" t="s">
        <v>298</v>
      </c>
      <c r="P102" t="s">
        <v>23</v>
      </c>
      <c r="Q102" t="s">
        <v>60</v>
      </c>
      <c r="R102" t="s">
        <v>23</v>
      </c>
    </row>
    <row r="103" spans="2:18" x14ac:dyDescent="0.25">
      <c r="B103" t="s">
        <v>311</v>
      </c>
      <c r="C103" t="s">
        <v>312</v>
      </c>
      <c r="D103" s="1" t="s">
        <v>313</v>
      </c>
      <c r="E103" s="3">
        <v>4383.05</v>
      </c>
      <c r="F103" s="3">
        <v>0</v>
      </c>
      <c r="G103" s="16"/>
      <c r="I103" s="77">
        <f t="shared" si="3"/>
        <v>4.1352830452161884E-3</v>
      </c>
      <c r="J103" s="3">
        <v>241994.63</v>
      </c>
      <c r="K103" s="3" t="s">
        <v>58</v>
      </c>
      <c r="L103" s="16"/>
      <c r="M103" s="17">
        <v>44105</v>
      </c>
      <c r="N103" s="17">
        <v>44469</v>
      </c>
      <c r="O103" t="s">
        <v>298</v>
      </c>
      <c r="P103" t="s">
        <v>23</v>
      </c>
      <c r="Q103" t="s">
        <v>60</v>
      </c>
      <c r="R103" t="s">
        <v>23</v>
      </c>
    </row>
    <row r="104" spans="2:18" x14ac:dyDescent="0.25">
      <c r="B104" t="s">
        <v>314</v>
      </c>
      <c r="C104" t="s">
        <v>315</v>
      </c>
      <c r="D104" s="1" t="s">
        <v>316</v>
      </c>
      <c r="E104" s="3">
        <v>138729.91999999998</v>
      </c>
      <c r="F104" s="3">
        <v>0</v>
      </c>
      <c r="G104" s="16"/>
      <c r="I104" s="77">
        <f t="shared" si="3"/>
        <v>1.1668495744084141E-2</v>
      </c>
      <c r="J104" s="3">
        <v>682834.35</v>
      </c>
      <c r="K104" s="3" t="s">
        <v>58</v>
      </c>
      <c r="L104" s="16"/>
      <c r="M104" s="17">
        <v>44105</v>
      </c>
      <c r="N104" s="17">
        <v>44469</v>
      </c>
      <c r="O104" t="s">
        <v>298</v>
      </c>
      <c r="P104" t="s">
        <v>23</v>
      </c>
      <c r="Q104" t="s">
        <v>60</v>
      </c>
      <c r="R104" t="s">
        <v>23</v>
      </c>
    </row>
    <row r="105" spans="2:18" x14ac:dyDescent="0.25">
      <c r="B105" t="s">
        <v>317</v>
      </c>
      <c r="C105" t="s">
        <v>318</v>
      </c>
      <c r="D105" s="1" t="s">
        <v>319</v>
      </c>
      <c r="E105" s="3">
        <v>47378.85</v>
      </c>
      <c r="F105" s="3">
        <v>0</v>
      </c>
      <c r="G105" s="16"/>
      <c r="I105" s="77">
        <f t="shared" si="3"/>
        <v>6.4758308531907083E-3</v>
      </c>
      <c r="J105" s="3">
        <v>378962.28</v>
      </c>
      <c r="K105" s="3" t="s">
        <v>58</v>
      </c>
      <c r="L105" s="16"/>
      <c r="M105" s="17">
        <v>44105</v>
      </c>
      <c r="N105" s="17">
        <v>44469</v>
      </c>
      <c r="O105" t="s">
        <v>298</v>
      </c>
      <c r="P105" t="s">
        <v>23</v>
      </c>
      <c r="Q105" t="s">
        <v>60</v>
      </c>
      <c r="R105" t="s">
        <v>23</v>
      </c>
    </row>
    <row r="106" spans="2:18" x14ac:dyDescent="0.25">
      <c r="B106" t="s">
        <v>320</v>
      </c>
      <c r="C106" t="s">
        <v>321</v>
      </c>
      <c r="D106" s="1" t="s">
        <v>322</v>
      </c>
      <c r="E106" s="3">
        <v>83252.36</v>
      </c>
      <c r="F106" s="3">
        <v>0</v>
      </c>
      <c r="G106" s="16"/>
      <c r="I106" s="77">
        <f t="shared" si="3"/>
        <v>2.0301511886195032E-2</v>
      </c>
      <c r="J106" s="3">
        <v>1188034</v>
      </c>
      <c r="K106" s="3" t="s">
        <v>58</v>
      </c>
      <c r="L106" s="16"/>
      <c r="M106" s="17">
        <v>44105</v>
      </c>
      <c r="N106" s="17">
        <v>44469</v>
      </c>
      <c r="O106" t="s">
        <v>298</v>
      </c>
      <c r="P106" t="s">
        <v>23</v>
      </c>
      <c r="Q106" t="s">
        <v>60</v>
      </c>
      <c r="R106" t="s">
        <v>23</v>
      </c>
    </row>
    <row r="107" spans="2:18" x14ac:dyDescent="0.25">
      <c r="B107" t="s">
        <v>323</v>
      </c>
      <c r="C107" t="s">
        <v>324</v>
      </c>
      <c r="D107" s="1" t="s">
        <v>325</v>
      </c>
      <c r="E107" s="3">
        <v>85071.590000000011</v>
      </c>
      <c r="F107" s="3">
        <v>0</v>
      </c>
      <c r="G107" s="16"/>
      <c r="I107" s="77">
        <f t="shared" si="3"/>
        <v>1.7541834100929528E-2</v>
      </c>
      <c r="J107" s="3">
        <v>1026539.08</v>
      </c>
      <c r="K107" s="3" t="s">
        <v>58</v>
      </c>
      <c r="L107" s="16"/>
      <c r="M107" s="17">
        <v>44105</v>
      </c>
      <c r="N107" s="17">
        <v>44469</v>
      </c>
      <c r="O107" t="s">
        <v>298</v>
      </c>
      <c r="P107" t="s">
        <v>23</v>
      </c>
      <c r="Q107" t="s">
        <v>60</v>
      </c>
      <c r="R107" t="s">
        <v>23</v>
      </c>
    </row>
    <row r="108" spans="2:18" x14ac:dyDescent="0.25">
      <c r="B108" t="s">
        <v>326</v>
      </c>
      <c r="C108" t="s">
        <v>327</v>
      </c>
      <c r="D108" s="1" t="s">
        <v>328</v>
      </c>
      <c r="E108" s="3">
        <v>19860.41</v>
      </c>
      <c r="F108" s="3">
        <v>0</v>
      </c>
      <c r="G108" s="16"/>
      <c r="I108" s="77">
        <f t="shared" si="3"/>
        <v>3.2068290280891747E-3</v>
      </c>
      <c r="J108" s="3">
        <v>187661.98</v>
      </c>
      <c r="K108" s="3" t="s">
        <v>58</v>
      </c>
      <c r="L108" s="16"/>
      <c r="M108" s="17">
        <v>44105</v>
      </c>
      <c r="N108" s="17">
        <v>44469</v>
      </c>
      <c r="O108" t="s">
        <v>298</v>
      </c>
      <c r="P108" t="s">
        <v>23</v>
      </c>
      <c r="Q108" t="s">
        <v>60</v>
      </c>
      <c r="R108" t="s">
        <v>23</v>
      </c>
    </row>
    <row r="109" spans="2:18" x14ac:dyDescent="0.25">
      <c r="B109" t="s">
        <v>329</v>
      </c>
      <c r="C109" t="s">
        <v>330</v>
      </c>
      <c r="D109" s="1" t="s">
        <v>331</v>
      </c>
      <c r="E109" s="3">
        <v>165009.03</v>
      </c>
      <c r="F109" s="3">
        <v>0</v>
      </c>
      <c r="G109" s="16"/>
      <c r="I109" s="77">
        <f t="shared" si="3"/>
        <v>3.8662914218450729E-2</v>
      </c>
      <c r="J109" s="3">
        <v>2262533.79</v>
      </c>
      <c r="K109" s="3" t="s">
        <v>58</v>
      </c>
      <c r="L109" s="16"/>
      <c r="M109" s="17">
        <v>44105</v>
      </c>
      <c r="N109" s="17">
        <v>44469</v>
      </c>
      <c r="O109" t="s">
        <v>298</v>
      </c>
      <c r="P109" t="s">
        <v>23</v>
      </c>
      <c r="Q109" t="s">
        <v>60</v>
      </c>
      <c r="R109" t="s">
        <v>23</v>
      </c>
    </row>
    <row r="110" spans="2:18" x14ac:dyDescent="0.25">
      <c r="B110" t="s">
        <v>332</v>
      </c>
      <c r="C110" t="s">
        <v>333</v>
      </c>
      <c r="D110" s="1" t="s">
        <v>334</v>
      </c>
      <c r="E110" s="3">
        <v>31611.07</v>
      </c>
      <c r="F110" s="3">
        <v>0</v>
      </c>
      <c r="G110" s="16"/>
      <c r="I110" s="77">
        <f t="shared" si="3"/>
        <v>1.2507337897921316E-2</v>
      </c>
      <c r="J110" s="3">
        <v>731922.96000000008</v>
      </c>
      <c r="K110" s="3" t="s">
        <v>58</v>
      </c>
      <c r="L110" s="16"/>
      <c r="M110" s="17">
        <v>44105</v>
      </c>
      <c r="N110" s="17">
        <v>44469</v>
      </c>
      <c r="O110" t="s">
        <v>298</v>
      </c>
      <c r="P110" t="s">
        <v>23</v>
      </c>
      <c r="Q110" t="s">
        <v>60</v>
      </c>
      <c r="R110" t="s">
        <v>23</v>
      </c>
    </row>
    <row r="111" spans="2:18" x14ac:dyDescent="0.25">
      <c r="B111" t="s">
        <v>335</v>
      </c>
      <c r="C111" t="s">
        <v>336</v>
      </c>
      <c r="D111" s="1" t="s">
        <v>337</v>
      </c>
      <c r="E111" s="3">
        <v>20995.780000000002</v>
      </c>
      <c r="F111" s="3">
        <v>0</v>
      </c>
      <c r="G111" s="16"/>
      <c r="I111" s="77">
        <f t="shared" si="3"/>
        <v>1.1279246925690595E-2</v>
      </c>
      <c r="J111" s="3">
        <v>660055.71</v>
      </c>
      <c r="K111" s="3" t="s">
        <v>58</v>
      </c>
      <c r="L111" s="16"/>
      <c r="M111" s="17">
        <v>44105</v>
      </c>
      <c r="N111" s="17">
        <v>44469</v>
      </c>
      <c r="O111" t="s">
        <v>298</v>
      </c>
      <c r="P111" t="s">
        <v>23</v>
      </c>
      <c r="Q111" t="s">
        <v>60</v>
      </c>
      <c r="R111" t="s">
        <v>23</v>
      </c>
    </row>
    <row r="112" spans="2:18" x14ac:dyDescent="0.25">
      <c r="B112" t="s">
        <v>338</v>
      </c>
      <c r="C112" t="s">
        <v>339</v>
      </c>
      <c r="D112" s="1" t="s">
        <v>340</v>
      </c>
      <c r="E112" s="3">
        <v>17508.190000000002</v>
      </c>
      <c r="F112" s="3">
        <v>0</v>
      </c>
      <c r="G112" s="16"/>
      <c r="I112" s="77">
        <f t="shared" si="3"/>
        <v>1.5279032535556875E-2</v>
      </c>
      <c r="J112" s="3">
        <v>894121.1</v>
      </c>
      <c r="K112" s="3" t="s">
        <v>58</v>
      </c>
      <c r="L112" s="16"/>
      <c r="M112" s="17">
        <v>44105</v>
      </c>
      <c r="N112" s="17">
        <v>44469</v>
      </c>
      <c r="O112" t="s">
        <v>298</v>
      </c>
      <c r="P112" t="s">
        <v>23</v>
      </c>
      <c r="Q112" t="s">
        <v>60</v>
      </c>
      <c r="R112" t="s">
        <v>23</v>
      </c>
    </row>
    <row r="113" spans="2:18" x14ac:dyDescent="0.25">
      <c r="B113" t="s">
        <v>341</v>
      </c>
      <c r="C113" t="s">
        <v>342</v>
      </c>
      <c r="D113" s="1" t="s">
        <v>343</v>
      </c>
      <c r="E113" s="3">
        <v>21235.26</v>
      </c>
      <c r="F113" s="3">
        <v>0</v>
      </c>
      <c r="G113" s="16"/>
      <c r="I113" s="77">
        <f t="shared" si="3"/>
        <v>5.5035399833669079E-3</v>
      </c>
      <c r="J113" s="3">
        <v>322064.32</v>
      </c>
      <c r="K113" s="3" t="s">
        <v>58</v>
      </c>
      <c r="L113" s="16"/>
      <c r="M113" s="17">
        <v>44105</v>
      </c>
      <c r="N113" s="17">
        <v>44469</v>
      </c>
      <c r="O113" t="s">
        <v>298</v>
      </c>
      <c r="P113" t="s">
        <v>23</v>
      </c>
      <c r="Q113" t="s">
        <v>60</v>
      </c>
      <c r="R113" t="s">
        <v>23</v>
      </c>
    </row>
    <row r="114" spans="2:18" x14ac:dyDescent="0.25">
      <c r="B114" t="s">
        <v>344</v>
      </c>
      <c r="C114" t="s">
        <v>345</v>
      </c>
      <c r="D114" s="1" t="s">
        <v>346</v>
      </c>
      <c r="E114" s="3">
        <v>-5767.6399999999994</v>
      </c>
      <c r="F114" s="3">
        <v>0</v>
      </c>
      <c r="G114" s="16"/>
      <c r="I114" s="77">
        <f t="shared" si="3"/>
        <v>4.7123604165751022E-3</v>
      </c>
      <c r="J114" s="3">
        <v>275764.90000000002</v>
      </c>
      <c r="K114" s="3" t="s">
        <v>58</v>
      </c>
      <c r="L114" s="16"/>
      <c r="M114" s="17">
        <v>44105</v>
      </c>
      <c r="N114" s="17">
        <v>44469</v>
      </c>
      <c r="O114" t="s">
        <v>298</v>
      </c>
      <c r="P114" t="s">
        <v>23</v>
      </c>
      <c r="Q114" t="s">
        <v>60</v>
      </c>
      <c r="R114" t="s">
        <v>23</v>
      </c>
    </row>
    <row r="115" spans="2:18" x14ac:dyDescent="0.25">
      <c r="B115" t="s">
        <v>347</v>
      </c>
      <c r="C115" t="s">
        <v>348</v>
      </c>
      <c r="D115" s="1" t="s">
        <v>349</v>
      </c>
      <c r="E115" s="3">
        <v>153078.70000000001</v>
      </c>
      <c r="F115" s="3">
        <v>0</v>
      </c>
      <c r="G115" s="16"/>
      <c r="I115" s="77">
        <f t="shared" si="3"/>
        <v>1.2972103957717742E-2</v>
      </c>
      <c r="J115" s="3">
        <v>759120.83000000007</v>
      </c>
      <c r="K115" s="3" t="s">
        <v>58</v>
      </c>
      <c r="L115" s="16"/>
      <c r="M115" s="17">
        <v>44105</v>
      </c>
      <c r="N115" s="17">
        <v>44469</v>
      </c>
      <c r="O115" t="s">
        <v>298</v>
      </c>
      <c r="P115" t="s">
        <v>23</v>
      </c>
      <c r="Q115" t="s">
        <v>60</v>
      </c>
      <c r="R115" t="s">
        <v>23</v>
      </c>
    </row>
    <row r="116" spans="2:18" x14ac:dyDescent="0.25">
      <c r="B116" t="s">
        <v>350</v>
      </c>
      <c r="C116" t="s">
        <v>351</v>
      </c>
      <c r="D116" s="1" t="s">
        <v>352</v>
      </c>
      <c r="E116" s="3">
        <v>46527.99</v>
      </c>
      <c r="F116" s="3">
        <v>0</v>
      </c>
      <c r="G116" s="16"/>
      <c r="I116" s="77">
        <f t="shared" si="3"/>
        <v>4.8326405270422415E-3</v>
      </c>
      <c r="J116" s="3">
        <v>282803.63</v>
      </c>
      <c r="K116" s="3" t="s">
        <v>58</v>
      </c>
      <c r="L116" s="16"/>
      <c r="M116" s="17">
        <v>44105</v>
      </c>
      <c r="N116" s="17">
        <v>44469</v>
      </c>
      <c r="O116" t="s">
        <v>298</v>
      </c>
      <c r="P116" t="s">
        <v>23</v>
      </c>
      <c r="Q116" t="s">
        <v>60</v>
      </c>
      <c r="R116" t="s">
        <v>23</v>
      </c>
    </row>
    <row r="117" spans="2:18" x14ac:dyDescent="0.25">
      <c r="B117" t="s">
        <v>353</v>
      </c>
      <c r="C117" t="s">
        <v>354</v>
      </c>
      <c r="D117" s="1" t="s">
        <v>355</v>
      </c>
      <c r="E117" s="3">
        <v>242495.5</v>
      </c>
      <c r="F117" s="3">
        <v>0</v>
      </c>
      <c r="G117" s="16"/>
      <c r="I117" s="77">
        <f t="shared" si="3"/>
        <v>3.2518113966965266E-2</v>
      </c>
      <c r="J117" s="3">
        <v>1902943.2500000002</v>
      </c>
      <c r="K117" s="3" t="s">
        <v>58</v>
      </c>
      <c r="L117" s="16"/>
      <c r="M117" s="17">
        <v>44105</v>
      </c>
      <c r="N117" s="17">
        <v>44469</v>
      </c>
      <c r="O117" t="s">
        <v>298</v>
      </c>
      <c r="P117" t="s">
        <v>23</v>
      </c>
      <c r="Q117" t="s">
        <v>356</v>
      </c>
      <c r="R117" t="s">
        <v>32</v>
      </c>
    </row>
    <row r="118" spans="2:18" x14ac:dyDescent="0.25">
      <c r="B118" t="s">
        <v>357</v>
      </c>
      <c r="C118" t="s">
        <v>358</v>
      </c>
      <c r="D118" s="1" t="s">
        <v>359</v>
      </c>
      <c r="E118" s="3">
        <v>87376.650000000009</v>
      </c>
      <c r="F118" s="3">
        <v>0</v>
      </c>
      <c r="G118" s="16"/>
      <c r="I118" s="77">
        <f t="shared" si="3"/>
        <v>3.184401643049347E-2</v>
      </c>
      <c r="J118" s="3">
        <v>1863495.41</v>
      </c>
      <c r="K118" s="3" t="s">
        <v>58</v>
      </c>
      <c r="L118" s="16"/>
      <c r="M118" s="17">
        <v>44105</v>
      </c>
      <c r="N118" s="17">
        <v>44469</v>
      </c>
      <c r="O118" t="s">
        <v>298</v>
      </c>
      <c r="P118" t="s">
        <v>23</v>
      </c>
      <c r="Q118" t="s">
        <v>60</v>
      </c>
      <c r="R118" t="s">
        <v>23</v>
      </c>
    </row>
    <row r="119" spans="2:18" x14ac:dyDescent="0.25">
      <c r="B119" t="s">
        <v>360</v>
      </c>
      <c r="C119" t="s">
        <v>361</v>
      </c>
      <c r="D119" s="1" t="s">
        <v>362</v>
      </c>
      <c r="E119" s="3">
        <v>27143.68</v>
      </c>
      <c r="F119" s="3">
        <v>0</v>
      </c>
      <c r="G119" s="16"/>
      <c r="I119" s="77">
        <f t="shared" si="3"/>
        <v>5.6325141212796755E-3</v>
      </c>
      <c r="J119" s="3">
        <v>329611.82</v>
      </c>
      <c r="K119" s="3" t="s">
        <v>58</v>
      </c>
      <c r="L119" s="16"/>
      <c r="M119" s="17">
        <v>44105</v>
      </c>
      <c r="N119" s="17">
        <v>44469</v>
      </c>
      <c r="O119" t="s">
        <v>298</v>
      </c>
      <c r="P119" t="s">
        <v>23</v>
      </c>
      <c r="Q119" t="s">
        <v>60</v>
      </c>
      <c r="R119" t="s">
        <v>23</v>
      </c>
    </row>
    <row r="120" spans="2:18" ht="45" x14ac:dyDescent="0.25">
      <c r="B120" t="s">
        <v>363</v>
      </c>
      <c r="C120" t="s">
        <v>364</v>
      </c>
      <c r="D120" s="1" t="s">
        <v>365</v>
      </c>
      <c r="E120" s="3">
        <v>170724.96000000002</v>
      </c>
      <c r="F120" s="3">
        <v>0</v>
      </c>
      <c r="G120" s="16"/>
      <c r="I120" s="77">
        <f t="shared" si="3"/>
        <v>3.9817087929210036E-2</v>
      </c>
      <c r="J120" s="3">
        <v>2330075.44</v>
      </c>
      <c r="K120" s="3" t="s">
        <v>58</v>
      </c>
      <c r="L120" s="16"/>
      <c r="M120" s="17">
        <v>44105</v>
      </c>
      <c r="N120" s="17">
        <v>44469</v>
      </c>
      <c r="O120" t="s">
        <v>298</v>
      </c>
      <c r="P120" t="s">
        <v>23</v>
      </c>
      <c r="Q120" t="s">
        <v>60</v>
      </c>
      <c r="R120" t="s">
        <v>23</v>
      </c>
    </row>
    <row r="121" spans="2:18" ht="45" x14ac:dyDescent="0.25">
      <c r="B121" t="s">
        <v>366</v>
      </c>
      <c r="C121" t="s">
        <v>367</v>
      </c>
      <c r="D121" s="1" t="s">
        <v>368</v>
      </c>
      <c r="E121" s="3">
        <v>18606.86</v>
      </c>
      <c r="F121" s="3">
        <v>0</v>
      </c>
      <c r="G121" s="16"/>
      <c r="I121" s="77">
        <f t="shared" si="3"/>
        <v>9.8301488782778744E-3</v>
      </c>
      <c r="J121" s="3">
        <v>575255.24</v>
      </c>
      <c r="K121" s="3" t="s">
        <v>58</v>
      </c>
      <c r="L121" s="16"/>
      <c r="M121" s="17">
        <v>44105</v>
      </c>
      <c r="N121" s="17">
        <v>44469</v>
      </c>
      <c r="O121" t="s">
        <v>298</v>
      </c>
      <c r="P121" t="s">
        <v>23</v>
      </c>
      <c r="Q121" t="s">
        <v>60</v>
      </c>
      <c r="R121" t="s">
        <v>23</v>
      </c>
    </row>
    <row r="122" spans="2:18" ht="45" x14ac:dyDescent="0.25">
      <c r="B122" t="s">
        <v>369</v>
      </c>
      <c r="C122" t="s">
        <v>370</v>
      </c>
      <c r="D122" s="1" t="s">
        <v>371</v>
      </c>
      <c r="E122" s="3">
        <v>22292.95</v>
      </c>
      <c r="F122" s="3">
        <v>0</v>
      </c>
      <c r="G122" s="16"/>
      <c r="I122" s="77">
        <f t="shared" si="3"/>
        <v>6.9263727615916778E-3</v>
      </c>
      <c r="J122" s="3">
        <v>405327.76</v>
      </c>
      <c r="K122" s="3" t="s">
        <v>58</v>
      </c>
      <c r="L122" s="16"/>
      <c r="M122" s="17">
        <v>44105</v>
      </c>
      <c r="N122" s="17">
        <v>44469</v>
      </c>
      <c r="O122" t="s">
        <v>298</v>
      </c>
      <c r="P122" t="s">
        <v>23</v>
      </c>
      <c r="Q122" t="s">
        <v>60</v>
      </c>
      <c r="R122" t="s">
        <v>23</v>
      </c>
    </row>
    <row r="123" spans="2:18" ht="45" x14ac:dyDescent="0.25">
      <c r="B123" t="s">
        <v>372</v>
      </c>
      <c r="C123" t="s">
        <v>373</v>
      </c>
      <c r="D123" s="1" t="s">
        <v>374</v>
      </c>
      <c r="E123" s="3">
        <v>39700.100000000006</v>
      </c>
      <c r="F123" s="3">
        <v>0</v>
      </c>
      <c r="G123" s="16"/>
      <c r="I123" s="77">
        <f t="shared" si="3"/>
        <v>1.2510495307853364E-2</v>
      </c>
      <c r="J123" s="3">
        <v>732107.73</v>
      </c>
      <c r="K123" s="3" t="s">
        <v>58</v>
      </c>
      <c r="L123" s="16"/>
      <c r="M123" s="17">
        <v>44105</v>
      </c>
      <c r="N123" s="17">
        <v>44469</v>
      </c>
      <c r="O123" t="s">
        <v>298</v>
      </c>
      <c r="P123" t="s">
        <v>23</v>
      </c>
      <c r="Q123" t="s">
        <v>60</v>
      </c>
      <c r="R123" t="s">
        <v>23</v>
      </c>
    </row>
    <row r="124" spans="2:18" ht="45" x14ac:dyDescent="0.25">
      <c r="B124" t="s">
        <v>375</v>
      </c>
      <c r="C124" t="s">
        <v>376</v>
      </c>
      <c r="D124" s="1" t="s">
        <v>377</v>
      </c>
      <c r="E124" s="3">
        <v>16111.53</v>
      </c>
      <c r="F124" s="3">
        <v>0</v>
      </c>
      <c r="G124" s="16"/>
      <c r="I124" s="77">
        <f t="shared" si="3"/>
        <v>9.7521228997849672E-3</v>
      </c>
      <c r="J124" s="3">
        <v>570689.19999999995</v>
      </c>
      <c r="K124" s="3" t="s">
        <v>58</v>
      </c>
      <c r="L124" s="16"/>
      <c r="M124" s="17">
        <v>44105</v>
      </c>
      <c r="N124" s="17">
        <v>44469</v>
      </c>
      <c r="O124" t="s">
        <v>298</v>
      </c>
      <c r="P124" t="s">
        <v>23</v>
      </c>
      <c r="Q124" t="s">
        <v>60</v>
      </c>
      <c r="R124" t="s">
        <v>23</v>
      </c>
    </row>
    <row r="125" spans="2:18" ht="45" x14ac:dyDescent="0.25">
      <c r="B125" t="s">
        <v>378</v>
      </c>
      <c r="C125" t="s">
        <v>379</v>
      </c>
      <c r="D125" s="1" t="s">
        <v>380</v>
      </c>
      <c r="E125" s="3">
        <v>54506.41</v>
      </c>
      <c r="F125" s="3">
        <v>0</v>
      </c>
      <c r="G125" s="16"/>
      <c r="I125" s="77">
        <f t="shared" si="3"/>
        <v>7.1166712611478262E-3</v>
      </c>
      <c r="J125" s="3">
        <v>416463.93000000005</v>
      </c>
      <c r="K125" s="3" t="s">
        <v>58</v>
      </c>
      <c r="L125" s="16"/>
      <c r="M125" s="17">
        <v>44105</v>
      </c>
      <c r="N125" s="17">
        <v>44469</v>
      </c>
      <c r="O125" t="s">
        <v>298</v>
      </c>
      <c r="P125" t="s">
        <v>23</v>
      </c>
      <c r="Q125" t="s">
        <v>60</v>
      </c>
      <c r="R125" t="s">
        <v>23</v>
      </c>
    </row>
    <row r="126" spans="2:18" ht="45" x14ac:dyDescent="0.25">
      <c r="B126" t="s">
        <v>381</v>
      </c>
      <c r="C126" t="s">
        <v>382</v>
      </c>
      <c r="D126" s="1" t="s">
        <v>383</v>
      </c>
      <c r="E126" s="3">
        <v>54669.24</v>
      </c>
      <c r="F126" s="3">
        <v>0</v>
      </c>
      <c r="G126" s="16"/>
      <c r="I126" s="77">
        <f t="shared" si="3"/>
        <v>8.4653063584771183E-3</v>
      </c>
      <c r="J126" s="3">
        <v>495385.36</v>
      </c>
      <c r="K126" s="3" t="s">
        <v>58</v>
      </c>
      <c r="L126" s="16"/>
      <c r="M126" s="17">
        <v>44105</v>
      </c>
      <c r="N126" s="17">
        <v>44469</v>
      </c>
      <c r="O126" t="s">
        <v>298</v>
      </c>
      <c r="P126" t="s">
        <v>23</v>
      </c>
      <c r="Q126" t="s">
        <v>60</v>
      </c>
      <c r="R126" t="s">
        <v>23</v>
      </c>
    </row>
    <row r="127" spans="2:18" ht="45" x14ac:dyDescent="0.25">
      <c r="B127" t="s">
        <v>384</v>
      </c>
      <c r="C127" t="s">
        <v>385</v>
      </c>
      <c r="D127" s="1" t="s">
        <v>386</v>
      </c>
      <c r="E127" s="3">
        <v>25485.62</v>
      </c>
      <c r="F127" s="3">
        <v>0</v>
      </c>
      <c r="G127" s="16"/>
      <c r="I127" s="77">
        <f t="shared" si="3"/>
        <v>4.2907680115566301E-3</v>
      </c>
      <c r="J127" s="3">
        <v>251093.53000000003</v>
      </c>
      <c r="K127" s="3" t="s">
        <v>58</v>
      </c>
      <c r="L127" s="16"/>
      <c r="M127" s="17">
        <v>44105</v>
      </c>
      <c r="N127" s="17">
        <v>44469</v>
      </c>
      <c r="O127" t="s">
        <v>298</v>
      </c>
      <c r="P127" t="s">
        <v>23</v>
      </c>
      <c r="Q127" t="s">
        <v>60</v>
      </c>
      <c r="R127" t="s">
        <v>23</v>
      </c>
    </row>
    <row r="128" spans="2:18" ht="45" x14ac:dyDescent="0.25">
      <c r="B128" t="s">
        <v>387</v>
      </c>
      <c r="C128" t="s">
        <v>388</v>
      </c>
      <c r="D128" s="1" t="s">
        <v>389</v>
      </c>
      <c r="E128" s="3">
        <v>170225.88</v>
      </c>
      <c r="F128" s="3">
        <v>0</v>
      </c>
      <c r="G128" s="16"/>
      <c r="I128" s="77">
        <f t="shared" si="3"/>
        <v>4.3701995731883075E-2</v>
      </c>
      <c r="J128" s="3">
        <v>2557418.2399999998</v>
      </c>
      <c r="K128" s="3" t="s">
        <v>58</v>
      </c>
      <c r="L128" s="16"/>
      <c r="M128" s="17">
        <v>44105</v>
      </c>
      <c r="N128" s="17">
        <v>44469</v>
      </c>
      <c r="O128" t="s">
        <v>298</v>
      </c>
      <c r="P128" t="s">
        <v>23</v>
      </c>
      <c r="Q128" t="s">
        <v>60</v>
      </c>
      <c r="R128" t="s">
        <v>23</v>
      </c>
    </row>
    <row r="129" spans="2:18" ht="45" x14ac:dyDescent="0.25">
      <c r="B129" t="s">
        <v>390</v>
      </c>
      <c r="C129" t="s">
        <v>391</v>
      </c>
      <c r="D129" s="1" t="s">
        <v>392</v>
      </c>
      <c r="E129" s="3">
        <v>57619.810000000005</v>
      </c>
      <c r="F129" s="3">
        <v>0</v>
      </c>
      <c r="G129" s="16"/>
      <c r="I129" s="77">
        <f t="shared" si="3"/>
        <v>1.5783196242810344E-2</v>
      </c>
      <c r="J129" s="3">
        <v>923624.5</v>
      </c>
      <c r="K129" s="3" t="s">
        <v>58</v>
      </c>
      <c r="L129" s="16"/>
      <c r="M129" s="17">
        <v>44105</v>
      </c>
      <c r="N129" s="17">
        <v>44469</v>
      </c>
      <c r="O129" t="s">
        <v>298</v>
      </c>
      <c r="P129" t="s">
        <v>23</v>
      </c>
      <c r="Q129" t="s">
        <v>60</v>
      </c>
      <c r="R129" t="s">
        <v>23</v>
      </c>
    </row>
    <row r="130" spans="2:18" ht="45" x14ac:dyDescent="0.25">
      <c r="B130" t="s">
        <v>393</v>
      </c>
      <c r="C130" t="s">
        <v>394</v>
      </c>
      <c r="D130" s="1" t="s">
        <v>395</v>
      </c>
      <c r="E130" s="3">
        <v>39388.9</v>
      </c>
      <c r="F130" s="3">
        <v>0</v>
      </c>
      <c r="G130" s="16"/>
      <c r="I130" s="77">
        <f t="shared" si="3"/>
        <v>3.0274540698274101E-3</v>
      </c>
      <c r="J130" s="3">
        <v>177165.05000000002</v>
      </c>
      <c r="K130" s="3" t="s">
        <v>58</v>
      </c>
      <c r="L130" s="16"/>
      <c r="M130" s="17">
        <v>44105</v>
      </c>
      <c r="N130" s="17">
        <v>44469</v>
      </c>
      <c r="O130" t="s">
        <v>298</v>
      </c>
      <c r="P130" t="s">
        <v>23</v>
      </c>
      <c r="Q130" t="s">
        <v>60</v>
      </c>
      <c r="R130" t="s">
        <v>23</v>
      </c>
    </row>
    <row r="131" spans="2:18" x14ac:dyDescent="0.25">
      <c r="B131" t="s">
        <v>396</v>
      </c>
      <c r="C131" t="s">
        <v>397</v>
      </c>
      <c r="D131" s="1" t="s">
        <v>398</v>
      </c>
      <c r="E131" s="3">
        <v>3559.71</v>
      </c>
      <c r="F131" s="3">
        <v>0</v>
      </c>
      <c r="G131" s="16"/>
      <c r="I131" s="77">
        <f t="shared" si="3"/>
        <v>1.2721316886526205E-3</v>
      </c>
      <c r="J131" s="3">
        <v>74444.490000000005</v>
      </c>
      <c r="K131" s="3" t="s">
        <v>58</v>
      </c>
      <c r="L131" s="16"/>
      <c r="M131" s="17">
        <v>44105</v>
      </c>
      <c r="N131" s="17">
        <v>44469</v>
      </c>
      <c r="O131" t="s">
        <v>399</v>
      </c>
      <c r="P131" t="s">
        <v>23</v>
      </c>
      <c r="Q131" t="s">
        <v>60</v>
      </c>
      <c r="R131" t="s">
        <v>23</v>
      </c>
    </row>
    <row r="132" spans="2:18" x14ac:dyDescent="0.25">
      <c r="B132" t="s">
        <v>400</v>
      </c>
      <c r="C132" t="s">
        <v>401</v>
      </c>
      <c r="D132" s="1" t="s">
        <v>402</v>
      </c>
      <c r="E132" s="3">
        <v>14.57</v>
      </c>
      <c r="F132" s="3">
        <v>0</v>
      </c>
      <c r="G132" s="16"/>
      <c r="I132" s="77">
        <f t="shared" si="3"/>
        <v>2.24501979545821E-4</v>
      </c>
      <c r="J132" s="3">
        <v>13137.74</v>
      </c>
      <c r="K132" s="3" t="s">
        <v>58</v>
      </c>
      <c r="L132" s="16"/>
      <c r="M132" s="17">
        <v>44105</v>
      </c>
      <c r="N132" s="17">
        <v>44469</v>
      </c>
      <c r="O132" t="s">
        <v>399</v>
      </c>
      <c r="P132" t="s">
        <v>23</v>
      </c>
      <c r="Q132" t="s">
        <v>60</v>
      </c>
      <c r="R132" t="s">
        <v>23</v>
      </c>
    </row>
    <row r="133" spans="2:18" x14ac:dyDescent="0.25">
      <c r="B133" t="s">
        <v>403</v>
      </c>
      <c r="C133" t="s">
        <v>404</v>
      </c>
      <c r="D133" s="1" t="s">
        <v>405</v>
      </c>
      <c r="E133" s="3">
        <v>2425596.83</v>
      </c>
      <c r="F133" s="3">
        <v>0</v>
      </c>
      <c r="G133" s="16"/>
      <c r="I133" s="77">
        <f t="shared" si="3"/>
        <v>0.25500277753645267</v>
      </c>
      <c r="J133" s="3">
        <v>14922630.960000001</v>
      </c>
      <c r="K133" s="3" t="s">
        <v>58</v>
      </c>
      <c r="L133" s="16"/>
      <c r="M133" s="17">
        <v>44105</v>
      </c>
      <c r="N133" s="17">
        <v>44469</v>
      </c>
      <c r="O133" t="s">
        <v>399</v>
      </c>
      <c r="P133" t="s">
        <v>23</v>
      </c>
      <c r="Q133" t="s">
        <v>60</v>
      </c>
      <c r="R133" t="s">
        <v>23</v>
      </c>
    </row>
    <row r="134" spans="2:18" x14ac:dyDescent="0.25">
      <c r="B134" t="s">
        <v>406</v>
      </c>
      <c r="C134" t="s">
        <v>407</v>
      </c>
      <c r="D134" s="1" t="s">
        <v>408</v>
      </c>
      <c r="E134" s="3">
        <v>1119218.49</v>
      </c>
      <c r="F134" s="3">
        <v>0</v>
      </c>
      <c r="G134" s="16"/>
      <c r="I134" s="77">
        <f t="shared" si="3"/>
        <v>0.13409226745745059</v>
      </c>
      <c r="J134" s="3">
        <v>7847010.2999999998</v>
      </c>
      <c r="K134" s="3" t="s">
        <v>58</v>
      </c>
      <c r="L134" s="16"/>
      <c r="M134" s="17">
        <v>44105</v>
      </c>
      <c r="N134" s="17">
        <v>44469</v>
      </c>
      <c r="O134" t="s">
        <v>399</v>
      </c>
      <c r="P134" t="s">
        <v>23</v>
      </c>
      <c r="Q134" t="s">
        <v>409</v>
      </c>
      <c r="R134" t="s">
        <v>23</v>
      </c>
    </row>
    <row r="135" spans="2:18" x14ac:dyDescent="0.25">
      <c r="B135" t="s">
        <v>410</v>
      </c>
      <c r="C135" t="s">
        <v>411</v>
      </c>
      <c r="D135" s="1" t="s">
        <v>412</v>
      </c>
      <c r="E135" s="3">
        <v>894937.97</v>
      </c>
      <c r="F135" s="3">
        <v>0</v>
      </c>
      <c r="G135" s="16"/>
      <c r="I135" s="77">
        <f t="shared" si="3"/>
        <v>0.2334025158184922</v>
      </c>
      <c r="J135" s="3">
        <v>13658594.790000001</v>
      </c>
      <c r="K135" s="3" t="s">
        <v>58</v>
      </c>
      <c r="L135" s="16"/>
      <c r="M135" s="17">
        <v>44105</v>
      </c>
      <c r="N135" s="17">
        <v>44469</v>
      </c>
      <c r="O135" t="s">
        <v>399</v>
      </c>
      <c r="P135" t="s">
        <v>23</v>
      </c>
      <c r="Q135" t="s">
        <v>60</v>
      </c>
      <c r="R135" t="s">
        <v>23</v>
      </c>
    </row>
    <row r="136" spans="2:18" x14ac:dyDescent="0.25">
      <c r="B136" t="s">
        <v>413</v>
      </c>
      <c r="C136" t="s">
        <v>414</v>
      </c>
      <c r="D136" s="1" t="s">
        <v>415</v>
      </c>
      <c r="E136" s="3">
        <v>1925483.4100000001</v>
      </c>
      <c r="F136" s="3">
        <v>0</v>
      </c>
      <c r="G136" s="16"/>
      <c r="I136" s="77">
        <f t="shared" si="3"/>
        <v>0.19784392511048116</v>
      </c>
      <c r="J136" s="3">
        <v>11577724.41</v>
      </c>
      <c r="K136" s="3" t="s">
        <v>58</v>
      </c>
      <c r="L136" s="16"/>
      <c r="M136" s="17">
        <v>44105</v>
      </c>
      <c r="N136" s="17">
        <v>44469</v>
      </c>
      <c r="O136" t="s">
        <v>399</v>
      </c>
      <c r="P136" t="s">
        <v>23</v>
      </c>
      <c r="Q136" t="s">
        <v>60</v>
      </c>
      <c r="R136" t="s">
        <v>23</v>
      </c>
    </row>
    <row r="137" spans="2:18" ht="60" x14ac:dyDescent="0.25">
      <c r="B137" t="s">
        <v>416</v>
      </c>
      <c r="C137" t="s">
        <v>417</v>
      </c>
      <c r="D137" s="1" t="s">
        <v>418</v>
      </c>
      <c r="E137" s="3">
        <v>1380.27</v>
      </c>
      <c r="F137" s="3">
        <v>0</v>
      </c>
      <c r="G137" s="16"/>
      <c r="I137" s="77">
        <f t="shared" si="3"/>
        <v>2.3094889216726519E-4</v>
      </c>
      <c r="J137" s="3">
        <v>13515.01</v>
      </c>
      <c r="K137" s="3" t="s">
        <v>58</v>
      </c>
      <c r="L137" s="16"/>
      <c r="M137" s="17">
        <v>44105</v>
      </c>
      <c r="N137" s="17">
        <v>44469</v>
      </c>
      <c r="O137" t="s">
        <v>419</v>
      </c>
      <c r="P137" t="s">
        <v>23</v>
      </c>
      <c r="Q137" t="s">
        <v>60</v>
      </c>
      <c r="R137" t="s">
        <v>23</v>
      </c>
    </row>
    <row r="138" spans="2:18" ht="45" x14ac:dyDescent="0.25">
      <c r="B138" t="s">
        <v>420</v>
      </c>
      <c r="C138" t="s">
        <v>421</v>
      </c>
      <c r="D138" s="1" t="s">
        <v>422</v>
      </c>
      <c r="E138" s="3">
        <v>253.29</v>
      </c>
      <c r="F138" s="3">
        <v>0</v>
      </c>
      <c r="G138" s="16"/>
      <c r="I138" s="77">
        <f t="shared" si="3"/>
        <v>1.396305886770977E-4</v>
      </c>
      <c r="J138" s="3">
        <v>8171.1100000000006</v>
      </c>
      <c r="K138" s="3" t="s">
        <v>58</v>
      </c>
      <c r="L138" s="16"/>
      <c r="M138" s="17">
        <v>44105</v>
      </c>
      <c r="N138" s="17">
        <v>44469</v>
      </c>
      <c r="O138" t="s">
        <v>419</v>
      </c>
      <c r="P138" t="s">
        <v>23</v>
      </c>
      <c r="Q138" t="s">
        <v>60</v>
      </c>
      <c r="R138" t="s">
        <v>23</v>
      </c>
    </row>
    <row r="139" spans="2:18" x14ac:dyDescent="0.25">
      <c r="B139" t="s">
        <v>423</v>
      </c>
      <c r="C139" t="s">
        <v>424</v>
      </c>
      <c r="D139" s="1" t="s">
        <v>425</v>
      </c>
      <c r="E139" s="3">
        <v>-4215.8</v>
      </c>
      <c r="F139" s="3">
        <v>4728.45</v>
      </c>
      <c r="G139" s="16">
        <f t="shared" ref="G139:G145" si="4">E139-F139</f>
        <v>-8944.25</v>
      </c>
      <c r="I139" s="77">
        <f t="shared" si="3"/>
        <v>-3.3328899482435627E-5</v>
      </c>
      <c r="J139" s="3">
        <v>-1950.39</v>
      </c>
      <c r="K139" s="3">
        <v>4728.45</v>
      </c>
      <c r="L139" s="16">
        <f t="shared" ref="L139:L145" si="5">J139-K139</f>
        <v>-6678.84</v>
      </c>
      <c r="M139" s="17">
        <v>44105</v>
      </c>
      <c r="N139" s="17">
        <v>44469</v>
      </c>
      <c r="O139" t="s">
        <v>426</v>
      </c>
      <c r="P139" t="s">
        <v>23</v>
      </c>
      <c r="Q139" t="s">
        <v>427</v>
      </c>
      <c r="R139" t="s">
        <v>23</v>
      </c>
    </row>
    <row r="140" spans="2:18" x14ac:dyDescent="0.25">
      <c r="B140" t="s">
        <v>428</v>
      </c>
      <c r="C140" t="s">
        <v>429</v>
      </c>
      <c r="D140" s="1" t="s">
        <v>430</v>
      </c>
      <c r="E140" s="3">
        <v>-1617.1200000000001</v>
      </c>
      <c r="F140" s="3">
        <v>2791.99</v>
      </c>
      <c r="G140" s="16">
        <f t="shared" si="4"/>
        <v>-4409.1099999999997</v>
      </c>
      <c r="I140" s="77">
        <f t="shared" si="3"/>
        <v>2.66818825675223E-5</v>
      </c>
      <c r="J140" s="3">
        <v>1561.41</v>
      </c>
      <c r="K140" s="3">
        <v>2791.99</v>
      </c>
      <c r="L140" s="16">
        <f t="shared" si="5"/>
        <v>-1230.5799999999997</v>
      </c>
      <c r="M140" s="17">
        <v>44105</v>
      </c>
      <c r="N140" s="17">
        <v>44469</v>
      </c>
      <c r="O140" t="s">
        <v>431</v>
      </c>
      <c r="P140" t="s">
        <v>432</v>
      </c>
      <c r="Q140" t="s">
        <v>433</v>
      </c>
      <c r="R140" t="s">
        <v>432</v>
      </c>
    </row>
    <row r="141" spans="2:18" x14ac:dyDescent="0.25">
      <c r="B141" t="s">
        <v>434</v>
      </c>
      <c r="C141" t="s">
        <v>435</v>
      </c>
      <c r="D141" s="1" t="s">
        <v>436</v>
      </c>
      <c r="E141" s="3">
        <v>-4308.55</v>
      </c>
      <c r="F141" s="3">
        <v>6873.26</v>
      </c>
      <c r="G141" s="16">
        <f t="shared" si="4"/>
        <v>-11181.810000000001</v>
      </c>
      <c r="I141" s="77">
        <f t="shared" si="3"/>
        <v>6.0328624907218937E-5</v>
      </c>
      <c r="J141" s="3">
        <v>3530.4</v>
      </c>
      <c r="K141" s="3">
        <v>6873.26</v>
      </c>
      <c r="L141" s="16">
        <f t="shared" si="5"/>
        <v>-3342.86</v>
      </c>
      <c r="M141" s="17">
        <v>44105</v>
      </c>
      <c r="N141" s="17">
        <v>44469</v>
      </c>
      <c r="O141" t="s">
        <v>437</v>
      </c>
      <c r="P141" t="s">
        <v>432</v>
      </c>
      <c r="Q141" t="s">
        <v>427</v>
      </c>
      <c r="R141" t="s">
        <v>23</v>
      </c>
    </row>
    <row r="142" spans="2:18" x14ac:dyDescent="0.25">
      <c r="B142" t="s">
        <v>438</v>
      </c>
      <c r="C142" t="s">
        <v>439</v>
      </c>
      <c r="D142" s="1" t="s">
        <v>440</v>
      </c>
      <c r="E142" s="3">
        <v>-1397.19</v>
      </c>
      <c r="F142" s="3">
        <v>13086.28</v>
      </c>
      <c r="G142" s="16">
        <f t="shared" si="4"/>
        <v>-14483.470000000001</v>
      </c>
      <c r="I142" s="77">
        <f t="shared" si="3"/>
        <v>2.5913984477375093E-4</v>
      </c>
      <c r="J142" s="3">
        <v>15164.73</v>
      </c>
      <c r="K142" s="3">
        <v>13086.28</v>
      </c>
      <c r="L142" s="16">
        <f t="shared" si="5"/>
        <v>2078.4499999999989</v>
      </c>
      <c r="M142" s="17">
        <v>44105</v>
      </c>
      <c r="N142" s="17">
        <v>44469</v>
      </c>
      <c r="O142" t="s">
        <v>441</v>
      </c>
      <c r="P142" t="s">
        <v>32</v>
      </c>
      <c r="Q142" t="s">
        <v>442</v>
      </c>
      <c r="R142" t="s">
        <v>38</v>
      </c>
    </row>
    <row r="143" spans="2:18" x14ac:dyDescent="0.25">
      <c r="B143" t="s">
        <v>443</v>
      </c>
      <c r="C143" t="s">
        <v>444</v>
      </c>
      <c r="D143" s="1" t="s">
        <v>445</v>
      </c>
      <c r="E143" s="3">
        <v>-2427.16</v>
      </c>
      <c r="F143" s="3">
        <v>8378.0499999999993</v>
      </c>
      <c r="G143" s="16">
        <f t="shared" si="4"/>
        <v>-10805.21</v>
      </c>
      <c r="I143" s="77">
        <f t="shared" ref="I143:I206" si="6">J143/58519484</f>
        <v>1.1619412091876955E-4</v>
      </c>
      <c r="J143" s="3">
        <v>6799.62</v>
      </c>
      <c r="K143" s="3">
        <v>8378.0499999999993</v>
      </c>
      <c r="L143" s="16">
        <f t="shared" si="5"/>
        <v>-1578.4299999999994</v>
      </c>
      <c r="M143" s="17">
        <v>44105</v>
      </c>
      <c r="N143" s="17">
        <v>44469</v>
      </c>
      <c r="O143" t="s">
        <v>446</v>
      </c>
      <c r="P143" t="s">
        <v>43</v>
      </c>
      <c r="Q143" t="s">
        <v>427</v>
      </c>
      <c r="R143" t="s">
        <v>23</v>
      </c>
    </row>
    <row r="144" spans="2:18" x14ac:dyDescent="0.25">
      <c r="B144" t="s">
        <v>447</v>
      </c>
      <c r="C144" t="s">
        <v>448</v>
      </c>
      <c r="D144" s="1" t="s">
        <v>449</v>
      </c>
      <c r="E144" s="3">
        <v>-1381.19</v>
      </c>
      <c r="F144" s="3">
        <v>6039.02</v>
      </c>
      <c r="G144" s="16">
        <f t="shared" si="4"/>
        <v>-7420.2100000000009</v>
      </c>
      <c r="I144" s="77">
        <f t="shared" si="6"/>
        <v>3.9409609285003264E-5</v>
      </c>
      <c r="J144" s="3">
        <v>2306.23</v>
      </c>
      <c r="K144" s="3">
        <v>6039.02</v>
      </c>
      <c r="L144" s="16">
        <f t="shared" si="5"/>
        <v>-3732.7900000000004</v>
      </c>
      <c r="M144" s="17">
        <v>44105</v>
      </c>
      <c r="N144" s="17">
        <v>44469</v>
      </c>
      <c r="O144" t="s">
        <v>446</v>
      </c>
      <c r="P144" t="s">
        <v>43</v>
      </c>
      <c r="Q144" t="s">
        <v>427</v>
      </c>
      <c r="R144" t="s">
        <v>23</v>
      </c>
    </row>
    <row r="145" spans="2:18" x14ac:dyDescent="0.25">
      <c r="B145" t="s">
        <v>450</v>
      </c>
      <c r="C145" t="s">
        <v>451</v>
      </c>
      <c r="D145" s="1" t="s">
        <v>452</v>
      </c>
      <c r="E145" s="3">
        <v>-5903.31</v>
      </c>
      <c r="F145" s="3">
        <v>35380.83</v>
      </c>
      <c r="G145" s="16">
        <f t="shared" si="4"/>
        <v>-41284.14</v>
      </c>
      <c r="H145" s="75">
        <f>G145/F145</f>
        <v>-1.1668505232918502</v>
      </c>
      <c r="I145" s="77">
        <f t="shared" si="6"/>
        <v>3.7736713467945138E-4</v>
      </c>
      <c r="J145" s="3">
        <v>22083.33</v>
      </c>
      <c r="K145" s="3">
        <v>35380.83</v>
      </c>
      <c r="L145" s="16">
        <f t="shared" si="5"/>
        <v>-13297.5</v>
      </c>
      <c r="M145" s="17">
        <v>44105</v>
      </c>
      <c r="N145" s="17">
        <v>44469</v>
      </c>
      <c r="O145" t="s">
        <v>453</v>
      </c>
      <c r="P145" t="s">
        <v>454</v>
      </c>
      <c r="Q145" t="s">
        <v>427</v>
      </c>
      <c r="R145" t="s">
        <v>23</v>
      </c>
    </row>
    <row r="146" spans="2:18" x14ac:dyDescent="0.25">
      <c r="B146" t="s">
        <v>455</v>
      </c>
      <c r="C146" t="s">
        <v>456</v>
      </c>
      <c r="D146" s="1" t="s">
        <v>457</v>
      </c>
      <c r="E146" s="3">
        <v>45843.12</v>
      </c>
      <c r="F146" s="3">
        <v>0</v>
      </c>
      <c r="G146" s="16"/>
      <c r="I146" s="77">
        <f t="shared" si="6"/>
        <v>3.16274376240228E-2</v>
      </c>
      <c r="J146" s="3">
        <v>1850821.33</v>
      </c>
      <c r="K146" s="3" t="s">
        <v>58</v>
      </c>
      <c r="L146" s="16"/>
      <c r="M146" s="17">
        <v>44105</v>
      </c>
      <c r="N146" s="17">
        <v>44469</v>
      </c>
      <c r="O146" t="s">
        <v>399</v>
      </c>
      <c r="P146" t="s">
        <v>23</v>
      </c>
      <c r="Q146" t="s">
        <v>60</v>
      </c>
      <c r="R146" t="s">
        <v>23</v>
      </c>
    </row>
    <row r="147" spans="2:18" x14ac:dyDescent="0.25">
      <c r="B147" t="s">
        <v>458</v>
      </c>
      <c r="C147" t="s">
        <v>459</v>
      </c>
      <c r="D147" s="1" t="s">
        <v>460</v>
      </c>
      <c r="E147" s="3">
        <v>1493099.41</v>
      </c>
      <c r="F147" s="3">
        <v>0</v>
      </c>
      <c r="G147" s="16"/>
      <c r="I147" s="77">
        <f t="shared" si="6"/>
        <v>8.0833459160371282E-2</v>
      </c>
      <c r="J147" s="3">
        <v>4730332.32</v>
      </c>
      <c r="K147" s="3" t="s">
        <v>58</v>
      </c>
      <c r="L147" s="16"/>
      <c r="M147" s="17">
        <v>44105</v>
      </c>
      <c r="N147" s="17">
        <v>44469</v>
      </c>
      <c r="O147" t="s">
        <v>399</v>
      </c>
      <c r="P147" t="s">
        <v>23</v>
      </c>
      <c r="Q147" t="s">
        <v>60</v>
      </c>
      <c r="R147" t="s">
        <v>23</v>
      </c>
    </row>
    <row r="148" spans="2:18" x14ac:dyDescent="0.25">
      <c r="B148" t="s">
        <v>461</v>
      </c>
      <c r="C148" t="s">
        <v>462</v>
      </c>
      <c r="D148" s="1" t="s">
        <v>463</v>
      </c>
      <c r="E148" s="3">
        <v>1013260.9400000001</v>
      </c>
      <c r="F148" s="3">
        <v>0</v>
      </c>
      <c r="G148" s="16"/>
      <c r="I148" s="77">
        <f t="shared" si="6"/>
        <v>0.10480502169157882</v>
      </c>
      <c r="J148" s="3">
        <v>6133135.79</v>
      </c>
      <c r="K148" s="3" t="s">
        <v>58</v>
      </c>
      <c r="L148" s="16"/>
      <c r="M148" s="17">
        <v>44105</v>
      </c>
      <c r="N148" s="17">
        <v>44469</v>
      </c>
      <c r="O148" t="s">
        <v>399</v>
      </c>
      <c r="P148" t="s">
        <v>23</v>
      </c>
      <c r="Q148" t="s">
        <v>60</v>
      </c>
      <c r="R148" t="s">
        <v>23</v>
      </c>
    </row>
    <row r="149" spans="2:18" x14ac:dyDescent="0.25">
      <c r="B149" t="s">
        <v>464</v>
      </c>
      <c r="C149" t="s">
        <v>465</v>
      </c>
      <c r="D149" s="1" t="s">
        <v>466</v>
      </c>
      <c r="E149" s="3">
        <v>6907.1100000000006</v>
      </c>
      <c r="F149" s="3">
        <v>0</v>
      </c>
      <c r="G149" s="16"/>
      <c r="I149" s="77">
        <f t="shared" si="6"/>
        <v>0.104423561902904</v>
      </c>
      <c r="J149" s="3">
        <v>6110812.96</v>
      </c>
      <c r="K149" s="3" t="s">
        <v>58</v>
      </c>
      <c r="L149" s="16"/>
      <c r="M149" s="17">
        <v>44105</v>
      </c>
      <c r="N149" s="17">
        <v>44469</v>
      </c>
      <c r="O149" t="s">
        <v>399</v>
      </c>
      <c r="P149" t="s">
        <v>23</v>
      </c>
      <c r="Q149" t="s">
        <v>60</v>
      </c>
      <c r="R149" t="s">
        <v>23</v>
      </c>
    </row>
    <row r="150" spans="2:18" x14ac:dyDescent="0.25">
      <c r="B150" t="s">
        <v>467</v>
      </c>
      <c r="C150" t="s">
        <v>468</v>
      </c>
      <c r="D150" s="1" t="s">
        <v>469</v>
      </c>
      <c r="E150" s="3">
        <v>623687.16</v>
      </c>
      <c r="F150" s="3">
        <v>0</v>
      </c>
      <c r="G150" s="16"/>
      <c r="I150" s="77">
        <f t="shared" si="6"/>
        <v>0.11925212122512906</v>
      </c>
      <c r="J150" s="3">
        <v>6978572.6000000006</v>
      </c>
      <c r="K150" s="3" t="s">
        <v>58</v>
      </c>
      <c r="L150" s="16"/>
      <c r="M150" s="17">
        <v>44105</v>
      </c>
      <c r="N150" s="17">
        <v>44469</v>
      </c>
      <c r="O150" t="s">
        <v>399</v>
      </c>
      <c r="P150" t="s">
        <v>23</v>
      </c>
      <c r="Q150" t="s">
        <v>60</v>
      </c>
      <c r="R150" t="s">
        <v>23</v>
      </c>
    </row>
    <row r="151" spans="2:18" x14ac:dyDescent="0.25">
      <c r="B151" t="s">
        <v>470</v>
      </c>
      <c r="C151" t="s">
        <v>471</v>
      </c>
      <c r="D151" s="1" t="s">
        <v>472</v>
      </c>
      <c r="E151" s="3">
        <v>-1646.93</v>
      </c>
      <c r="F151" s="3">
        <v>8347969.2599999998</v>
      </c>
      <c r="G151" s="16">
        <f t="shared" ref="G151:G214" si="7">E151-F151</f>
        <v>-8349616.1899999995</v>
      </c>
      <c r="H151" s="75">
        <f t="shared" ref="H151:H214" si="8">G151/F151</f>
        <v>-1.0001972851059588</v>
      </c>
      <c r="I151" s="77">
        <f t="shared" si="6"/>
        <v>0.14415921832120052</v>
      </c>
      <c r="J151" s="3">
        <v>8436123.0700000003</v>
      </c>
      <c r="K151" s="3">
        <v>8347969.2599999998</v>
      </c>
      <c r="L151" s="16">
        <f t="shared" ref="L151:L214" si="9">J151-K151</f>
        <v>88153.810000000522</v>
      </c>
      <c r="M151" s="17">
        <v>44105</v>
      </c>
      <c r="N151" s="17">
        <v>44469</v>
      </c>
      <c r="O151" t="s">
        <v>473</v>
      </c>
      <c r="P151" t="s">
        <v>432</v>
      </c>
      <c r="Q151" t="s">
        <v>474</v>
      </c>
      <c r="R151" t="s">
        <v>32</v>
      </c>
    </row>
    <row r="152" spans="2:18" ht="45" x14ac:dyDescent="0.25">
      <c r="B152" t="s">
        <v>475</v>
      </c>
      <c r="C152" t="s">
        <v>476</v>
      </c>
      <c r="D152" s="1" t="s">
        <v>477</v>
      </c>
      <c r="E152" s="3">
        <v>-0.8</v>
      </c>
      <c r="F152" s="3">
        <v>39243.199999999997</v>
      </c>
      <c r="G152" s="16">
        <f t="shared" si="7"/>
        <v>-39244</v>
      </c>
      <c r="H152" s="75">
        <f t="shared" si="8"/>
        <v>-1.0000203856973948</v>
      </c>
      <c r="I152" s="77">
        <f t="shared" si="6"/>
        <v>4.651008200960897E-4</v>
      </c>
      <c r="J152" s="3">
        <v>27217.46</v>
      </c>
      <c r="K152" s="3">
        <v>39243.199999999997</v>
      </c>
      <c r="L152" s="16">
        <f t="shared" si="9"/>
        <v>-12025.739999999998</v>
      </c>
      <c r="M152" s="17">
        <v>44105</v>
      </c>
      <c r="N152" s="17">
        <v>44469</v>
      </c>
      <c r="O152" t="s">
        <v>478</v>
      </c>
      <c r="P152" t="s">
        <v>38</v>
      </c>
      <c r="Q152" t="s">
        <v>479</v>
      </c>
      <c r="R152" t="s">
        <v>23</v>
      </c>
    </row>
    <row r="153" spans="2:18" ht="75" x14ac:dyDescent="0.25">
      <c r="B153" t="s">
        <v>480</v>
      </c>
      <c r="C153" t="s">
        <v>481</v>
      </c>
      <c r="D153" s="1" t="s">
        <v>482</v>
      </c>
      <c r="E153" s="3">
        <v>-670.31000000000006</v>
      </c>
      <c r="F153" s="3">
        <v>11815178.029999999</v>
      </c>
      <c r="G153" s="16">
        <f t="shared" si="7"/>
        <v>-11815848.34</v>
      </c>
      <c r="H153" s="75">
        <f t="shared" si="8"/>
        <v>-1.0000567329580898</v>
      </c>
      <c r="I153" s="77">
        <f t="shared" si="6"/>
        <v>0.15917229482064468</v>
      </c>
      <c r="J153" s="3">
        <v>9314680.5599999987</v>
      </c>
      <c r="K153" s="3">
        <v>11815178.029999999</v>
      </c>
      <c r="L153" s="16">
        <f t="shared" si="9"/>
        <v>-2500497.4700000007</v>
      </c>
      <c r="M153" s="17">
        <v>44105</v>
      </c>
      <c r="N153" s="17">
        <v>44469</v>
      </c>
      <c r="O153" t="s">
        <v>483</v>
      </c>
      <c r="P153" t="s">
        <v>454</v>
      </c>
      <c r="Q153" t="s">
        <v>484</v>
      </c>
      <c r="R153" t="s">
        <v>23</v>
      </c>
    </row>
    <row r="154" spans="2:18" x14ac:dyDescent="0.25">
      <c r="B154" t="s">
        <v>485</v>
      </c>
      <c r="C154" t="s">
        <v>486</v>
      </c>
      <c r="D154" s="1" t="s">
        <v>487</v>
      </c>
      <c r="E154" s="3">
        <v>77128.73</v>
      </c>
      <c r="F154" s="3">
        <v>701095.18</v>
      </c>
      <c r="G154" s="16">
        <f t="shared" si="7"/>
        <v>-623966.45000000007</v>
      </c>
      <c r="H154" s="75">
        <f t="shared" si="8"/>
        <v>-0.88998821814749896</v>
      </c>
      <c r="I154" s="77">
        <f t="shared" si="6"/>
        <v>1.5105463335937822E-2</v>
      </c>
      <c r="J154" s="3">
        <v>883963.92</v>
      </c>
      <c r="K154" s="3">
        <v>701095.18</v>
      </c>
      <c r="L154" s="16">
        <f t="shared" si="9"/>
        <v>182868.74</v>
      </c>
      <c r="M154" s="17">
        <v>44105</v>
      </c>
      <c r="N154" s="17">
        <v>44469</v>
      </c>
      <c r="O154" t="s">
        <v>488</v>
      </c>
      <c r="P154" t="s">
        <v>432</v>
      </c>
      <c r="Q154" t="s">
        <v>409</v>
      </c>
      <c r="R154" t="s">
        <v>23</v>
      </c>
    </row>
    <row r="155" spans="2:18" ht="75" x14ac:dyDescent="0.25">
      <c r="B155" t="s">
        <v>489</v>
      </c>
      <c r="C155" t="s">
        <v>490</v>
      </c>
      <c r="D155" s="1" t="s">
        <v>491</v>
      </c>
      <c r="E155" s="3">
        <v>367.56</v>
      </c>
      <c r="F155" s="3">
        <v>34372.720000000001</v>
      </c>
      <c r="G155" s="16">
        <f t="shared" si="7"/>
        <v>-34005.160000000003</v>
      </c>
      <c r="H155" s="75">
        <f t="shared" si="8"/>
        <v>-0.98930663619288794</v>
      </c>
      <c r="I155" s="77">
        <f t="shared" si="6"/>
        <v>3.7625434291252462E-4</v>
      </c>
      <c r="J155" s="3">
        <v>22018.21</v>
      </c>
      <c r="K155" s="3">
        <v>34372.720000000001</v>
      </c>
      <c r="L155" s="16">
        <f t="shared" si="9"/>
        <v>-12354.510000000002</v>
      </c>
      <c r="M155" s="17">
        <v>44105</v>
      </c>
      <c r="N155" s="17">
        <v>44469</v>
      </c>
      <c r="O155" t="s">
        <v>492</v>
      </c>
      <c r="P155" t="s">
        <v>43</v>
      </c>
      <c r="Q155" t="s">
        <v>409</v>
      </c>
      <c r="R155" t="s">
        <v>23</v>
      </c>
    </row>
    <row r="156" spans="2:18" ht="45" x14ac:dyDescent="0.25">
      <c r="B156" t="s">
        <v>493</v>
      </c>
      <c r="C156" t="s">
        <v>494</v>
      </c>
      <c r="D156" s="1" t="s">
        <v>495</v>
      </c>
      <c r="E156" s="3">
        <v>4399.1099999999997</v>
      </c>
      <c r="F156" s="3">
        <v>621990.42000000004</v>
      </c>
      <c r="G156" s="16">
        <f t="shared" si="7"/>
        <v>-617591.31000000006</v>
      </c>
      <c r="H156" s="75">
        <f t="shared" si="8"/>
        <v>-0.99292736695205053</v>
      </c>
      <c r="I156" s="77">
        <f t="shared" si="6"/>
        <v>3.7294101909716086E-3</v>
      </c>
      <c r="J156" s="3">
        <v>218243.16</v>
      </c>
      <c r="K156" s="3">
        <v>621990.42000000004</v>
      </c>
      <c r="L156" s="16">
        <f t="shared" si="9"/>
        <v>-403747.26</v>
      </c>
      <c r="M156" s="17">
        <v>44105</v>
      </c>
      <c r="N156" s="17">
        <v>44469</v>
      </c>
      <c r="O156" t="s">
        <v>496</v>
      </c>
      <c r="P156" t="s">
        <v>432</v>
      </c>
      <c r="Q156" t="s">
        <v>497</v>
      </c>
      <c r="R156" t="s">
        <v>50</v>
      </c>
    </row>
    <row r="157" spans="2:18" ht="30" x14ac:dyDescent="0.25">
      <c r="B157" t="s">
        <v>498</v>
      </c>
      <c r="C157" t="s">
        <v>499</v>
      </c>
      <c r="D157" s="1" t="s">
        <v>500</v>
      </c>
      <c r="E157" s="3">
        <v>8361.3700000000008</v>
      </c>
      <c r="F157" s="3">
        <v>24464</v>
      </c>
      <c r="G157" s="16">
        <f t="shared" si="7"/>
        <v>-16102.63</v>
      </c>
      <c r="H157" s="75">
        <f t="shared" si="8"/>
        <v>-0.65821738064094171</v>
      </c>
      <c r="I157" s="77">
        <f t="shared" si="6"/>
        <v>4.44050737016068E-4</v>
      </c>
      <c r="J157" s="3">
        <v>25985.62</v>
      </c>
      <c r="K157" s="3">
        <v>24464</v>
      </c>
      <c r="L157" s="16">
        <f t="shared" si="9"/>
        <v>1521.619999999999</v>
      </c>
      <c r="M157" s="17">
        <v>44105</v>
      </c>
      <c r="N157" s="17">
        <v>44469</v>
      </c>
      <c r="O157" t="s">
        <v>496</v>
      </c>
      <c r="P157" t="s">
        <v>432</v>
      </c>
      <c r="Q157" t="s">
        <v>501</v>
      </c>
      <c r="R157" t="s">
        <v>43</v>
      </c>
    </row>
    <row r="158" spans="2:18" x14ac:dyDescent="0.25">
      <c r="B158" t="s">
        <v>502</v>
      </c>
      <c r="C158" t="s">
        <v>503</v>
      </c>
      <c r="D158" s="1" t="s">
        <v>504</v>
      </c>
      <c r="E158" s="3">
        <v>146.12</v>
      </c>
      <c r="F158" s="3">
        <v>1102903.29</v>
      </c>
      <c r="G158" s="16">
        <f t="shared" si="7"/>
        <v>-1102757.17</v>
      </c>
      <c r="H158" s="75">
        <f t="shared" si="8"/>
        <v>-0.99986751331569601</v>
      </c>
      <c r="I158" s="77">
        <f t="shared" si="6"/>
        <v>1.8787563813788925E-2</v>
      </c>
      <c r="J158" s="3">
        <v>1099438.54</v>
      </c>
      <c r="K158" s="3">
        <v>1102903.29</v>
      </c>
      <c r="L158" s="16">
        <f t="shared" si="9"/>
        <v>-3464.75</v>
      </c>
      <c r="M158" s="17">
        <v>44105</v>
      </c>
      <c r="N158" s="17">
        <v>44469</v>
      </c>
      <c r="O158" t="s">
        <v>496</v>
      </c>
      <c r="P158" t="s">
        <v>432</v>
      </c>
      <c r="Q158" t="s">
        <v>505</v>
      </c>
      <c r="R158" t="s">
        <v>454</v>
      </c>
    </row>
    <row r="159" spans="2:18" x14ac:dyDescent="0.25">
      <c r="B159" t="s">
        <v>506</v>
      </c>
      <c r="C159" t="s">
        <v>507</v>
      </c>
      <c r="D159" s="1" t="s">
        <v>508</v>
      </c>
      <c r="E159" s="3">
        <v>4258.45</v>
      </c>
      <c r="F159" s="3">
        <v>1287273.5</v>
      </c>
      <c r="G159" s="16">
        <f t="shared" si="7"/>
        <v>-1283015.05</v>
      </c>
      <c r="H159" s="75">
        <f t="shared" si="8"/>
        <v>-0.99669188404795095</v>
      </c>
      <c r="I159" s="77">
        <f t="shared" si="6"/>
        <v>2.2070118560854023E-2</v>
      </c>
      <c r="J159" s="3">
        <v>1291531.95</v>
      </c>
      <c r="K159" s="3">
        <v>1287273.5</v>
      </c>
      <c r="L159" s="16">
        <f t="shared" si="9"/>
        <v>4258.4499999999534</v>
      </c>
      <c r="M159" s="17">
        <v>44105</v>
      </c>
      <c r="N159" s="17">
        <v>44469</v>
      </c>
      <c r="O159" t="s">
        <v>496</v>
      </c>
      <c r="P159" t="s">
        <v>432</v>
      </c>
      <c r="Q159" t="s">
        <v>409</v>
      </c>
      <c r="R159" t="s">
        <v>23</v>
      </c>
    </row>
    <row r="160" spans="2:18" x14ac:dyDescent="0.25">
      <c r="B160" t="s">
        <v>509</v>
      </c>
      <c r="C160" t="s">
        <v>510</v>
      </c>
      <c r="D160" s="1" t="s">
        <v>511</v>
      </c>
      <c r="E160" s="3">
        <v>1682.8000000000002</v>
      </c>
      <c r="F160" s="3">
        <v>1547680.11</v>
      </c>
      <c r="G160" s="16">
        <f t="shared" si="7"/>
        <v>-1545997.31</v>
      </c>
      <c r="H160" s="75">
        <f t="shared" si="8"/>
        <v>-0.99891269520805559</v>
      </c>
      <c r="I160" s="77">
        <f t="shared" si="6"/>
        <v>2.0610196938852021E-2</v>
      </c>
      <c r="J160" s="3">
        <v>1206098.0899999999</v>
      </c>
      <c r="K160" s="3">
        <v>1547680.11</v>
      </c>
      <c r="L160" s="16">
        <f t="shared" si="9"/>
        <v>-341582.02000000025</v>
      </c>
      <c r="M160" s="17">
        <v>44105</v>
      </c>
      <c r="N160" s="17">
        <v>44469</v>
      </c>
      <c r="O160" t="s">
        <v>496</v>
      </c>
      <c r="P160" t="s">
        <v>432</v>
      </c>
      <c r="Q160" t="s">
        <v>409</v>
      </c>
      <c r="R160" t="s">
        <v>23</v>
      </c>
    </row>
    <row r="161" spans="2:18" x14ac:dyDescent="0.25">
      <c r="B161" t="s">
        <v>512</v>
      </c>
      <c r="C161" t="s">
        <v>513</v>
      </c>
      <c r="D161" s="1" t="s">
        <v>508</v>
      </c>
      <c r="E161" s="3">
        <v>1681.8999999999999</v>
      </c>
      <c r="F161" s="3">
        <v>1220404.46</v>
      </c>
      <c r="G161" s="16">
        <f t="shared" si="7"/>
        <v>-1218722.56</v>
      </c>
      <c r="H161" s="75">
        <f t="shared" si="8"/>
        <v>-0.99862185033312656</v>
      </c>
      <c r="I161" s="77">
        <f t="shared" si="6"/>
        <v>2.0231383106522265E-2</v>
      </c>
      <c r="J161" s="3">
        <v>1183930.1000000001</v>
      </c>
      <c r="K161" s="3">
        <v>1220404.46</v>
      </c>
      <c r="L161" s="16">
        <f t="shared" si="9"/>
        <v>-36474.35999999987</v>
      </c>
      <c r="M161" s="17">
        <v>44105</v>
      </c>
      <c r="N161" s="17">
        <v>44469</v>
      </c>
      <c r="O161" t="s">
        <v>496</v>
      </c>
      <c r="P161" t="s">
        <v>432</v>
      </c>
      <c r="Q161" t="s">
        <v>409</v>
      </c>
      <c r="R161" t="s">
        <v>23</v>
      </c>
    </row>
    <row r="162" spans="2:18" x14ac:dyDescent="0.25">
      <c r="B162" t="s">
        <v>514</v>
      </c>
      <c r="C162" t="s">
        <v>515</v>
      </c>
      <c r="D162" s="1" t="s">
        <v>516</v>
      </c>
      <c r="E162" s="3">
        <v>96.56</v>
      </c>
      <c r="F162" s="3">
        <v>1817471.68</v>
      </c>
      <c r="G162" s="16">
        <f t="shared" si="7"/>
        <v>-1817375.1199999999</v>
      </c>
      <c r="H162" s="75">
        <f t="shared" si="8"/>
        <v>-0.99994687124918502</v>
      </c>
      <c r="I162" s="77">
        <f t="shared" si="6"/>
        <v>2.3314711387407309E-2</v>
      </c>
      <c r="J162" s="3">
        <v>1364364.88</v>
      </c>
      <c r="K162" s="3">
        <v>1817471.68</v>
      </c>
      <c r="L162" s="16">
        <f t="shared" si="9"/>
        <v>-453106.80000000005</v>
      </c>
      <c r="M162" s="17">
        <v>44105</v>
      </c>
      <c r="N162" s="17">
        <v>44469</v>
      </c>
      <c r="O162" t="s">
        <v>496</v>
      </c>
      <c r="P162" t="s">
        <v>432</v>
      </c>
      <c r="Q162" t="s">
        <v>409</v>
      </c>
      <c r="R162" t="s">
        <v>23</v>
      </c>
    </row>
    <row r="163" spans="2:18" x14ac:dyDescent="0.25">
      <c r="B163" t="s">
        <v>517</v>
      </c>
      <c r="C163" t="s">
        <v>518</v>
      </c>
      <c r="D163" s="1" t="s">
        <v>508</v>
      </c>
      <c r="E163" s="3">
        <v>-261.83</v>
      </c>
      <c r="F163" s="3">
        <v>1469518.55</v>
      </c>
      <c r="G163" s="16">
        <f t="shared" si="7"/>
        <v>-1469780.3800000001</v>
      </c>
      <c r="H163" s="75">
        <f t="shared" si="8"/>
        <v>-1.0001781740012741</v>
      </c>
      <c r="I163" s="77">
        <f t="shared" si="6"/>
        <v>2.1342570279669591E-2</v>
      </c>
      <c r="J163" s="3">
        <v>1248956.2000000002</v>
      </c>
      <c r="K163" s="3">
        <v>1469518.55</v>
      </c>
      <c r="L163" s="16">
        <f t="shared" si="9"/>
        <v>-220562.34999999986</v>
      </c>
      <c r="M163" s="17">
        <v>44105</v>
      </c>
      <c r="N163" s="17">
        <v>44469</v>
      </c>
      <c r="O163" t="s">
        <v>496</v>
      </c>
      <c r="P163" t="s">
        <v>432</v>
      </c>
      <c r="Q163" t="s">
        <v>409</v>
      </c>
      <c r="R163" t="s">
        <v>23</v>
      </c>
    </row>
    <row r="164" spans="2:18" x14ac:dyDescent="0.25">
      <c r="B164" t="s">
        <v>519</v>
      </c>
      <c r="C164" t="s">
        <v>520</v>
      </c>
      <c r="D164" s="1" t="s">
        <v>521</v>
      </c>
      <c r="E164" s="3">
        <v>-57.24</v>
      </c>
      <c r="F164" s="3">
        <v>802254.44</v>
      </c>
      <c r="G164" s="16">
        <f t="shared" si="7"/>
        <v>-802311.67999999993</v>
      </c>
      <c r="H164" s="75">
        <f t="shared" si="8"/>
        <v>-1.0000713489351334</v>
      </c>
      <c r="I164" s="77">
        <f t="shared" si="6"/>
        <v>1.072387121526909E-2</v>
      </c>
      <c r="J164" s="3">
        <v>627555.41</v>
      </c>
      <c r="K164" s="3">
        <v>802254.44</v>
      </c>
      <c r="L164" s="16">
        <f t="shared" si="9"/>
        <v>-174699.02999999991</v>
      </c>
      <c r="M164" s="17">
        <v>44105</v>
      </c>
      <c r="N164" s="17">
        <v>44469</v>
      </c>
      <c r="O164" t="s">
        <v>496</v>
      </c>
      <c r="P164" t="s">
        <v>432</v>
      </c>
      <c r="Q164" t="s">
        <v>501</v>
      </c>
      <c r="R164" t="s">
        <v>43</v>
      </c>
    </row>
    <row r="165" spans="2:18" x14ac:dyDescent="0.25">
      <c r="B165" t="s">
        <v>522</v>
      </c>
      <c r="C165" t="s">
        <v>523</v>
      </c>
      <c r="D165" s="1" t="s">
        <v>524</v>
      </c>
      <c r="E165" s="3">
        <v>23414.390000000003</v>
      </c>
      <c r="F165" s="3">
        <v>1367295.7</v>
      </c>
      <c r="G165" s="16">
        <f t="shared" si="7"/>
        <v>-1343881.31</v>
      </c>
      <c r="H165" s="75">
        <f t="shared" si="8"/>
        <v>-0.98287540142194563</v>
      </c>
      <c r="I165" s="77">
        <f t="shared" si="6"/>
        <v>1.8303110464883799E-2</v>
      </c>
      <c r="J165" s="3">
        <v>1071088.58</v>
      </c>
      <c r="K165" s="3">
        <v>1367295.7</v>
      </c>
      <c r="L165" s="16">
        <f t="shared" si="9"/>
        <v>-296207.11999999988</v>
      </c>
      <c r="M165" s="17">
        <v>44105</v>
      </c>
      <c r="N165" s="17">
        <v>44469</v>
      </c>
      <c r="O165" t="s">
        <v>496</v>
      </c>
      <c r="P165" t="s">
        <v>432</v>
      </c>
      <c r="Q165" t="s">
        <v>409</v>
      </c>
      <c r="R165" t="s">
        <v>23</v>
      </c>
    </row>
    <row r="166" spans="2:18" x14ac:dyDescent="0.25">
      <c r="B166" t="s">
        <v>525</v>
      </c>
      <c r="C166" t="s">
        <v>526</v>
      </c>
      <c r="D166" s="1" t="s">
        <v>527</v>
      </c>
      <c r="E166" s="3">
        <v>64629.630000000005</v>
      </c>
      <c r="F166" s="3">
        <v>1319204.69</v>
      </c>
      <c r="G166" s="16">
        <f t="shared" si="7"/>
        <v>-1254575.06</v>
      </c>
      <c r="H166" s="75">
        <f t="shared" si="8"/>
        <v>-0.95100864142622177</v>
      </c>
      <c r="I166" s="77">
        <f t="shared" si="6"/>
        <v>2.2573180925518754E-2</v>
      </c>
      <c r="J166" s="3">
        <v>1320970.8999999999</v>
      </c>
      <c r="K166" s="3">
        <v>1319204.69</v>
      </c>
      <c r="L166" s="16">
        <f t="shared" si="9"/>
        <v>1766.2099999999627</v>
      </c>
      <c r="M166" s="17">
        <v>44105</v>
      </c>
      <c r="N166" s="17">
        <v>44469</v>
      </c>
      <c r="O166" t="s">
        <v>528</v>
      </c>
      <c r="P166" t="s">
        <v>32</v>
      </c>
      <c r="Q166" t="s">
        <v>409</v>
      </c>
      <c r="R166" t="s">
        <v>23</v>
      </c>
    </row>
    <row r="167" spans="2:18" ht="30" x14ac:dyDescent="0.25">
      <c r="B167" t="s">
        <v>529</v>
      </c>
      <c r="C167" t="s">
        <v>530</v>
      </c>
      <c r="D167" s="1" t="s">
        <v>531</v>
      </c>
      <c r="E167" s="3">
        <v>74.52</v>
      </c>
      <c r="F167" s="3">
        <v>112205.17</v>
      </c>
      <c r="G167" s="16">
        <f t="shared" si="7"/>
        <v>-112130.65</v>
      </c>
      <c r="H167" s="75">
        <f t="shared" si="8"/>
        <v>-0.99933585947955872</v>
      </c>
      <c r="I167" s="77">
        <f t="shared" si="6"/>
        <v>1.2166077882709971E-3</v>
      </c>
      <c r="J167" s="3">
        <v>71195.259999999995</v>
      </c>
      <c r="K167" s="3">
        <v>112205.17</v>
      </c>
      <c r="L167" s="16">
        <f t="shared" si="9"/>
        <v>-41009.910000000003</v>
      </c>
      <c r="M167" s="17">
        <v>44105</v>
      </c>
      <c r="N167" s="17">
        <v>44469</v>
      </c>
      <c r="O167" t="s">
        <v>532</v>
      </c>
      <c r="P167" t="s">
        <v>38</v>
      </c>
      <c r="Q167" t="s">
        <v>409</v>
      </c>
      <c r="R167" t="s">
        <v>23</v>
      </c>
    </row>
    <row r="168" spans="2:18" ht="45" x14ac:dyDescent="0.25">
      <c r="B168" t="s">
        <v>533</v>
      </c>
      <c r="C168" t="s">
        <v>534</v>
      </c>
      <c r="D168" s="1" t="s">
        <v>535</v>
      </c>
      <c r="E168" s="3">
        <v>117.74000000000001</v>
      </c>
      <c r="F168" s="3">
        <v>220333.24</v>
      </c>
      <c r="G168" s="16">
        <f t="shared" si="7"/>
        <v>-220215.5</v>
      </c>
      <c r="H168" s="75">
        <f t="shared" si="8"/>
        <v>-0.99946562761025082</v>
      </c>
      <c r="I168" s="77">
        <f t="shared" si="6"/>
        <v>3.2209626113586377E-3</v>
      </c>
      <c r="J168" s="3">
        <v>188489.07</v>
      </c>
      <c r="K168" s="3">
        <v>220333.24</v>
      </c>
      <c r="L168" s="16">
        <f t="shared" si="9"/>
        <v>-31844.169999999984</v>
      </c>
      <c r="M168" s="17">
        <v>44105</v>
      </c>
      <c r="N168" s="17">
        <v>44469</v>
      </c>
      <c r="O168" t="s">
        <v>532</v>
      </c>
      <c r="P168" t="s">
        <v>38</v>
      </c>
      <c r="Q168" t="s">
        <v>409</v>
      </c>
      <c r="R168" t="s">
        <v>23</v>
      </c>
    </row>
    <row r="169" spans="2:18" ht="75" x14ac:dyDescent="0.25">
      <c r="B169" t="s">
        <v>536</v>
      </c>
      <c r="C169" t="s">
        <v>537</v>
      </c>
      <c r="D169" s="1" t="s">
        <v>538</v>
      </c>
      <c r="E169" s="3">
        <v>987.89</v>
      </c>
      <c r="F169" s="3">
        <v>104316.15</v>
      </c>
      <c r="G169" s="16">
        <f t="shared" si="7"/>
        <v>-103328.26</v>
      </c>
      <c r="H169" s="75">
        <f t="shared" si="8"/>
        <v>-0.99052984604972483</v>
      </c>
      <c r="I169" s="77">
        <f t="shared" si="6"/>
        <v>2.1352575494343047E-3</v>
      </c>
      <c r="J169" s="3">
        <v>124954.17</v>
      </c>
      <c r="K169" s="3">
        <v>104316.15</v>
      </c>
      <c r="L169" s="16">
        <f t="shared" si="9"/>
        <v>20638.020000000004</v>
      </c>
      <c r="M169" s="17">
        <v>44105</v>
      </c>
      <c r="N169" s="17">
        <v>44469</v>
      </c>
      <c r="O169" t="s">
        <v>539</v>
      </c>
      <c r="P169" t="s">
        <v>50</v>
      </c>
      <c r="Q169" t="s">
        <v>409</v>
      </c>
      <c r="R169" t="s">
        <v>23</v>
      </c>
    </row>
    <row r="170" spans="2:18" x14ac:dyDescent="0.25">
      <c r="B170" t="s">
        <v>540</v>
      </c>
      <c r="C170" t="s">
        <v>541</v>
      </c>
      <c r="D170" s="1" t="s">
        <v>542</v>
      </c>
      <c r="E170" s="3">
        <v>315.16000000000003</v>
      </c>
      <c r="F170" s="3">
        <v>1055853.82</v>
      </c>
      <c r="G170" s="16">
        <f t="shared" si="7"/>
        <v>-1055538.6600000001</v>
      </c>
      <c r="H170" s="75">
        <f t="shared" si="8"/>
        <v>-0.99970151171115718</v>
      </c>
      <c r="I170" s="77">
        <f t="shared" si="6"/>
        <v>1.5950836306075428E-2</v>
      </c>
      <c r="J170" s="3">
        <v>933434.71000000008</v>
      </c>
      <c r="K170" s="3">
        <v>1055853.82</v>
      </c>
      <c r="L170" s="16">
        <f t="shared" si="9"/>
        <v>-122419.10999999999</v>
      </c>
      <c r="M170" s="17">
        <v>44105</v>
      </c>
      <c r="N170" s="17">
        <v>44469</v>
      </c>
      <c r="O170" t="s">
        <v>543</v>
      </c>
      <c r="P170" t="s">
        <v>544</v>
      </c>
      <c r="Q170" t="s">
        <v>409</v>
      </c>
      <c r="R170" t="s">
        <v>23</v>
      </c>
    </row>
    <row r="171" spans="2:18" x14ac:dyDescent="0.25">
      <c r="B171" t="s">
        <v>545</v>
      </c>
      <c r="C171" t="s">
        <v>546</v>
      </c>
      <c r="D171" s="1" t="s">
        <v>547</v>
      </c>
      <c r="E171" s="3">
        <v>16018.98</v>
      </c>
      <c r="F171" s="3">
        <v>51947.13</v>
      </c>
      <c r="G171" s="16">
        <f t="shared" si="7"/>
        <v>-35928.149999999994</v>
      </c>
      <c r="H171" s="75">
        <f t="shared" si="8"/>
        <v>-0.69162916218855586</v>
      </c>
      <c r="I171" s="77">
        <f t="shared" si="6"/>
        <v>-1.9461894093256165E-6</v>
      </c>
      <c r="J171" s="3">
        <v>-113.88999999999987</v>
      </c>
      <c r="K171" s="3">
        <v>51947.13</v>
      </c>
      <c r="L171" s="16">
        <f t="shared" si="9"/>
        <v>-52061.02</v>
      </c>
      <c r="M171" s="17">
        <v>44105</v>
      </c>
      <c r="N171" s="17">
        <v>44469</v>
      </c>
      <c r="O171" t="s">
        <v>548</v>
      </c>
      <c r="P171" t="s">
        <v>21</v>
      </c>
      <c r="Q171" t="s">
        <v>549</v>
      </c>
      <c r="R171" t="s">
        <v>38</v>
      </c>
    </row>
    <row r="172" spans="2:18" x14ac:dyDescent="0.25">
      <c r="B172" t="s">
        <v>550</v>
      </c>
      <c r="C172" t="s">
        <v>551</v>
      </c>
      <c r="D172" s="1" t="s">
        <v>552</v>
      </c>
      <c r="E172" s="3">
        <v>20.78</v>
      </c>
      <c r="F172" s="3">
        <v>4043.53</v>
      </c>
      <c r="G172" s="16">
        <f t="shared" si="7"/>
        <v>-4022.75</v>
      </c>
      <c r="H172" s="75">
        <f t="shared" si="8"/>
        <v>-0.99486092597309772</v>
      </c>
      <c r="I172" s="77">
        <f t="shared" si="6"/>
        <v>7.4281926340977316E-5</v>
      </c>
      <c r="J172" s="3">
        <v>4346.9400000000005</v>
      </c>
      <c r="K172" s="3">
        <v>4043.53</v>
      </c>
      <c r="L172" s="16">
        <f t="shared" si="9"/>
        <v>303.41000000000031</v>
      </c>
      <c r="M172" s="17">
        <v>44105</v>
      </c>
      <c r="N172" s="17">
        <v>44469</v>
      </c>
      <c r="O172" t="s">
        <v>553</v>
      </c>
      <c r="P172" t="s">
        <v>21</v>
      </c>
      <c r="Q172" t="s">
        <v>554</v>
      </c>
      <c r="R172" t="s">
        <v>50</v>
      </c>
    </row>
    <row r="173" spans="2:18" ht="30" x14ac:dyDescent="0.25">
      <c r="B173" t="s">
        <v>555</v>
      </c>
      <c r="C173" t="s">
        <v>556</v>
      </c>
      <c r="D173" s="1" t="s">
        <v>557</v>
      </c>
      <c r="E173" s="3">
        <v>1127.45</v>
      </c>
      <c r="F173" s="3">
        <v>2185.5</v>
      </c>
      <c r="G173" s="16">
        <f t="shared" si="7"/>
        <v>-1058.05</v>
      </c>
      <c r="H173" s="75">
        <f t="shared" si="8"/>
        <v>-0.48412262640128118</v>
      </c>
      <c r="I173" s="77">
        <f t="shared" si="6"/>
        <v>1.9266232764458415E-5</v>
      </c>
      <c r="J173" s="3">
        <v>1127.45</v>
      </c>
      <c r="K173" s="3">
        <v>2185.5</v>
      </c>
      <c r="L173" s="16">
        <f t="shared" si="9"/>
        <v>-1058.05</v>
      </c>
      <c r="M173" s="17">
        <v>44105</v>
      </c>
      <c r="N173" s="17">
        <v>44469</v>
      </c>
      <c r="O173" t="s">
        <v>558</v>
      </c>
      <c r="P173" t="s">
        <v>38</v>
      </c>
      <c r="Q173" t="s">
        <v>559</v>
      </c>
      <c r="R173" t="s">
        <v>43</v>
      </c>
    </row>
    <row r="174" spans="2:18" x14ac:dyDescent="0.25">
      <c r="B174" t="s">
        <v>560</v>
      </c>
      <c r="C174" t="s">
        <v>561</v>
      </c>
      <c r="D174" s="1" t="s">
        <v>542</v>
      </c>
      <c r="E174" s="3">
        <v>8529.19</v>
      </c>
      <c r="F174" s="3">
        <v>770828.05</v>
      </c>
      <c r="G174" s="16">
        <f t="shared" si="7"/>
        <v>-762298.8600000001</v>
      </c>
      <c r="H174" s="75">
        <f t="shared" si="8"/>
        <v>-0.98893502902495578</v>
      </c>
      <c r="I174" s="77">
        <f t="shared" si="6"/>
        <v>1.4196651836506282E-2</v>
      </c>
      <c r="J174" s="3">
        <v>830780.74</v>
      </c>
      <c r="K174" s="3">
        <v>770828.05</v>
      </c>
      <c r="L174" s="16">
        <f t="shared" si="9"/>
        <v>59952.689999999944</v>
      </c>
      <c r="M174" s="17">
        <v>44105</v>
      </c>
      <c r="N174" s="17">
        <v>44469</v>
      </c>
      <c r="O174" t="s">
        <v>562</v>
      </c>
      <c r="P174" t="s">
        <v>43</v>
      </c>
      <c r="Q174" t="s">
        <v>497</v>
      </c>
      <c r="R174" t="s">
        <v>50</v>
      </c>
    </row>
    <row r="175" spans="2:18" ht="45" x14ac:dyDescent="0.25">
      <c r="B175" t="s">
        <v>563</v>
      </c>
      <c r="C175" t="s">
        <v>564</v>
      </c>
      <c r="D175" s="1" t="s">
        <v>565</v>
      </c>
      <c r="E175" s="3">
        <v>54.75</v>
      </c>
      <c r="F175" s="3">
        <v>472787.13</v>
      </c>
      <c r="G175" s="16">
        <f t="shared" si="7"/>
        <v>-472732.38</v>
      </c>
      <c r="H175" s="75">
        <f t="shared" si="8"/>
        <v>-0.99988419735537215</v>
      </c>
      <c r="I175" s="77">
        <f t="shared" si="6"/>
        <v>6.9378861918878154E-3</v>
      </c>
      <c r="J175" s="3">
        <v>406001.51999999996</v>
      </c>
      <c r="K175" s="3">
        <v>472787.13</v>
      </c>
      <c r="L175" s="16">
        <f t="shared" si="9"/>
        <v>-66785.610000000044</v>
      </c>
      <c r="M175" s="17">
        <v>44105</v>
      </c>
      <c r="N175" s="17">
        <v>44469</v>
      </c>
      <c r="O175" t="s">
        <v>566</v>
      </c>
      <c r="P175" t="s">
        <v>21</v>
      </c>
      <c r="Q175" t="s">
        <v>567</v>
      </c>
      <c r="R175" t="s">
        <v>454</v>
      </c>
    </row>
    <row r="176" spans="2:18" x14ac:dyDescent="0.25">
      <c r="B176" t="s">
        <v>568</v>
      </c>
      <c r="C176" t="s">
        <v>569</v>
      </c>
      <c r="D176" s="1" t="s">
        <v>570</v>
      </c>
      <c r="E176" s="3">
        <v>4099.88</v>
      </c>
      <c r="F176" s="3">
        <v>475716.86</v>
      </c>
      <c r="G176" s="16">
        <f t="shared" si="7"/>
        <v>-471616.98</v>
      </c>
      <c r="H176" s="75">
        <f t="shared" si="8"/>
        <v>-0.99138168027090734</v>
      </c>
      <c r="I176" s="77">
        <f t="shared" si="6"/>
        <v>9.0890743329179041E-3</v>
      </c>
      <c r="J176" s="3">
        <v>531887.93999999994</v>
      </c>
      <c r="K176" s="3">
        <v>475716.86</v>
      </c>
      <c r="L176" s="16">
        <f t="shared" si="9"/>
        <v>56171.079999999958</v>
      </c>
      <c r="M176" s="17">
        <v>44105</v>
      </c>
      <c r="N176" s="17">
        <v>44469</v>
      </c>
      <c r="O176" t="s">
        <v>571</v>
      </c>
      <c r="P176" t="s">
        <v>38</v>
      </c>
      <c r="Q176" t="s">
        <v>497</v>
      </c>
      <c r="R176" t="s">
        <v>50</v>
      </c>
    </row>
    <row r="177" spans="2:18" ht="30" x14ac:dyDescent="0.25">
      <c r="B177" t="s">
        <v>572</v>
      </c>
      <c r="C177" t="s">
        <v>573</v>
      </c>
      <c r="D177" s="1" t="s">
        <v>574</v>
      </c>
      <c r="E177" s="3">
        <v>22.53</v>
      </c>
      <c r="F177" s="3">
        <v>876604.05</v>
      </c>
      <c r="G177" s="16">
        <f t="shared" si="7"/>
        <v>-876581.52</v>
      </c>
      <c r="H177" s="75">
        <f t="shared" si="8"/>
        <v>-0.99997429854447961</v>
      </c>
      <c r="I177" s="77">
        <f t="shared" si="6"/>
        <v>1.6145524625610166E-2</v>
      </c>
      <c r="J177" s="3">
        <v>944827.77</v>
      </c>
      <c r="K177" s="3">
        <v>876604.05</v>
      </c>
      <c r="L177" s="16">
        <f t="shared" si="9"/>
        <v>68223.719999999972</v>
      </c>
      <c r="M177" s="17">
        <v>44105</v>
      </c>
      <c r="N177" s="17">
        <v>44469</v>
      </c>
      <c r="O177" t="s">
        <v>575</v>
      </c>
      <c r="P177" t="s">
        <v>43</v>
      </c>
      <c r="Q177" t="s">
        <v>505</v>
      </c>
      <c r="R177" t="s">
        <v>454</v>
      </c>
    </row>
    <row r="178" spans="2:18" ht="75" x14ac:dyDescent="0.25">
      <c r="B178" t="s">
        <v>576</v>
      </c>
      <c r="C178" t="s">
        <v>577</v>
      </c>
      <c r="D178" s="1" t="s">
        <v>578</v>
      </c>
      <c r="E178" s="3">
        <v>-733.31000000000006</v>
      </c>
      <c r="F178" s="3">
        <v>96948.92</v>
      </c>
      <c r="G178" s="16">
        <f t="shared" si="7"/>
        <v>-97682.23</v>
      </c>
      <c r="H178" s="75">
        <f t="shared" si="8"/>
        <v>-1.0075638800308451</v>
      </c>
      <c r="I178" s="77">
        <f t="shared" si="6"/>
        <v>1.9544164128309813E-3</v>
      </c>
      <c r="J178" s="3">
        <v>114371.44</v>
      </c>
      <c r="K178" s="3">
        <v>96948.92</v>
      </c>
      <c r="L178" s="16">
        <f t="shared" si="9"/>
        <v>17422.520000000004</v>
      </c>
      <c r="M178" s="17">
        <v>44105</v>
      </c>
      <c r="N178" s="17">
        <v>44469</v>
      </c>
      <c r="O178" t="s">
        <v>571</v>
      </c>
      <c r="P178" t="s">
        <v>38</v>
      </c>
      <c r="Q178" t="s">
        <v>579</v>
      </c>
      <c r="R178" t="s">
        <v>580</v>
      </c>
    </row>
    <row r="179" spans="2:18" ht="30" x14ac:dyDescent="0.25">
      <c r="B179" t="s">
        <v>581</v>
      </c>
      <c r="C179" t="s">
        <v>582</v>
      </c>
      <c r="D179" s="1" t="s">
        <v>583</v>
      </c>
      <c r="E179" s="3">
        <v>8446.94</v>
      </c>
      <c r="F179" s="3">
        <v>301845.61</v>
      </c>
      <c r="G179" s="16">
        <f t="shared" si="7"/>
        <v>-293398.67</v>
      </c>
      <c r="H179" s="75">
        <f t="shared" si="8"/>
        <v>-0.97201569371838803</v>
      </c>
      <c r="I179" s="77">
        <f t="shared" si="6"/>
        <v>5.2004484523479394E-3</v>
      </c>
      <c r="J179" s="3">
        <v>304327.56</v>
      </c>
      <c r="K179" s="3">
        <v>301845.61</v>
      </c>
      <c r="L179" s="16">
        <f t="shared" si="9"/>
        <v>2481.9500000000116</v>
      </c>
      <c r="M179" s="17">
        <v>44105</v>
      </c>
      <c r="N179" s="17">
        <v>44469</v>
      </c>
      <c r="O179" t="s">
        <v>584</v>
      </c>
      <c r="P179" t="s">
        <v>585</v>
      </c>
      <c r="Q179" t="s">
        <v>409</v>
      </c>
      <c r="R179" t="s">
        <v>23</v>
      </c>
    </row>
    <row r="180" spans="2:18" x14ac:dyDescent="0.25">
      <c r="B180" t="s">
        <v>586</v>
      </c>
      <c r="C180" t="s">
        <v>587</v>
      </c>
      <c r="D180" s="1" t="s">
        <v>588</v>
      </c>
      <c r="E180" s="3">
        <v>450.96000000000004</v>
      </c>
      <c r="F180" s="3">
        <v>11562.61</v>
      </c>
      <c r="G180" s="16">
        <f t="shared" si="7"/>
        <v>-11111.650000000001</v>
      </c>
      <c r="H180" s="75">
        <f t="shared" si="8"/>
        <v>-0.96099842509606404</v>
      </c>
      <c r="I180" s="77">
        <f t="shared" si="6"/>
        <v>1.1927736751745794E-4</v>
      </c>
      <c r="J180" s="3">
        <v>6980.05</v>
      </c>
      <c r="K180" s="3">
        <v>11562.61</v>
      </c>
      <c r="L180" s="16">
        <f t="shared" si="9"/>
        <v>-4582.5600000000004</v>
      </c>
      <c r="M180" s="17">
        <v>44105</v>
      </c>
      <c r="N180" s="17">
        <v>44469</v>
      </c>
      <c r="O180" t="s">
        <v>589</v>
      </c>
      <c r="P180" t="s">
        <v>580</v>
      </c>
      <c r="Q180" t="s">
        <v>554</v>
      </c>
      <c r="R180" t="s">
        <v>50</v>
      </c>
    </row>
    <row r="181" spans="2:18" x14ac:dyDescent="0.25">
      <c r="B181" t="s">
        <v>590</v>
      </c>
      <c r="C181" t="s">
        <v>591</v>
      </c>
      <c r="D181" s="1" t="s">
        <v>592</v>
      </c>
      <c r="E181" s="3">
        <v>-809.41</v>
      </c>
      <c r="F181" s="3">
        <v>10105.74</v>
      </c>
      <c r="G181" s="16">
        <f t="shared" si="7"/>
        <v>-10915.15</v>
      </c>
      <c r="H181" s="75">
        <f t="shared" si="8"/>
        <v>-1.0800940851436907</v>
      </c>
      <c r="I181" s="77">
        <f t="shared" si="6"/>
        <v>1.7901559077315173E-4</v>
      </c>
      <c r="J181" s="3">
        <v>10475.9</v>
      </c>
      <c r="K181" s="3">
        <v>10105.74</v>
      </c>
      <c r="L181" s="16">
        <f t="shared" si="9"/>
        <v>370.15999999999985</v>
      </c>
      <c r="M181" s="17">
        <v>44105</v>
      </c>
      <c r="N181" s="17">
        <v>44469</v>
      </c>
      <c r="O181" t="s">
        <v>593</v>
      </c>
      <c r="P181" t="s">
        <v>580</v>
      </c>
      <c r="Q181" t="s">
        <v>594</v>
      </c>
      <c r="R181" t="s">
        <v>50</v>
      </c>
    </row>
    <row r="182" spans="2:18" ht="60" x14ac:dyDescent="0.25">
      <c r="B182" t="s">
        <v>595</v>
      </c>
      <c r="C182" t="s">
        <v>596</v>
      </c>
      <c r="D182" s="1" t="s">
        <v>597</v>
      </c>
      <c r="E182" s="3">
        <v>62215.380000000005</v>
      </c>
      <c r="F182" s="3">
        <v>238496.08</v>
      </c>
      <c r="G182" s="16">
        <f t="shared" si="7"/>
        <v>-176280.69999999998</v>
      </c>
      <c r="H182" s="75">
        <f t="shared" si="8"/>
        <v>-0.73913458032517765</v>
      </c>
      <c r="I182" s="77">
        <f t="shared" si="6"/>
        <v>1.6211011019851096E-5</v>
      </c>
      <c r="J182" s="3">
        <v>948.66</v>
      </c>
      <c r="K182" s="3">
        <v>238496.08</v>
      </c>
      <c r="L182" s="16">
        <f t="shared" si="9"/>
        <v>-237547.41999999998</v>
      </c>
      <c r="M182" s="17">
        <v>44105</v>
      </c>
      <c r="N182" s="17">
        <v>44469</v>
      </c>
      <c r="O182" t="s">
        <v>598</v>
      </c>
      <c r="P182" t="s">
        <v>544</v>
      </c>
      <c r="Q182" t="s">
        <v>554</v>
      </c>
      <c r="R182" t="s">
        <v>50</v>
      </c>
    </row>
    <row r="183" spans="2:18" x14ac:dyDescent="0.25">
      <c r="B183" t="s">
        <v>599</v>
      </c>
      <c r="C183" t="s">
        <v>600</v>
      </c>
      <c r="D183" s="1" t="s">
        <v>601</v>
      </c>
      <c r="E183" s="3">
        <v>20241.190000000002</v>
      </c>
      <c r="F183" s="3">
        <v>954741.55</v>
      </c>
      <c r="G183" s="16">
        <f t="shared" si="7"/>
        <v>-934500.3600000001</v>
      </c>
      <c r="H183" s="75">
        <f t="shared" si="8"/>
        <v>-0.9787992991401705</v>
      </c>
      <c r="I183" s="77">
        <f t="shared" si="6"/>
        <v>1.0914115544832898E-2</v>
      </c>
      <c r="J183" s="3">
        <v>638688.41</v>
      </c>
      <c r="K183" s="3">
        <v>954741.55</v>
      </c>
      <c r="L183" s="16">
        <f t="shared" si="9"/>
        <v>-316053.14</v>
      </c>
      <c r="M183" s="17">
        <v>44105</v>
      </c>
      <c r="N183" s="17">
        <v>44469</v>
      </c>
      <c r="O183" t="s">
        <v>602</v>
      </c>
      <c r="P183" t="s">
        <v>580</v>
      </c>
      <c r="Q183" t="s">
        <v>409</v>
      </c>
      <c r="R183" t="s">
        <v>23</v>
      </c>
    </row>
    <row r="184" spans="2:18" ht="60" x14ac:dyDescent="0.25">
      <c r="B184" t="s">
        <v>603</v>
      </c>
      <c r="C184" t="s">
        <v>604</v>
      </c>
      <c r="D184" s="1" t="s">
        <v>605</v>
      </c>
      <c r="E184" s="3">
        <v>-5.34</v>
      </c>
      <c r="F184" s="3">
        <v>4672.6400000000003</v>
      </c>
      <c r="G184" s="16">
        <f t="shared" si="7"/>
        <v>-4677.9800000000005</v>
      </c>
      <c r="H184" s="75">
        <f t="shared" si="8"/>
        <v>-1.0011428229009725</v>
      </c>
      <c r="I184" s="77">
        <f t="shared" si="6"/>
        <v>7.025130296774318E-5</v>
      </c>
      <c r="J184" s="3">
        <v>4111.07</v>
      </c>
      <c r="K184" s="3">
        <v>4672.6400000000003</v>
      </c>
      <c r="L184" s="16">
        <f t="shared" si="9"/>
        <v>-561.57000000000062</v>
      </c>
      <c r="M184" s="17">
        <v>44105</v>
      </c>
      <c r="N184" s="17">
        <v>44469</v>
      </c>
      <c r="O184" t="s">
        <v>606</v>
      </c>
      <c r="P184" t="s">
        <v>45</v>
      </c>
      <c r="Q184" t="s">
        <v>409</v>
      </c>
      <c r="R184" t="s">
        <v>23</v>
      </c>
    </row>
    <row r="185" spans="2:18" ht="45" x14ac:dyDescent="0.25">
      <c r="B185" t="s">
        <v>607</v>
      </c>
      <c r="C185" t="s">
        <v>608</v>
      </c>
      <c r="D185" s="1" t="s">
        <v>609</v>
      </c>
      <c r="E185" s="3">
        <v>1076.07</v>
      </c>
      <c r="F185" s="3">
        <v>53823.25</v>
      </c>
      <c r="G185" s="16">
        <f t="shared" si="7"/>
        <v>-52747.18</v>
      </c>
      <c r="H185" s="75">
        <f t="shared" si="8"/>
        <v>-0.98000733883591196</v>
      </c>
      <c r="I185" s="77">
        <f t="shared" si="6"/>
        <v>7.0394759461652129E-4</v>
      </c>
      <c r="J185" s="3">
        <v>41194.65</v>
      </c>
      <c r="K185" s="3">
        <v>53823.25</v>
      </c>
      <c r="L185" s="16">
        <f t="shared" si="9"/>
        <v>-12628.599999999999</v>
      </c>
      <c r="M185" s="17">
        <v>44105</v>
      </c>
      <c r="N185" s="17">
        <v>44469</v>
      </c>
      <c r="O185" t="s">
        <v>543</v>
      </c>
      <c r="P185" t="s">
        <v>544</v>
      </c>
      <c r="Q185" t="s">
        <v>610</v>
      </c>
      <c r="R185" t="s">
        <v>23</v>
      </c>
    </row>
    <row r="186" spans="2:18" ht="30" x14ac:dyDescent="0.25">
      <c r="B186" t="s">
        <v>611</v>
      </c>
      <c r="C186" t="s">
        <v>612</v>
      </c>
      <c r="D186" s="1" t="s">
        <v>613</v>
      </c>
      <c r="E186" s="3">
        <v>-592.32000000000005</v>
      </c>
      <c r="F186" s="3">
        <v>5112.2</v>
      </c>
      <c r="G186" s="16">
        <f t="shared" si="7"/>
        <v>-5704.5199999999995</v>
      </c>
      <c r="H186" s="75">
        <f t="shared" si="8"/>
        <v>-1.1158640115801415</v>
      </c>
      <c r="I186" s="77">
        <f t="shared" si="6"/>
        <v>1.4644592559975411E-4</v>
      </c>
      <c r="J186" s="3">
        <v>8569.94</v>
      </c>
      <c r="K186" s="3">
        <v>5112.2</v>
      </c>
      <c r="L186" s="16">
        <f t="shared" si="9"/>
        <v>3457.7400000000007</v>
      </c>
      <c r="M186" s="17">
        <v>44105</v>
      </c>
      <c r="N186" s="17">
        <v>44469</v>
      </c>
      <c r="O186" t="s">
        <v>614</v>
      </c>
      <c r="P186" t="s">
        <v>45</v>
      </c>
      <c r="Q186" t="s">
        <v>554</v>
      </c>
      <c r="R186" t="s">
        <v>50</v>
      </c>
    </row>
    <row r="187" spans="2:18" x14ac:dyDescent="0.25">
      <c r="B187" t="s">
        <v>615</v>
      </c>
      <c r="C187" t="s">
        <v>616</v>
      </c>
      <c r="D187" s="1" t="s">
        <v>617</v>
      </c>
      <c r="E187" s="3">
        <v>-1162.8600000000001</v>
      </c>
      <c r="F187" s="3">
        <v>12631.37</v>
      </c>
      <c r="G187" s="16">
        <f t="shared" si="7"/>
        <v>-13794.230000000001</v>
      </c>
      <c r="H187" s="75">
        <f t="shared" si="8"/>
        <v>-1.0920612728468884</v>
      </c>
      <c r="I187" s="77">
        <f t="shared" si="6"/>
        <v>1.9597763370572441E-4</v>
      </c>
      <c r="J187" s="3">
        <v>11468.51</v>
      </c>
      <c r="K187" s="3">
        <v>12631.37</v>
      </c>
      <c r="L187" s="16">
        <f t="shared" si="9"/>
        <v>-1162.8600000000006</v>
      </c>
      <c r="M187" s="17">
        <v>44105</v>
      </c>
      <c r="N187" s="17">
        <v>44469</v>
      </c>
      <c r="O187" t="s">
        <v>618</v>
      </c>
      <c r="P187" t="s">
        <v>23</v>
      </c>
      <c r="Q187" t="s">
        <v>619</v>
      </c>
      <c r="R187" t="s">
        <v>23</v>
      </c>
    </row>
    <row r="188" spans="2:18" ht="75" x14ac:dyDescent="0.25">
      <c r="B188" t="s">
        <v>620</v>
      </c>
      <c r="C188" t="s">
        <v>621</v>
      </c>
      <c r="D188" s="1" t="s">
        <v>622</v>
      </c>
      <c r="E188" s="3">
        <v>372.04</v>
      </c>
      <c r="F188" s="3">
        <v>42374.79</v>
      </c>
      <c r="G188" s="16">
        <f t="shared" si="7"/>
        <v>-42002.75</v>
      </c>
      <c r="H188" s="75">
        <f t="shared" si="8"/>
        <v>-0.99122025147499249</v>
      </c>
      <c r="I188" s="77">
        <f t="shared" si="6"/>
        <v>5.5853756331822747E-4</v>
      </c>
      <c r="J188" s="3">
        <v>32685.33</v>
      </c>
      <c r="K188" s="3">
        <v>42374.79</v>
      </c>
      <c r="L188" s="16">
        <f t="shared" si="9"/>
        <v>-9689.4599999999991</v>
      </c>
      <c r="M188" s="17">
        <v>44105</v>
      </c>
      <c r="N188" s="17">
        <v>44469</v>
      </c>
      <c r="O188" t="s">
        <v>623</v>
      </c>
      <c r="P188" t="s">
        <v>580</v>
      </c>
      <c r="Q188" t="s">
        <v>567</v>
      </c>
      <c r="R188" t="s">
        <v>454</v>
      </c>
    </row>
    <row r="189" spans="2:18" ht="30" x14ac:dyDescent="0.25">
      <c r="B189" t="s">
        <v>624</v>
      </c>
      <c r="C189" t="s">
        <v>625</v>
      </c>
      <c r="D189" s="1" t="s">
        <v>626</v>
      </c>
      <c r="E189" s="3">
        <v>69.650000000000006</v>
      </c>
      <c r="F189" s="3">
        <v>5486.37</v>
      </c>
      <c r="G189" s="16">
        <f t="shared" si="7"/>
        <v>-5416.72</v>
      </c>
      <c r="H189" s="75">
        <f t="shared" si="8"/>
        <v>-0.98730490287749462</v>
      </c>
      <c r="I189" s="77">
        <f t="shared" si="6"/>
        <v>2.9322883298150749E-5</v>
      </c>
      <c r="J189" s="3">
        <v>1715.96</v>
      </c>
      <c r="K189" s="3">
        <v>5486.37</v>
      </c>
      <c r="L189" s="16">
        <f t="shared" si="9"/>
        <v>-3770.41</v>
      </c>
      <c r="M189" s="17">
        <v>44105</v>
      </c>
      <c r="N189" s="17">
        <v>44469</v>
      </c>
      <c r="O189" t="s">
        <v>606</v>
      </c>
      <c r="P189" t="s">
        <v>45</v>
      </c>
      <c r="Q189" t="s">
        <v>627</v>
      </c>
      <c r="R189" t="s">
        <v>50</v>
      </c>
    </row>
    <row r="190" spans="2:18" ht="30" x14ac:dyDescent="0.25">
      <c r="B190" t="s">
        <v>628</v>
      </c>
      <c r="C190" t="s">
        <v>629</v>
      </c>
      <c r="D190" s="1" t="s">
        <v>630</v>
      </c>
      <c r="E190" s="3">
        <v>117.24000000000001</v>
      </c>
      <c r="F190" s="3">
        <v>4645.79</v>
      </c>
      <c r="G190" s="16">
        <f t="shared" si="7"/>
        <v>-4528.55</v>
      </c>
      <c r="H190" s="75">
        <f t="shared" si="8"/>
        <v>-0.97476424892214242</v>
      </c>
      <c r="I190" s="77">
        <f t="shared" si="6"/>
        <v>1.2843329240565417E-4</v>
      </c>
      <c r="J190" s="3">
        <v>7515.85</v>
      </c>
      <c r="K190" s="3">
        <v>4645.79</v>
      </c>
      <c r="L190" s="16">
        <f t="shared" si="9"/>
        <v>2870.0600000000004</v>
      </c>
      <c r="M190" s="17">
        <v>44105</v>
      </c>
      <c r="N190" s="17">
        <v>44469</v>
      </c>
      <c r="O190" t="s">
        <v>606</v>
      </c>
      <c r="P190" t="s">
        <v>45</v>
      </c>
      <c r="Q190" t="s">
        <v>554</v>
      </c>
      <c r="R190" t="s">
        <v>50</v>
      </c>
    </row>
    <row r="191" spans="2:18" x14ac:dyDescent="0.25">
      <c r="B191" t="s">
        <v>631</v>
      </c>
      <c r="C191" t="s">
        <v>632</v>
      </c>
      <c r="D191" s="1" t="s">
        <v>633</v>
      </c>
      <c r="E191" s="3">
        <v>110.84</v>
      </c>
      <c r="F191" s="3">
        <v>1993.96</v>
      </c>
      <c r="G191" s="16">
        <f t="shared" si="7"/>
        <v>-1883.1200000000001</v>
      </c>
      <c r="H191" s="75">
        <f t="shared" si="8"/>
        <v>-0.94441212461634139</v>
      </c>
      <c r="I191" s="77">
        <f t="shared" si="6"/>
        <v>3.5483395581546827E-5</v>
      </c>
      <c r="J191" s="3">
        <v>2076.4700000000003</v>
      </c>
      <c r="K191" s="3">
        <v>1993.96</v>
      </c>
      <c r="L191" s="16">
        <f t="shared" si="9"/>
        <v>82.510000000000218</v>
      </c>
      <c r="M191" s="17">
        <v>44105</v>
      </c>
      <c r="N191" s="17">
        <v>44469</v>
      </c>
      <c r="O191" t="s">
        <v>634</v>
      </c>
      <c r="P191" t="s">
        <v>45</v>
      </c>
      <c r="Q191" t="s">
        <v>635</v>
      </c>
      <c r="R191" t="s">
        <v>45</v>
      </c>
    </row>
    <row r="192" spans="2:18" x14ac:dyDescent="0.25">
      <c r="B192" t="s">
        <v>636</v>
      </c>
      <c r="C192" t="s">
        <v>637</v>
      </c>
      <c r="D192" s="1" t="s">
        <v>638</v>
      </c>
      <c r="E192" s="3">
        <v>154067.25</v>
      </c>
      <c r="F192" s="3">
        <v>665716.73</v>
      </c>
      <c r="G192" s="16">
        <f t="shared" si="7"/>
        <v>-511649.48</v>
      </c>
      <c r="H192" s="75">
        <f t="shared" si="8"/>
        <v>-0.76856935832151907</v>
      </c>
      <c r="I192" s="77">
        <f t="shared" si="6"/>
        <v>1.0975419913135257E-2</v>
      </c>
      <c r="J192" s="3">
        <v>642275.91</v>
      </c>
      <c r="K192" s="3">
        <v>665716.73</v>
      </c>
      <c r="L192" s="16">
        <f t="shared" si="9"/>
        <v>-23440.819999999949</v>
      </c>
      <c r="M192" s="17">
        <v>44105</v>
      </c>
      <c r="N192" s="17">
        <v>44469</v>
      </c>
      <c r="O192" t="s">
        <v>639</v>
      </c>
      <c r="P192" t="s">
        <v>45</v>
      </c>
      <c r="Q192" t="s">
        <v>409</v>
      </c>
      <c r="R192" t="s">
        <v>23</v>
      </c>
    </row>
    <row r="193" spans="2:18" ht="45" x14ac:dyDescent="0.25">
      <c r="B193" t="s">
        <v>640</v>
      </c>
      <c r="C193" t="s">
        <v>641</v>
      </c>
      <c r="D193" s="1" t="s">
        <v>642</v>
      </c>
      <c r="E193" s="3">
        <v>82.74</v>
      </c>
      <c r="F193" s="3">
        <v>3679.17</v>
      </c>
      <c r="G193" s="16">
        <f t="shared" si="7"/>
        <v>-3596.4300000000003</v>
      </c>
      <c r="H193" s="75">
        <f t="shared" si="8"/>
        <v>-0.97751123215290414</v>
      </c>
      <c r="I193" s="77">
        <f t="shared" si="6"/>
        <v>5.3558572047559412E-5</v>
      </c>
      <c r="J193" s="3">
        <v>3134.2200000000003</v>
      </c>
      <c r="K193" s="3">
        <v>3679.17</v>
      </c>
      <c r="L193" s="16">
        <f t="shared" si="9"/>
        <v>-544.94999999999982</v>
      </c>
      <c r="M193" s="17">
        <v>44105</v>
      </c>
      <c r="N193" s="17">
        <v>44469</v>
      </c>
      <c r="O193" t="s">
        <v>643</v>
      </c>
      <c r="P193" t="s">
        <v>45</v>
      </c>
      <c r="Q193" t="s">
        <v>644</v>
      </c>
      <c r="R193" t="s">
        <v>50</v>
      </c>
    </row>
    <row r="194" spans="2:18" ht="45" x14ac:dyDescent="0.25">
      <c r="B194" t="s">
        <v>645</v>
      </c>
      <c r="C194" t="s">
        <v>646</v>
      </c>
      <c r="D194" s="1" t="s">
        <v>647</v>
      </c>
      <c r="E194" s="3">
        <v>-980.77</v>
      </c>
      <c r="F194" s="3">
        <v>13408.41</v>
      </c>
      <c r="G194" s="16">
        <f t="shared" si="7"/>
        <v>-14389.18</v>
      </c>
      <c r="H194" s="75">
        <f t="shared" si="8"/>
        <v>-1.0731458838147103</v>
      </c>
      <c r="I194" s="77">
        <f t="shared" si="6"/>
        <v>3.085917503988928E-4</v>
      </c>
      <c r="J194" s="3">
        <v>18058.63</v>
      </c>
      <c r="K194" s="3">
        <v>13408.41</v>
      </c>
      <c r="L194" s="16">
        <f t="shared" si="9"/>
        <v>4650.2200000000012</v>
      </c>
      <c r="M194" s="17">
        <v>44105</v>
      </c>
      <c r="N194" s="17">
        <v>44469</v>
      </c>
      <c r="O194" t="s">
        <v>643</v>
      </c>
      <c r="P194" t="s">
        <v>45</v>
      </c>
      <c r="Q194" t="s">
        <v>627</v>
      </c>
      <c r="R194" t="s">
        <v>50</v>
      </c>
    </row>
    <row r="195" spans="2:18" ht="45" x14ac:dyDescent="0.25">
      <c r="B195" t="s">
        <v>648</v>
      </c>
      <c r="C195" t="s">
        <v>649</v>
      </c>
      <c r="D195" s="1" t="s">
        <v>650</v>
      </c>
      <c r="E195" s="3">
        <v>63.11</v>
      </c>
      <c r="F195" s="3">
        <v>7184.68</v>
      </c>
      <c r="G195" s="16">
        <f t="shared" si="7"/>
        <v>-7121.5700000000006</v>
      </c>
      <c r="H195" s="75">
        <f t="shared" si="8"/>
        <v>-0.99121603189007723</v>
      </c>
      <c r="I195" s="77">
        <f t="shared" si="6"/>
        <v>1.4763441864935103E-4</v>
      </c>
      <c r="J195" s="3">
        <v>8639.49</v>
      </c>
      <c r="K195" s="3">
        <v>7184.68</v>
      </c>
      <c r="L195" s="16">
        <f t="shared" si="9"/>
        <v>1454.8099999999995</v>
      </c>
      <c r="M195" s="17">
        <v>44105</v>
      </c>
      <c r="N195" s="17">
        <v>44469</v>
      </c>
      <c r="O195" t="s">
        <v>651</v>
      </c>
      <c r="P195" t="s">
        <v>45</v>
      </c>
      <c r="Q195" t="s">
        <v>567</v>
      </c>
      <c r="R195" t="s">
        <v>454</v>
      </c>
    </row>
    <row r="196" spans="2:18" ht="30" x14ac:dyDescent="0.25">
      <c r="B196" t="s">
        <v>652</v>
      </c>
      <c r="C196" t="s">
        <v>653</v>
      </c>
      <c r="D196" s="1" t="s">
        <v>654</v>
      </c>
      <c r="E196" s="3">
        <v>2106.9499999999998</v>
      </c>
      <c r="F196" s="3">
        <v>10990.2</v>
      </c>
      <c r="G196" s="16">
        <f t="shared" si="7"/>
        <v>-8883.25</v>
      </c>
      <c r="H196" s="75">
        <f t="shared" si="8"/>
        <v>-0.80828829320667495</v>
      </c>
      <c r="I196" s="77">
        <f t="shared" si="6"/>
        <v>1.147699798583323E-4</v>
      </c>
      <c r="J196" s="3">
        <v>6716.28</v>
      </c>
      <c r="K196" s="3">
        <v>10990.2</v>
      </c>
      <c r="L196" s="16">
        <f t="shared" si="9"/>
        <v>-4273.920000000001</v>
      </c>
      <c r="M196" s="17">
        <v>44105</v>
      </c>
      <c r="N196" s="17">
        <v>44469</v>
      </c>
      <c r="O196" t="s">
        <v>651</v>
      </c>
      <c r="P196" t="s">
        <v>45</v>
      </c>
      <c r="Q196" t="s">
        <v>627</v>
      </c>
      <c r="R196" t="s">
        <v>50</v>
      </c>
    </row>
    <row r="197" spans="2:18" x14ac:dyDescent="0.25">
      <c r="B197" t="s">
        <v>655</v>
      </c>
      <c r="C197" t="s">
        <v>656</v>
      </c>
      <c r="D197" s="1" t="s">
        <v>638</v>
      </c>
      <c r="E197" s="3">
        <v>16468.600000000002</v>
      </c>
      <c r="F197" s="3">
        <v>311167.55</v>
      </c>
      <c r="G197" s="16">
        <f t="shared" si="7"/>
        <v>-294698.95</v>
      </c>
      <c r="H197" s="75">
        <f t="shared" si="8"/>
        <v>-0.94707481548124162</v>
      </c>
      <c r="I197" s="77">
        <f t="shared" si="6"/>
        <v>4.3710445225388517E-3</v>
      </c>
      <c r="J197" s="3">
        <v>255791.27</v>
      </c>
      <c r="K197" s="3">
        <v>311167.55</v>
      </c>
      <c r="L197" s="16">
        <f t="shared" si="9"/>
        <v>-55376.28</v>
      </c>
      <c r="M197" s="17">
        <v>44105</v>
      </c>
      <c r="N197" s="17">
        <v>44469</v>
      </c>
      <c r="O197" t="s">
        <v>657</v>
      </c>
      <c r="P197" t="s">
        <v>454</v>
      </c>
      <c r="Q197" t="s">
        <v>409</v>
      </c>
      <c r="R197" t="s">
        <v>23</v>
      </c>
    </row>
    <row r="198" spans="2:18" ht="45" x14ac:dyDescent="0.25">
      <c r="B198" t="s">
        <v>658</v>
      </c>
      <c r="C198" t="s">
        <v>659</v>
      </c>
      <c r="D198" s="1" t="s">
        <v>660</v>
      </c>
      <c r="E198" s="3">
        <v>9130.25</v>
      </c>
      <c r="F198" s="3">
        <v>25293.11</v>
      </c>
      <c r="G198" s="16">
        <f t="shared" si="7"/>
        <v>-16162.86</v>
      </c>
      <c r="H198" s="75">
        <f t="shared" si="8"/>
        <v>-0.63902224756069936</v>
      </c>
      <c r="I198" s="77">
        <f t="shared" si="6"/>
        <v>1.3072569129283505E-5</v>
      </c>
      <c r="J198" s="3">
        <v>765</v>
      </c>
      <c r="K198" s="3">
        <v>25293.11</v>
      </c>
      <c r="L198" s="16">
        <f t="shared" si="9"/>
        <v>-24528.11</v>
      </c>
      <c r="M198" s="17">
        <v>44105</v>
      </c>
      <c r="N198" s="17">
        <v>44469</v>
      </c>
      <c r="O198" t="s">
        <v>661</v>
      </c>
      <c r="P198" t="s">
        <v>45</v>
      </c>
      <c r="Q198" t="s">
        <v>409</v>
      </c>
      <c r="R198" t="s">
        <v>23</v>
      </c>
    </row>
    <row r="199" spans="2:18" ht="60" x14ac:dyDescent="0.25">
      <c r="B199" t="s">
        <v>662</v>
      </c>
      <c r="C199" t="s">
        <v>663</v>
      </c>
      <c r="D199" s="1" t="s">
        <v>664</v>
      </c>
      <c r="E199" s="3">
        <v>9606.32</v>
      </c>
      <c r="F199" s="3">
        <v>46158.99</v>
      </c>
      <c r="G199" s="16">
        <f t="shared" si="7"/>
        <v>-36552.67</v>
      </c>
      <c r="H199" s="75">
        <f t="shared" si="8"/>
        <v>-0.79188626094288461</v>
      </c>
      <c r="I199" s="77">
        <f t="shared" si="6"/>
        <v>1.6415592454642971E-4</v>
      </c>
      <c r="J199" s="3">
        <v>9606.32</v>
      </c>
      <c r="K199" s="3">
        <v>46158.99</v>
      </c>
      <c r="L199" s="16">
        <f t="shared" si="9"/>
        <v>-36552.67</v>
      </c>
      <c r="M199" s="17">
        <v>44105</v>
      </c>
      <c r="N199" s="17">
        <v>44469</v>
      </c>
      <c r="O199" t="s">
        <v>665</v>
      </c>
      <c r="P199" t="s">
        <v>45</v>
      </c>
      <c r="Q199" t="s">
        <v>627</v>
      </c>
      <c r="R199" t="s">
        <v>50</v>
      </c>
    </row>
    <row r="200" spans="2:18" x14ac:dyDescent="0.25">
      <c r="B200" t="s">
        <v>666</v>
      </c>
      <c r="C200" t="s">
        <v>667</v>
      </c>
      <c r="D200" s="1" t="s">
        <v>668</v>
      </c>
      <c r="E200" s="3">
        <v>405.55</v>
      </c>
      <c r="F200" s="3">
        <v>17982.14</v>
      </c>
      <c r="G200" s="16">
        <f t="shared" si="7"/>
        <v>-17576.59</v>
      </c>
      <c r="H200" s="75">
        <f t="shared" si="8"/>
        <v>-0.97744706692306926</v>
      </c>
      <c r="I200" s="77">
        <f t="shared" si="6"/>
        <v>1.7172861606230158E-4</v>
      </c>
      <c r="J200" s="3">
        <v>10049.469999999999</v>
      </c>
      <c r="K200" s="3">
        <v>17982.14</v>
      </c>
      <c r="L200" s="16">
        <f t="shared" si="9"/>
        <v>-7932.67</v>
      </c>
      <c r="M200" s="17">
        <v>44105</v>
      </c>
      <c r="N200" s="17">
        <v>44469</v>
      </c>
      <c r="O200" t="s">
        <v>669</v>
      </c>
      <c r="P200" t="s">
        <v>45</v>
      </c>
      <c r="Q200" t="s">
        <v>670</v>
      </c>
      <c r="R200" t="s">
        <v>454</v>
      </c>
    </row>
    <row r="201" spans="2:18" ht="30" x14ac:dyDescent="0.25">
      <c r="B201" t="s">
        <v>671</v>
      </c>
      <c r="C201" t="s">
        <v>672</v>
      </c>
      <c r="D201" s="1" t="s">
        <v>673</v>
      </c>
      <c r="E201" s="3">
        <v>59.84</v>
      </c>
      <c r="F201" s="3">
        <v>1703.57</v>
      </c>
      <c r="G201" s="16">
        <f t="shared" si="7"/>
        <v>-1643.73</v>
      </c>
      <c r="H201" s="75">
        <f t="shared" si="8"/>
        <v>-0.96487376509330414</v>
      </c>
      <c r="I201" s="77">
        <f t="shared" si="6"/>
        <v>4.1947225645393595E-5</v>
      </c>
      <c r="J201" s="3">
        <v>2454.73</v>
      </c>
      <c r="K201" s="3">
        <v>1703.57</v>
      </c>
      <c r="L201" s="16">
        <f t="shared" si="9"/>
        <v>751.16000000000008</v>
      </c>
      <c r="M201" s="17">
        <v>44105</v>
      </c>
      <c r="N201" s="17">
        <v>44469</v>
      </c>
      <c r="O201" t="s">
        <v>674</v>
      </c>
      <c r="P201" t="s">
        <v>454</v>
      </c>
      <c r="Q201" t="s">
        <v>644</v>
      </c>
      <c r="R201" t="s">
        <v>50</v>
      </c>
    </row>
    <row r="202" spans="2:18" ht="60" x14ac:dyDescent="0.25">
      <c r="B202" t="s">
        <v>675</v>
      </c>
      <c r="C202" t="s">
        <v>676</v>
      </c>
      <c r="D202" s="1" t="s">
        <v>677</v>
      </c>
      <c r="E202" s="3">
        <v>296.35000000000002</v>
      </c>
      <c r="F202" s="3">
        <v>14857.43</v>
      </c>
      <c r="G202" s="16">
        <f t="shared" si="7"/>
        <v>-14561.08</v>
      </c>
      <c r="H202" s="75">
        <f t="shared" si="8"/>
        <v>-0.98005375088423774</v>
      </c>
      <c r="I202" s="77">
        <f t="shared" si="6"/>
        <v>2.5388860229868057E-4</v>
      </c>
      <c r="J202" s="3">
        <v>14857.43</v>
      </c>
      <c r="K202" s="3">
        <v>14857.43</v>
      </c>
      <c r="L202" s="16">
        <f t="shared" si="9"/>
        <v>0</v>
      </c>
      <c r="M202" s="17">
        <v>44105</v>
      </c>
      <c r="N202" s="17">
        <v>44469</v>
      </c>
      <c r="O202" t="s">
        <v>678</v>
      </c>
      <c r="P202" t="s">
        <v>45</v>
      </c>
      <c r="Q202" t="s">
        <v>554</v>
      </c>
      <c r="R202" t="s">
        <v>50</v>
      </c>
    </row>
    <row r="203" spans="2:18" ht="45" x14ac:dyDescent="0.25">
      <c r="B203" t="s">
        <v>679</v>
      </c>
      <c r="C203" t="s">
        <v>680</v>
      </c>
      <c r="D203" s="1" t="s">
        <v>681</v>
      </c>
      <c r="E203" s="3">
        <v>546.1</v>
      </c>
      <c r="F203" s="3">
        <v>28996.93</v>
      </c>
      <c r="G203" s="16">
        <f t="shared" si="7"/>
        <v>-28450.83</v>
      </c>
      <c r="H203" s="75">
        <f t="shared" si="8"/>
        <v>-0.98116697181391277</v>
      </c>
      <c r="I203" s="77">
        <f t="shared" si="6"/>
        <v>4.9550898295685586E-4</v>
      </c>
      <c r="J203" s="3">
        <v>28996.93</v>
      </c>
      <c r="K203" s="3">
        <v>28996.93</v>
      </c>
      <c r="L203" s="16">
        <f t="shared" si="9"/>
        <v>0</v>
      </c>
      <c r="M203" s="17">
        <v>44105</v>
      </c>
      <c r="N203" s="17">
        <v>44469</v>
      </c>
      <c r="O203" t="s">
        <v>682</v>
      </c>
      <c r="P203" t="s">
        <v>454</v>
      </c>
      <c r="Q203" t="s">
        <v>644</v>
      </c>
      <c r="R203" t="s">
        <v>50</v>
      </c>
    </row>
    <row r="204" spans="2:18" ht="30" x14ac:dyDescent="0.25">
      <c r="B204" t="s">
        <v>683</v>
      </c>
      <c r="C204" t="s">
        <v>684</v>
      </c>
      <c r="D204" s="1" t="s">
        <v>685</v>
      </c>
      <c r="E204" s="3">
        <v>17.740000000000002</v>
      </c>
      <c r="F204" s="3">
        <v>100</v>
      </c>
      <c r="G204" s="16">
        <f t="shared" si="7"/>
        <v>-82.259999999999991</v>
      </c>
      <c r="H204" s="75">
        <f t="shared" si="8"/>
        <v>-0.82259999999999989</v>
      </c>
      <c r="I204" s="77">
        <f t="shared" si="6"/>
        <v>9.3478267853489621E-6</v>
      </c>
      <c r="J204" s="3">
        <v>547.03</v>
      </c>
      <c r="K204" s="3">
        <v>100</v>
      </c>
      <c r="L204" s="16">
        <f t="shared" si="9"/>
        <v>447.03</v>
      </c>
      <c r="M204" s="17">
        <v>44105</v>
      </c>
      <c r="N204" s="17">
        <v>44469</v>
      </c>
      <c r="O204" t="s">
        <v>686</v>
      </c>
      <c r="P204" t="s">
        <v>454</v>
      </c>
      <c r="Q204" t="s">
        <v>687</v>
      </c>
      <c r="R204" t="s">
        <v>50</v>
      </c>
    </row>
    <row r="205" spans="2:18" x14ac:dyDescent="0.25">
      <c r="B205" t="s">
        <v>688</v>
      </c>
      <c r="C205" t="s">
        <v>689</v>
      </c>
      <c r="D205" s="1" t="s">
        <v>690</v>
      </c>
      <c r="E205" s="3">
        <v>-670.08</v>
      </c>
      <c r="F205" s="3">
        <v>28208.87</v>
      </c>
      <c r="G205" s="16">
        <f t="shared" si="7"/>
        <v>-28878.95</v>
      </c>
      <c r="H205" s="75">
        <f t="shared" si="8"/>
        <v>-1.0237542304955853</v>
      </c>
      <c r="I205" s="77">
        <f t="shared" si="6"/>
        <v>2.7470440443391471E-4</v>
      </c>
      <c r="J205" s="3">
        <v>16075.56</v>
      </c>
      <c r="K205" s="3">
        <v>28208.87</v>
      </c>
      <c r="L205" s="16">
        <f t="shared" si="9"/>
        <v>-12133.31</v>
      </c>
      <c r="M205" s="17">
        <v>44105</v>
      </c>
      <c r="N205" s="17">
        <v>44469</v>
      </c>
      <c r="O205" t="s">
        <v>691</v>
      </c>
      <c r="P205" t="s">
        <v>50</v>
      </c>
      <c r="Q205" t="s">
        <v>692</v>
      </c>
      <c r="R205" t="s">
        <v>23</v>
      </c>
    </row>
    <row r="206" spans="2:18" x14ac:dyDescent="0.25">
      <c r="B206" t="s">
        <v>693</v>
      </c>
      <c r="C206" t="s">
        <v>694</v>
      </c>
      <c r="D206" s="1" t="s">
        <v>695</v>
      </c>
      <c r="E206" s="3">
        <v>337.96000000000004</v>
      </c>
      <c r="F206" s="3">
        <v>19426.16</v>
      </c>
      <c r="G206" s="16">
        <f t="shared" si="7"/>
        <v>-19088.2</v>
      </c>
      <c r="H206" s="75">
        <f t="shared" si="8"/>
        <v>-0.98260284070552295</v>
      </c>
      <c r="I206" s="77">
        <f t="shared" si="6"/>
        <v>3.4894651497610613E-4</v>
      </c>
      <c r="J206" s="3">
        <v>20420.170000000002</v>
      </c>
      <c r="K206" s="3">
        <v>19426.16</v>
      </c>
      <c r="L206" s="16">
        <f t="shared" si="9"/>
        <v>994.01000000000204</v>
      </c>
      <c r="M206" s="17">
        <v>44105</v>
      </c>
      <c r="N206" s="17">
        <v>44469</v>
      </c>
      <c r="O206" t="s">
        <v>696</v>
      </c>
      <c r="P206" t="s">
        <v>50</v>
      </c>
      <c r="Q206" t="s">
        <v>644</v>
      </c>
      <c r="R206" t="s">
        <v>50</v>
      </c>
    </row>
    <row r="207" spans="2:18" ht="30" x14ac:dyDescent="0.25">
      <c r="B207" t="s">
        <v>697</v>
      </c>
      <c r="C207" t="s">
        <v>698</v>
      </c>
      <c r="D207" s="1" t="s">
        <v>699</v>
      </c>
      <c r="E207" s="3">
        <v>2837.88</v>
      </c>
      <c r="F207" s="3">
        <v>2754.51</v>
      </c>
      <c r="G207" s="16">
        <f t="shared" si="7"/>
        <v>83.369999999999891</v>
      </c>
      <c r="H207" s="75">
        <f t="shared" si="8"/>
        <v>3.026672620538676E-2</v>
      </c>
      <c r="I207" s="77">
        <f t="shared" ref="I207:I270" si="10">J207/58519484</f>
        <v>5.0723277054185924E-5</v>
      </c>
      <c r="J207" s="3">
        <v>2968.3</v>
      </c>
      <c r="K207" s="3">
        <v>2754.51</v>
      </c>
      <c r="L207" s="16">
        <f t="shared" si="9"/>
        <v>213.78999999999996</v>
      </c>
      <c r="M207" s="17">
        <v>44105</v>
      </c>
      <c r="N207" s="17">
        <v>44469</v>
      </c>
      <c r="O207" t="s">
        <v>594</v>
      </c>
      <c r="P207" t="s">
        <v>50</v>
      </c>
      <c r="Q207" t="s">
        <v>610</v>
      </c>
      <c r="R207" t="s">
        <v>23</v>
      </c>
    </row>
    <row r="208" spans="2:18" ht="60" x14ac:dyDescent="0.25">
      <c r="B208" t="s">
        <v>700</v>
      </c>
      <c r="C208" t="s">
        <v>701</v>
      </c>
      <c r="D208" s="1" t="s">
        <v>702</v>
      </c>
      <c r="E208" s="3">
        <v>6632.28</v>
      </c>
      <c r="F208" s="3">
        <v>12862.9</v>
      </c>
      <c r="G208" s="16">
        <f t="shared" si="7"/>
        <v>-6230.62</v>
      </c>
      <c r="H208" s="75">
        <f t="shared" si="8"/>
        <v>-0.48438688009702324</v>
      </c>
      <c r="I208" s="77">
        <f t="shared" si="10"/>
        <v>2.2152536409924601E-4</v>
      </c>
      <c r="J208" s="3">
        <v>12963.550000000001</v>
      </c>
      <c r="K208" s="3">
        <v>12862.9</v>
      </c>
      <c r="L208" s="16">
        <f t="shared" si="9"/>
        <v>100.65000000000146</v>
      </c>
      <c r="M208" s="17">
        <v>44105</v>
      </c>
      <c r="N208" s="17">
        <v>44469</v>
      </c>
      <c r="O208" t="s">
        <v>670</v>
      </c>
      <c r="P208" t="s">
        <v>454</v>
      </c>
      <c r="Q208" t="s">
        <v>703</v>
      </c>
      <c r="R208" t="s">
        <v>23</v>
      </c>
    </row>
    <row r="209" spans="2:18" x14ac:dyDescent="0.25">
      <c r="B209" t="s">
        <v>704</v>
      </c>
      <c r="C209" t="s">
        <v>705</v>
      </c>
      <c r="D209" s="1" t="s">
        <v>638</v>
      </c>
      <c r="E209" s="3">
        <v>-1836.44</v>
      </c>
      <c r="F209" s="3">
        <v>322765.98</v>
      </c>
      <c r="G209" s="16">
        <f t="shared" si="7"/>
        <v>-324602.42</v>
      </c>
      <c r="H209" s="75">
        <f t="shared" si="8"/>
        <v>-1.0056896950539831</v>
      </c>
      <c r="I209" s="77">
        <f t="shared" si="10"/>
        <v>5.9401784882450442E-3</v>
      </c>
      <c r="J209" s="3">
        <v>347616.18000000005</v>
      </c>
      <c r="K209" s="3">
        <v>322765.98</v>
      </c>
      <c r="L209" s="16">
        <f t="shared" si="9"/>
        <v>24850.20000000007</v>
      </c>
      <c r="M209" s="17">
        <v>44105</v>
      </c>
      <c r="N209" s="17">
        <v>44469</v>
      </c>
      <c r="O209" t="s">
        <v>657</v>
      </c>
      <c r="P209" t="s">
        <v>454</v>
      </c>
      <c r="Q209" t="s">
        <v>409</v>
      </c>
      <c r="R209" t="s">
        <v>23</v>
      </c>
    </row>
    <row r="210" spans="2:18" x14ac:dyDescent="0.25">
      <c r="B210" t="s">
        <v>706</v>
      </c>
      <c r="C210" t="s">
        <v>707</v>
      </c>
      <c r="D210" s="1" t="s">
        <v>708</v>
      </c>
      <c r="E210" s="3">
        <v>-186.5</v>
      </c>
      <c r="F210" s="3">
        <v>6188.78</v>
      </c>
      <c r="G210" s="16">
        <f t="shared" si="7"/>
        <v>-6375.28</v>
      </c>
      <c r="H210" s="75">
        <f t="shared" si="8"/>
        <v>-1.030135180116275</v>
      </c>
      <c r="I210" s="77">
        <f t="shared" si="10"/>
        <v>1.3621138559594955E-4</v>
      </c>
      <c r="J210" s="3">
        <v>7971.02</v>
      </c>
      <c r="K210" s="3">
        <v>6188.78</v>
      </c>
      <c r="L210" s="16">
        <f t="shared" si="9"/>
        <v>1782.2400000000007</v>
      </c>
      <c r="M210" s="17">
        <v>44105</v>
      </c>
      <c r="N210" s="17">
        <v>44469</v>
      </c>
      <c r="O210" t="s">
        <v>709</v>
      </c>
      <c r="P210" t="s">
        <v>454</v>
      </c>
      <c r="Q210" t="s">
        <v>554</v>
      </c>
      <c r="R210" t="s">
        <v>50</v>
      </c>
    </row>
    <row r="211" spans="2:18" x14ac:dyDescent="0.25">
      <c r="B211" t="s">
        <v>710</v>
      </c>
      <c r="C211" t="s">
        <v>711</v>
      </c>
      <c r="D211" s="1" t="s">
        <v>712</v>
      </c>
      <c r="E211" s="3">
        <v>249.8</v>
      </c>
      <c r="F211" s="3">
        <v>6271.52</v>
      </c>
      <c r="G211" s="16">
        <f t="shared" si="7"/>
        <v>-6021.72</v>
      </c>
      <c r="H211" s="75">
        <f t="shared" si="8"/>
        <v>-0.96016914559787736</v>
      </c>
      <c r="I211" s="77">
        <f t="shared" si="10"/>
        <v>1.2704520771235781E-4</v>
      </c>
      <c r="J211" s="3">
        <v>7434.62</v>
      </c>
      <c r="K211" s="3">
        <v>6271.52</v>
      </c>
      <c r="L211" s="16">
        <f t="shared" si="9"/>
        <v>1163.0999999999995</v>
      </c>
      <c r="M211" s="17">
        <v>44105</v>
      </c>
      <c r="N211" s="17">
        <v>44469</v>
      </c>
      <c r="O211" t="s">
        <v>713</v>
      </c>
      <c r="P211" t="s">
        <v>454</v>
      </c>
      <c r="Q211" t="s">
        <v>567</v>
      </c>
      <c r="R211" t="s">
        <v>454</v>
      </c>
    </row>
    <row r="212" spans="2:18" ht="30" x14ac:dyDescent="0.25">
      <c r="B212" t="s">
        <v>714</v>
      </c>
      <c r="C212" t="s">
        <v>715</v>
      </c>
      <c r="D212" s="1" t="s">
        <v>716</v>
      </c>
      <c r="E212" s="3">
        <v>76.290000000000006</v>
      </c>
      <c r="F212" s="3">
        <v>7178.38</v>
      </c>
      <c r="G212" s="16">
        <f t="shared" si="7"/>
        <v>-7102.09</v>
      </c>
      <c r="H212" s="75">
        <f t="shared" si="8"/>
        <v>-0.98937225390687034</v>
      </c>
      <c r="I212" s="77">
        <f t="shared" si="10"/>
        <v>1.5800993733984392E-4</v>
      </c>
      <c r="J212" s="3">
        <v>9246.66</v>
      </c>
      <c r="K212" s="3">
        <v>7178.38</v>
      </c>
      <c r="L212" s="16">
        <f t="shared" si="9"/>
        <v>2068.2799999999997</v>
      </c>
      <c r="M212" s="17">
        <v>44105</v>
      </c>
      <c r="N212" s="17">
        <v>44469</v>
      </c>
      <c r="O212" t="s">
        <v>717</v>
      </c>
      <c r="P212" t="s">
        <v>454</v>
      </c>
      <c r="Q212" t="s">
        <v>497</v>
      </c>
      <c r="R212" t="s">
        <v>50</v>
      </c>
    </row>
    <row r="213" spans="2:18" ht="60" x14ac:dyDescent="0.25">
      <c r="B213" t="s">
        <v>718</v>
      </c>
      <c r="C213" t="s">
        <v>719</v>
      </c>
      <c r="D213" s="1" t="s">
        <v>720</v>
      </c>
      <c r="E213" s="3">
        <v>1229.04</v>
      </c>
      <c r="F213" s="3">
        <v>7510.88</v>
      </c>
      <c r="G213" s="16">
        <f t="shared" si="7"/>
        <v>-6281.84</v>
      </c>
      <c r="H213" s="75">
        <f t="shared" si="8"/>
        <v>-0.83636537928977694</v>
      </c>
      <c r="I213" s="77">
        <f t="shared" si="10"/>
        <v>6.6259811860268632E-5</v>
      </c>
      <c r="J213" s="3">
        <v>3877.4900000000002</v>
      </c>
      <c r="K213" s="3">
        <v>7510.88</v>
      </c>
      <c r="L213" s="16">
        <f t="shared" si="9"/>
        <v>-3633.39</v>
      </c>
      <c r="M213" s="17">
        <v>44105</v>
      </c>
      <c r="N213" s="17">
        <v>44469</v>
      </c>
      <c r="O213" t="s">
        <v>721</v>
      </c>
      <c r="P213" t="s">
        <v>454</v>
      </c>
      <c r="Q213" t="s">
        <v>644</v>
      </c>
      <c r="R213" t="s">
        <v>50</v>
      </c>
    </row>
    <row r="214" spans="2:18" x14ac:dyDescent="0.25">
      <c r="B214" t="s">
        <v>722</v>
      </c>
      <c r="C214" t="s">
        <v>723</v>
      </c>
      <c r="D214" s="1" t="s">
        <v>724</v>
      </c>
      <c r="E214" s="3">
        <v>-707.4</v>
      </c>
      <c r="F214" s="3">
        <v>19800</v>
      </c>
      <c r="G214" s="16">
        <f t="shared" si="7"/>
        <v>-20507.400000000001</v>
      </c>
      <c r="H214" s="75">
        <f t="shared" si="8"/>
        <v>-1.0357272727272728</v>
      </c>
      <c r="I214" s="77">
        <f t="shared" si="10"/>
        <v>3.4478140647993408E-4</v>
      </c>
      <c r="J214" s="3">
        <v>20176.43</v>
      </c>
      <c r="K214" s="3">
        <v>19800</v>
      </c>
      <c r="L214" s="16">
        <f t="shared" si="9"/>
        <v>376.43000000000029</v>
      </c>
      <c r="M214" s="17">
        <v>44105</v>
      </c>
      <c r="N214" s="17">
        <v>44469</v>
      </c>
      <c r="O214" t="s">
        <v>687</v>
      </c>
      <c r="P214" t="s">
        <v>50</v>
      </c>
      <c r="Q214" t="s">
        <v>725</v>
      </c>
      <c r="R214" t="s">
        <v>23</v>
      </c>
    </row>
    <row r="215" spans="2:18" x14ac:dyDescent="0.25">
      <c r="B215" t="s">
        <v>726</v>
      </c>
      <c r="C215" t="s">
        <v>727</v>
      </c>
      <c r="D215" s="1" t="s">
        <v>728</v>
      </c>
      <c r="E215" s="3">
        <v>-3386.44</v>
      </c>
      <c r="F215" s="3">
        <v>5515.01</v>
      </c>
      <c r="G215" s="16">
        <f t="shared" ref="G215:G278" si="11">E215-F215</f>
        <v>-8901.4500000000007</v>
      </c>
      <c r="H215" s="75">
        <f t="shared" ref="H215:H278" si="12">G215/F215</f>
        <v>-1.6140405910415394</v>
      </c>
      <c r="I215" s="77">
        <f t="shared" si="10"/>
        <v>1.6299528546765722E-5</v>
      </c>
      <c r="J215" s="3">
        <v>953.84</v>
      </c>
      <c r="K215" s="3">
        <v>5515.01</v>
      </c>
      <c r="L215" s="16">
        <f t="shared" ref="L215:L278" si="13">J215-K215</f>
        <v>-4561.17</v>
      </c>
      <c r="M215" s="17">
        <v>44105</v>
      </c>
      <c r="N215" s="17">
        <v>44469</v>
      </c>
      <c r="O215" t="s">
        <v>691</v>
      </c>
      <c r="P215" t="s">
        <v>50</v>
      </c>
      <c r="Q215" t="s">
        <v>644</v>
      </c>
      <c r="R215" t="s">
        <v>50</v>
      </c>
    </row>
    <row r="216" spans="2:18" ht="45" x14ac:dyDescent="0.25">
      <c r="B216" t="s">
        <v>729</v>
      </c>
      <c r="C216" t="s">
        <v>730</v>
      </c>
      <c r="D216" s="1" t="s">
        <v>731</v>
      </c>
      <c r="E216" s="3">
        <v>1385443.3</v>
      </c>
      <c r="F216" s="3">
        <v>1389570.87</v>
      </c>
      <c r="G216" s="16">
        <f t="shared" si="11"/>
        <v>-4127.5700000000652</v>
      </c>
      <c r="H216" s="75">
        <f t="shared" si="12"/>
        <v>-2.970391859178845E-3</v>
      </c>
      <c r="I216" s="77">
        <f t="shared" si="10"/>
        <v>2.3674906292748585E-2</v>
      </c>
      <c r="J216" s="3">
        <v>1385443.3</v>
      </c>
      <c r="K216" s="3">
        <v>1389570.87</v>
      </c>
      <c r="L216" s="16">
        <f t="shared" si="13"/>
        <v>-4127.5700000000652</v>
      </c>
      <c r="M216" s="17">
        <v>44105</v>
      </c>
      <c r="N216" s="17">
        <v>44469</v>
      </c>
      <c r="O216" t="s">
        <v>732</v>
      </c>
      <c r="P216" t="s">
        <v>432</v>
      </c>
      <c r="Q216" t="s">
        <v>733</v>
      </c>
      <c r="R216" t="s">
        <v>544</v>
      </c>
    </row>
    <row r="217" spans="2:18" ht="75" x14ac:dyDescent="0.25">
      <c r="B217" t="s">
        <v>734</v>
      </c>
      <c r="C217" t="s">
        <v>735</v>
      </c>
      <c r="D217" s="1" t="s">
        <v>736</v>
      </c>
      <c r="E217" s="3">
        <v>24202.010000000002</v>
      </c>
      <c r="F217" s="3">
        <v>44744.25</v>
      </c>
      <c r="G217" s="16">
        <f t="shared" si="11"/>
        <v>-20542.239999999998</v>
      </c>
      <c r="H217" s="75">
        <f t="shared" si="12"/>
        <v>-0.45910346022114568</v>
      </c>
      <c r="I217" s="77">
        <f t="shared" si="10"/>
        <v>4.1357182848707284E-4</v>
      </c>
      <c r="J217" s="3">
        <v>24202.010000000002</v>
      </c>
      <c r="K217" s="3">
        <v>44744.25</v>
      </c>
      <c r="L217" s="16">
        <f t="shared" si="13"/>
        <v>-20542.239999999998</v>
      </c>
      <c r="M217" s="17">
        <v>44105</v>
      </c>
      <c r="N217" s="17">
        <v>44469</v>
      </c>
      <c r="O217" t="s">
        <v>732</v>
      </c>
      <c r="P217" t="s">
        <v>432</v>
      </c>
      <c r="Q217" t="s">
        <v>737</v>
      </c>
      <c r="R217" t="s">
        <v>21</v>
      </c>
    </row>
    <row r="218" spans="2:18" ht="30" x14ac:dyDescent="0.25">
      <c r="B218" t="s">
        <v>738</v>
      </c>
      <c r="C218" t="s">
        <v>739</v>
      </c>
      <c r="D218" s="1" t="s">
        <v>740</v>
      </c>
      <c r="E218" s="3">
        <v>795293.30999999994</v>
      </c>
      <c r="F218" s="3">
        <v>944896.88</v>
      </c>
      <c r="G218" s="16">
        <f t="shared" si="11"/>
        <v>-149603.57000000007</v>
      </c>
      <c r="H218" s="75">
        <f t="shared" si="12"/>
        <v>-0.15832793309678414</v>
      </c>
      <c r="I218" s="77">
        <f t="shared" si="10"/>
        <v>1.3590231075858427E-2</v>
      </c>
      <c r="J218" s="3">
        <v>795293.30999999994</v>
      </c>
      <c r="K218" s="3">
        <v>944896.88</v>
      </c>
      <c r="L218" s="16">
        <f t="shared" si="13"/>
        <v>-149603.57000000007</v>
      </c>
      <c r="M218" s="17">
        <v>44105</v>
      </c>
      <c r="N218" s="17">
        <v>44469</v>
      </c>
      <c r="O218" t="s">
        <v>732</v>
      </c>
      <c r="P218" t="s">
        <v>432</v>
      </c>
      <c r="Q218" t="s">
        <v>610</v>
      </c>
      <c r="R218" t="s">
        <v>23</v>
      </c>
    </row>
    <row r="219" spans="2:18" ht="30" x14ac:dyDescent="0.25">
      <c r="B219" t="s">
        <v>741</v>
      </c>
      <c r="C219" t="s">
        <v>742</v>
      </c>
      <c r="D219" s="1" t="s">
        <v>743</v>
      </c>
      <c r="E219" s="3">
        <v>357289.14</v>
      </c>
      <c r="F219" s="3">
        <v>397816.3</v>
      </c>
      <c r="G219" s="16">
        <f t="shared" si="11"/>
        <v>-40527.159999999974</v>
      </c>
      <c r="H219" s="75">
        <f t="shared" si="12"/>
        <v>-0.10187405593988978</v>
      </c>
      <c r="I219" s="77">
        <f t="shared" si="10"/>
        <v>6.1054731788134017E-3</v>
      </c>
      <c r="J219" s="3">
        <v>357289.14</v>
      </c>
      <c r="K219" s="3">
        <v>397816.3</v>
      </c>
      <c r="L219" s="16">
        <f t="shared" si="13"/>
        <v>-40527.159999999974</v>
      </c>
      <c r="M219" s="17">
        <v>44105</v>
      </c>
      <c r="N219" s="17">
        <v>44469</v>
      </c>
      <c r="O219" t="s">
        <v>732</v>
      </c>
      <c r="P219" t="s">
        <v>432</v>
      </c>
      <c r="Q219" t="s">
        <v>744</v>
      </c>
      <c r="R219" t="s">
        <v>38</v>
      </c>
    </row>
    <row r="220" spans="2:18" ht="60" x14ac:dyDescent="0.25">
      <c r="B220" t="s">
        <v>745</v>
      </c>
      <c r="C220" t="s">
        <v>746</v>
      </c>
      <c r="D220" s="1" t="s">
        <v>747</v>
      </c>
      <c r="E220" s="3">
        <v>48091.33</v>
      </c>
      <c r="F220" s="3">
        <v>44720.91</v>
      </c>
      <c r="G220" s="16">
        <f t="shared" si="11"/>
        <v>3370.4199999999983</v>
      </c>
      <c r="H220" s="75">
        <f t="shared" si="12"/>
        <v>7.5365639921012292E-2</v>
      </c>
      <c r="I220" s="77">
        <f t="shared" si="10"/>
        <v>8.2180030842377222E-4</v>
      </c>
      <c r="J220" s="3">
        <v>48091.33</v>
      </c>
      <c r="K220" s="3">
        <v>44720.91</v>
      </c>
      <c r="L220" s="16">
        <f t="shared" si="13"/>
        <v>3370.4199999999983</v>
      </c>
      <c r="M220" s="17">
        <v>44105</v>
      </c>
      <c r="N220" s="17">
        <v>44469</v>
      </c>
      <c r="O220" t="s">
        <v>732</v>
      </c>
      <c r="P220" t="s">
        <v>432</v>
      </c>
      <c r="Q220" t="s">
        <v>748</v>
      </c>
      <c r="R220" t="s">
        <v>32</v>
      </c>
    </row>
    <row r="221" spans="2:18" ht="45" x14ac:dyDescent="0.25">
      <c r="B221" t="s">
        <v>749</v>
      </c>
      <c r="C221" t="s">
        <v>750</v>
      </c>
      <c r="D221" s="1" t="s">
        <v>751</v>
      </c>
      <c r="E221" s="3">
        <v>9193.26</v>
      </c>
      <c r="F221" s="3">
        <v>8702.1</v>
      </c>
      <c r="G221" s="16">
        <f t="shared" si="11"/>
        <v>491.15999999999985</v>
      </c>
      <c r="H221" s="75">
        <f t="shared" si="12"/>
        <v>5.6441548591719223E-2</v>
      </c>
      <c r="I221" s="77">
        <f t="shared" si="10"/>
        <v>1.5709742074964298E-4</v>
      </c>
      <c r="J221" s="3">
        <v>9193.26</v>
      </c>
      <c r="K221" s="3">
        <v>8702.1</v>
      </c>
      <c r="L221" s="16">
        <f t="shared" si="13"/>
        <v>491.15999999999985</v>
      </c>
      <c r="M221" s="17">
        <v>44105</v>
      </c>
      <c r="N221" s="17">
        <v>44469</v>
      </c>
      <c r="O221" t="s">
        <v>732</v>
      </c>
      <c r="P221" t="s">
        <v>432</v>
      </c>
      <c r="Q221" t="s">
        <v>748</v>
      </c>
      <c r="R221" t="s">
        <v>32</v>
      </c>
    </row>
    <row r="222" spans="2:18" ht="45" x14ac:dyDescent="0.25">
      <c r="B222" t="s">
        <v>752</v>
      </c>
      <c r="C222" t="s">
        <v>753</v>
      </c>
      <c r="D222" s="1" t="s">
        <v>754</v>
      </c>
      <c r="E222" s="3">
        <v>12695.800000000001</v>
      </c>
      <c r="F222" s="3">
        <v>11938.32</v>
      </c>
      <c r="G222" s="16">
        <f t="shared" si="11"/>
        <v>757.48000000000138</v>
      </c>
      <c r="H222" s="75">
        <f t="shared" si="12"/>
        <v>6.3449463576114681E-2</v>
      </c>
      <c r="I222" s="77">
        <f t="shared" si="10"/>
        <v>2.1694996490399679E-4</v>
      </c>
      <c r="J222" s="3">
        <v>12695.800000000001</v>
      </c>
      <c r="K222" s="3">
        <v>11938.32</v>
      </c>
      <c r="L222" s="16">
        <f t="shared" si="13"/>
        <v>757.48000000000138</v>
      </c>
      <c r="M222" s="17">
        <v>44105</v>
      </c>
      <c r="N222" s="17">
        <v>44469</v>
      </c>
      <c r="O222" t="s">
        <v>732</v>
      </c>
      <c r="P222" t="s">
        <v>432</v>
      </c>
      <c r="Q222" t="s">
        <v>748</v>
      </c>
      <c r="R222" t="s">
        <v>32</v>
      </c>
    </row>
    <row r="223" spans="2:18" ht="75" x14ac:dyDescent="0.25">
      <c r="B223" t="s">
        <v>755</v>
      </c>
      <c r="C223" t="s">
        <v>756</v>
      </c>
      <c r="D223" s="1" t="s">
        <v>757</v>
      </c>
      <c r="E223" s="3">
        <v>119369.02</v>
      </c>
      <c r="F223" s="3">
        <v>116276.91</v>
      </c>
      <c r="G223" s="16">
        <f t="shared" si="11"/>
        <v>3092.1100000000006</v>
      </c>
      <c r="H223" s="75">
        <f t="shared" si="12"/>
        <v>2.6592639931694095E-2</v>
      </c>
      <c r="I223" s="77">
        <f t="shared" si="10"/>
        <v>2.0398166873788568E-3</v>
      </c>
      <c r="J223" s="3">
        <v>119369.02</v>
      </c>
      <c r="K223" s="3">
        <v>116276.91</v>
      </c>
      <c r="L223" s="16">
        <f t="shared" si="13"/>
        <v>3092.1100000000006</v>
      </c>
      <c r="M223" s="17">
        <v>44105</v>
      </c>
      <c r="N223" s="17">
        <v>44469</v>
      </c>
      <c r="O223" t="s">
        <v>732</v>
      </c>
      <c r="P223" t="s">
        <v>432</v>
      </c>
      <c r="Q223" t="s">
        <v>748</v>
      </c>
      <c r="R223" t="s">
        <v>32</v>
      </c>
    </row>
    <row r="224" spans="2:18" ht="30" x14ac:dyDescent="0.25">
      <c r="B224" t="s">
        <v>758</v>
      </c>
      <c r="C224" t="s">
        <v>759</v>
      </c>
      <c r="D224" s="1" t="s">
        <v>760</v>
      </c>
      <c r="E224" s="3">
        <v>10628.11</v>
      </c>
      <c r="F224" s="3">
        <v>10320.209999999999</v>
      </c>
      <c r="G224" s="16">
        <f t="shared" si="11"/>
        <v>307.90000000000146</v>
      </c>
      <c r="H224" s="75">
        <f t="shared" si="12"/>
        <v>2.9834664217104252E-2</v>
      </c>
      <c r="I224" s="77">
        <f t="shared" si="10"/>
        <v>1.8161660482173767E-4</v>
      </c>
      <c r="J224" s="3">
        <v>10628.11</v>
      </c>
      <c r="K224" s="3">
        <v>10320.209999999999</v>
      </c>
      <c r="L224" s="16">
        <f t="shared" si="13"/>
        <v>307.90000000000146</v>
      </c>
      <c r="M224" s="17">
        <v>44105</v>
      </c>
      <c r="N224" s="17">
        <v>44469</v>
      </c>
      <c r="O224" t="s">
        <v>732</v>
      </c>
      <c r="P224" t="s">
        <v>432</v>
      </c>
      <c r="Q224" t="s">
        <v>761</v>
      </c>
      <c r="R224" t="s">
        <v>432</v>
      </c>
    </row>
    <row r="225" spans="2:18" ht="45" x14ac:dyDescent="0.25">
      <c r="B225" t="s">
        <v>762</v>
      </c>
      <c r="C225" t="s">
        <v>763</v>
      </c>
      <c r="D225" s="1" t="s">
        <v>764</v>
      </c>
      <c r="E225" s="3">
        <v>50928.130000000005</v>
      </c>
      <c r="F225" s="3">
        <v>58863.42</v>
      </c>
      <c r="G225" s="16">
        <f t="shared" si="11"/>
        <v>-7935.2899999999936</v>
      </c>
      <c r="H225" s="75">
        <f t="shared" si="12"/>
        <v>-0.13480851095637994</v>
      </c>
      <c r="I225" s="77">
        <f t="shared" si="10"/>
        <v>8.7027647065377411E-4</v>
      </c>
      <c r="J225" s="3">
        <v>50928.130000000005</v>
      </c>
      <c r="K225" s="3">
        <v>58863.42</v>
      </c>
      <c r="L225" s="16">
        <f t="shared" si="13"/>
        <v>-7935.2899999999936</v>
      </c>
      <c r="M225" s="17">
        <v>44105</v>
      </c>
      <c r="N225" s="17">
        <v>44469</v>
      </c>
      <c r="O225" t="s">
        <v>732</v>
      </c>
      <c r="P225" t="s">
        <v>432</v>
      </c>
      <c r="Q225" t="s">
        <v>765</v>
      </c>
      <c r="R225" t="s">
        <v>38</v>
      </c>
    </row>
    <row r="226" spans="2:18" ht="30" x14ac:dyDescent="0.25">
      <c r="B226" t="s">
        <v>766</v>
      </c>
      <c r="C226" t="s">
        <v>767</v>
      </c>
      <c r="D226" s="1" t="s">
        <v>768</v>
      </c>
      <c r="E226" s="3">
        <v>12552.93</v>
      </c>
      <c r="F226" s="3">
        <v>11729.37</v>
      </c>
      <c r="G226" s="16">
        <f t="shared" si="11"/>
        <v>823.55999999999949</v>
      </c>
      <c r="H226" s="75">
        <f t="shared" si="12"/>
        <v>7.0213489727069686E-2</v>
      </c>
      <c r="I226" s="77">
        <f t="shared" si="10"/>
        <v>2.1450855581706769E-4</v>
      </c>
      <c r="J226" s="3">
        <v>12552.93</v>
      </c>
      <c r="K226" s="3">
        <v>11729.37</v>
      </c>
      <c r="L226" s="16">
        <f t="shared" si="13"/>
        <v>823.55999999999949</v>
      </c>
      <c r="M226" s="17">
        <v>44105</v>
      </c>
      <c r="N226" s="17">
        <v>44469</v>
      </c>
      <c r="O226" t="s">
        <v>732</v>
      </c>
      <c r="P226" t="s">
        <v>432</v>
      </c>
      <c r="Q226" t="s">
        <v>737</v>
      </c>
      <c r="R226" t="s">
        <v>21</v>
      </c>
    </row>
    <row r="227" spans="2:18" ht="45" x14ac:dyDescent="0.25">
      <c r="B227" t="s">
        <v>769</v>
      </c>
      <c r="C227" t="s">
        <v>770</v>
      </c>
      <c r="D227" s="1" t="s">
        <v>771</v>
      </c>
      <c r="E227" s="3">
        <v>28275.48</v>
      </c>
      <c r="F227" s="3">
        <v>30091.69</v>
      </c>
      <c r="G227" s="16">
        <f t="shared" si="11"/>
        <v>-1816.2099999999991</v>
      </c>
      <c r="H227" s="75">
        <f t="shared" si="12"/>
        <v>-6.0355865689165324E-2</v>
      </c>
      <c r="I227" s="77">
        <f t="shared" si="10"/>
        <v>4.8318061041003024E-4</v>
      </c>
      <c r="J227" s="3">
        <v>28275.48</v>
      </c>
      <c r="K227" s="3">
        <v>30091.69</v>
      </c>
      <c r="L227" s="16">
        <f t="shared" si="13"/>
        <v>-1816.2099999999991</v>
      </c>
      <c r="M227" s="17">
        <v>44105</v>
      </c>
      <c r="N227" s="17">
        <v>44469</v>
      </c>
      <c r="O227" t="s">
        <v>732</v>
      </c>
      <c r="P227" t="s">
        <v>432</v>
      </c>
      <c r="Q227" t="s">
        <v>737</v>
      </c>
      <c r="R227" t="s">
        <v>21</v>
      </c>
    </row>
    <row r="228" spans="2:18" ht="30" x14ac:dyDescent="0.25">
      <c r="B228" t="s">
        <v>772</v>
      </c>
      <c r="C228" t="s">
        <v>773</v>
      </c>
      <c r="D228" s="1" t="s">
        <v>774</v>
      </c>
      <c r="E228" s="3">
        <v>47622.15</v>
      </c>
      <c r="F228" s="3">
        <v>43956.45</v>
      </c>
      <c r="G228" s="16">
        <f t="shared" si="11"/>
        <v>3665.7000000000044</v>
      </c>
      <c r="H228" s="75">
        <f t="shared" si="12"/>
        <v>8.3393904648805917E-2</v>
      </c>
      <c r="I228" s="77">
        <f t="shared" si="10"/>
        <v>8.1378280779099152E-4</v>
      </c>
      <c r="J228" s="3">
        <v>47622.15</v>
      </c>
      <c r="K228" s="3">
        <v>43956.45</v>
      </c>
      <c r="L228" s="16">
        <f t="shared" si="13"/>
        <v>3665.7000000000044</v>
      </c>
      <c r="M228" s="17">
        <v>44105</v>
      </c>
      <c r="N228" s="17">
        <v>44469</v>
      </c>
      <c r="O228" t="s">
        <v>732</v>
      </c>
      <c r="P228" t="s">
        <v>432</v>
      </c>
      <c r="Q228" t="s">
        <v>737</v>
      </c>
      <c r="R228" t="s">
        <v>21</v>
      </c>
    </row>
    <row r="229" spans="2:18" ht="30" x14ac:dyDescent="0.25">
      <c r="B229" t="s">
        <v>775</v>
      </c>
      <c r="C229" t="s">
        <v>776</v>
      </c>
      <c r="D229" s="1" t="s">
        <v>777</v>
      </c>
      <c r="E229" s="3">
        <v>41535.56</v>
      </c>
      <c r="F229" s="3">
        <v>39114.870000000003</v>
      </c>
      <c r="G229" s="16">
        <f t="shared" si="11"/>
        <v>2420.6899999999951</v>
      </c>
      <c r="H229" s="75">
        <f t="shared" si="12"/>
        <v>6.1886694241857249E-2</v>
      </c>
      <c r="I229" s="77">
        <f t="shared" si="10"/>
        <v>7.0977317571699707E-4</v>
      </c>
      <c r="J229" s="3">
        <v>41535.56</v>
      </c>
      <c r="K229" s="3">
        <v>39114.870000000003</v>
      </c>
      <c r="L229" s="16">
        <f t="shared" si="13"/>
        <v>2420.6899999999951</v>
      </c>
      <c r="M229" s="17">
        <v>44105</v>
      </c>
      <c r="N229" s="17">
        <v>44469</v>
      </c>
      <c r="O229" t="s">
        <v>732</v>
      </c>
      <c r="P229" t="s">
        <v>432</v>
      </c>
      <c r="Q229" t="s">
        <v>748</v>
      </c>
      <c r="R229" t="s">
        <v>32</v>
      </c>
    </row>
    <row r="230" spans="2:18" ht="30" x14ac:dyDescent="0.25">
      <c r="B230" t="s">
        <v>778</v>
      </c>
      <c r="C230" t="s">
        <v>779</v>
      </c>
      <c r="D230" s="1" t="s">
        <v>780</v>
      </c>
      <c r="E230" s="3">
        <v>30021.97</v>
      </c>
      <c r="F230" s="3">
        <v>28129.58</v>
      </c>
      <c r="G230" s="16">
        <f t="shared" si="11"/>
        <v>1892.3899999999994</v>
      </c>
      <c r="H230" s="75">
        <f t="shared" si="12"/>
        <v>6.7274022576945661E-2</v>
      </c>
      <c r="I230" s="77">
        <f t="shared" si="10"/>
        <v>5.1302520029055624E-4</v>
      </c>
      <c r="J230" s="3">
        <v>30021.97</v>
      </c>
      <c r="K230" s="3">
        <v>28129.58</v>
      </c>
      <c r="L230" s="16">
        <f t="shared" si="13"/>
        <v>1892.3899999999994</v>
      </c>
      <c r="M230" s="17">
        <v>44105</v>
      </c>
      <c r="N230" s="17">
        <v>44469</v>
      </c>
      <c r="O230" t="s">
        <v>732</v>
      </c>
      <c r="P230" t="s">
        <v>432</v>
      </c>
      <c r="Q230" t="s">
        <v>748</v>
      </c>
      <c r="R230" t="s">
        <v>32</v>
      </c>
    </row>
    <row r="231" spans="2:18" ht="60" x14ac:dyDescent="0.25">
      <c r="B231" t="s">
        <v>781</v>
      </c>
      <c r="C231" t="s">
        <v>782</v>
      </c>
      <c r="D231" s="1" t="s">
        <v>783</v>
      </c>
      <c r="E231" s="3">
        <v>43589.31</v>
      </c>
      <c r="F231" s="3">
        <v>45326.11</v>
      </c>
      <c r="G231" s="16">
        <f t="shared" si="11"/>
        <v>-1736.8000000000029</v>
      </c>
      <c r="H231" s="75">
        <f t="shared" si="12"/>
        <v>-3.831787020770154E-2</v>
      </c>
      <c r="I231" s="77">
        <f t="shared" si="10"/>
        <v>7.4486832453956697E-4</v>
      </c>
      <c r="J231" s="3">
        <v>43589.31</v>
      </c>
      <c r="K231" s="3">
        <v>45326.11</v>
      </c>
      <c r="L231" s="16">
        <f t="shared" si="13"/>
        <v>-1736.8000000000029</v>
      </c>
      <c r="M231" s="17">
        <v>44105</v>
      </c>
      <c r="N231" s="17">
        <v>44469</v>
      </c>
      <c r="O231" t="s">
        <v>732</v>
      </c>
      <c r="P231" t="s">
        <v>432</v>
      </c>
      <c r="Q231" t="s">
        <v>748</v>
      </c>
      <c r="R231" t="s">
        <v>32</v>
      </c>
    </row>
    <row r="232" spans="2:18" ht="30" x14ac:dyDescent="0.25">
      <c r="B232" t="s">
        <v>784</v>
      </c>
      <c r="C232" t="s">
        <v>785</v>
      </c>
      <c r="D232" s="1" t="s">
        <v>786</v>
      </c>
      <c r="E232" s="3">
        <v>6721.97</v>
      </c>
      <c r="F232" s="3">
        <v>6635.51</v>
      </c>
      <c r="G232" s="16">
        <f t="shared" si="11"/>
        <v>86.460000000000036</v>
      </c>
      <c r="H232" s="75">
        <f t="shared" si="12"/>
        <v>1.3029895215288656E-2</v>
      </c>
      <c r="I232" s="77">
        <f t="shared" si="10"/>
        <v>1.1486721243133313E-4</v>
      </c>
      <c r="J232" s="3">
        <v>6721.97</v>
      </c>
      <c r="K232" s="3">
        <v>6635.51</v>
      </c>
      <c r="L232" s="16">
        <f t="shared" si="13"/>
        <v>86.460000000000036</v>
      </c>
      <c r="M232" s="17">
        <v>44105</v>
      </c>
      <c r="N232" s="17">
        <v>44469</v>
      </c>
      <c r="O232" t="s">
        <v>732</v>
      </c>
      <c r="P232" t="s">
        <v>432</v>
      </c>
      <c r="Q232" t="s">
        <v>748</v>
      </c>
      <c r="R232" t="s">
        <v>32</v>
      </c>
    </row>
    <row r="233" spans="2:18" ht="30" x14ac:dyDescent="0.25">
      <c r="B233" t="s">
        <v>787</v>
      </c>
      <c r="C233" t="s">
        <v>788</v>
      </c>
      <c r="D233" s="1" t="s">
        <v>789</v>
      </c>
      <c r="E233" s="3">
        <v>2820.27</v>
      </c>
      <c r="F233" s="3">
        <v>17809.37</v>
      </c>
      <c r="G233" s="16">
        <f t="shared" si="11"/>
        <v>-14989.099999999999</v>
      </c>
      <c r="H233" s="75">
        <f t="shared" si="12"/>
        <v>-0.84164122593892987</v>
      </c>
      <c r="I233" s="77">
        <f t="shared" si="10"/>
        <v>4.8193692206855411E-5</v>
      </c>
      <c r="J233" s="3">
        <v>2820.27</v>
      </c>
      <c r="K233" s="3">
        <v>17809.37</v>
      </c>
      <c r="L233" s="16">
        <f t="shared" si="13"/>
        <v>-14989.099999999999</v>
      </c>
      <c r="M233" s="17">
        <v>44105</v>
      </c>
      <c r="N233" s="17">
        <v>44469</v>
      </c>
      <c r="O233" t="s">
        <v>732</v>
      </c>
      <c r="P233" t="s">
        <v>432</v>
      </c>
      <c r="Q233" t="s">
        <v>733</v>
      </c>
      <c r="R233" t="s">
        <v>544</v>
      </c>
    </row>
    <row r="234" spans="2:18" ht="75" x14ac:dyDescent="0.25">
      <c r="B234" t="s">
        <v>790</v>
      </c>
      <c r="C234" t="s">
        <v>791</v>
      </c>
      <c r="D234" s="1" t="s">
        <v>792</v>
      </c>
      <c r="E234" s="3">
        <v>34017.06</v>
      </c>
      <c r="F234" s="3">
        <v>41034.94</v>
      </c>
      <c r="G234" s="16">
        <f t="shared" si="11"/>
        <v>-7017.8800000000047</v>
      </c>
      <c r="H234" s="75">
        <f t="shared" si="12"/>
        <v>-0.17102206071216394</v>
      </c>
      <c r="I234" s="77">
        <f t="shared" si="10"/>
        <v>5.8129459924834604E-4</v>
      </c>
      <c r="J234" s="3">
        <v>34017.06</v>
      </c>
      <c r="K234" s="3">
        <v>41034.94</v>
      </c>
      <c r="L234" s="16">
        <f t="shared" si="13"/>
        <v>-7017.8800000000047</v>
      </c>
      <c r="M234" s="17">
        <v>44105</v>
      </c>
      <c r="N234" s="17">
        <v>44469</v>
      </c>
      <c r="O234" t="s">
        <v>732</v>
      </c>
      <c r="P234" t="s">
        <v>432</v>
      </c>
      <c r="Q234" t="s">
        <v>765</v>
      </c>
      <c r="R234" t="s">
        <v>38</v>
      </c>
    </row>
    <row r="235" spans="2:18" ht="30" x14ac:dyDescent="0.25">
      <c r="B235" t="s">
        <v>793</v>
      </c>
      <c r="C235" t="s">
        <v>794</v>
      </c>
      <c r="D235" s="1" t="s">
        <v>795</v>
      </c>
      <c r="E235" s="3">
        <v>15961.03</v>
      </c>
      <c r="F235" s="3">
        <v>15289.2</v>
      </c>
      <c r="G235" s="16">
        <f t="shared" si="11"/>
        <v>671.82999999999993</v>
      </c>
      <c r="H235" s="75">
        <f t="shared" si="12"/>
        <v>4.394147502812442E-2</v>
      </c>
      <c r="I235" s="77">
        <f t="shared" si="10"/>
        <v>2.727472784961672E-4</v>
      </c>
      <c r="J235" s="3">
        <v>15961.03</v>
      </c>
      <c r="K235" s="3">
        <v>15289.2</v>
      </c>
      <c r="L235" s="16">
        <f t="shared" si="13"/>
        <v>671.82999999999993</v>
      </c>
      <c r="M235" s="17">
        <v>44105</v>
      </c>
      <c r="N235" s="17">
        <v>44469</v>
      </c>
      <c r="O235" t="s">
        <v>732</v>
      </c>
      <c r="P235" t="s">
        <v>432</v>
      </c>
      <c r="Q235" t="s">
        <v>737</v>
      </c>
      <c r="R235" t="s">
        <v>21</v>
      </c>
    </row>
    <row r="236" spans="2:18" x14ac:dyDescent="0.25">
      <c r="B236" t="s">
        <v>796</v>
      </c>
      <c r="C236" t="s">
        <v>797</v>
      </c>
      <c r="D236" s="1" t="s">
        <v>798</v>
      </c>
      <c r="E236" s="3">
        <v>215806.78</v>
      </c>
      <c r="F236" s="3">
        <v>198518.79</v>
      </c>
      <c r="G236" s="16">
        <f t="shared" si="11"/>
        <v>17287.989999999991</v>
      </c>
      <c r="H236" s="75">
        <f t="shared" si="12"/>
        <v>8.7084905161874046E-2</v>
      </c>
      <c r="I236" s="77">
        <f t="shared" si="10"/>
        <v>3.6877765361020614E-3</v>
      </c>
      <c r="J236" s="3">
        <v>215806.78</v>
      </c>
      <c r="K236" s="3">
        <v>198518.79</v>
      </c>
      <c r="L236" s="16">
        <f t="shared" si="13"/>
        <v>17287.989999999991</v>
      </c>
      <c r="M236" s="17">
        <v>44105</v>
      </c>
      <c r="N236" s="17">
        <v>44469</v>
      </c>
      <c r="O236" t="s">
        <v>732</v>
      </c>
      <c r="P236" t="s">
        <v>432</v>
      </c>
      <c r="Q236" t="s">
        <v>748</v>
      </c>
      <c r="R236" t="s">
        <v>32</v>
      </c>
    </row>
    <row r="237" spans="2:18" ht="75" x14ac:dyDescent="0.25">
      <c r="B237" t="s">
        <v>799</v>
      </c>
      <c r="C237" t="s">
        <v>800</v>
      </c>
      <c r="D237" s="1" t="s">
        <v>801</v>
      </c>
      <c r="E237" s="3">
        <v>39372.910000000003</v>
      </c>
      <c r="F237" s="3">
        <v>44906.11</v>
      </c>
      <c r="G237" s="16">
        <f t="shared" si="11"/>
        <v>-5533.1999999999971</v>
      </c>
      <c r="H237" s="75">
        <f t="shared" si="12"/>
        <v>-0.12321708560371845</v>
      </c>
      <c r="I237" s="77">
        <f t="shared" si="10"/>
        <v>6.7281710823014103E-4</v>
      </c>
      <c r="J237" s="3">
        <v>39372.910000000003</v>
      </c>
      <c r="K237" s="3">
        <v>44906.11</v>
      </c>
      <c r="L237" s="16">
        <f t="shared" si="13"/>
        <v>-5533.1999999999971</v>
      </c>
      <c r="M237" s="17">
        <v>44105</v>
      </c>
      <c r="N237" s="17">
        <v>44469</v>
      </c>
      <c r="O237" t="s">
        <v>802</v>
      </c>
      <c r="P237" t="s">
        <v>21</v>
      </c>
      <c r="Q237" t="s">
        <v>733</v>
      </c>
      <c r="R237" t="s">
        <v>544</v>
      </c>
    </row>
    <row r="238" spans="2:18" ht="30" x14ac:dyDescent="0.25">
      <c r="B238" t="s">
        <v>803</v>
      </c>
      <c r="C238" t="s">
        <v>804</v>
      </c>
      <c r="D238" s="1" t="s">
        <v>805</v>
      </c>
      <c r="E238" s="3">
        <v>22605.86</v>
      </c>
      <c r="F238" s="3">
        <v>23485.119999999999</v>
      </c>
      <c r="G238" s="16">
        <f t="shared" si="11"/>
        <v>-879.2599999999984</v>
      </c>
      <c r="H238" s="75">
        <f t="shared" si="12"/>
        <v>-3.7439025221076089E-2</v>
      </c>
      <c r="I238" s="77">
        <f t="shared" si="10"/>
        <v>4.0381422365241636E-4</v>
      </c>
      <c r="J238" s="3">
        <v>23631</v>
      </c>
      <c r="K238" s="3">
        <v>23485.119999999999</v>
      </c>
      <c r="L238" s="16">
        <f t="shared" si="13"/>
        <v>145.88000000000102</v>
      </c>
      <c r="M238" s="17">
        <v>44105</v>
      </c>
      <c r="N238" s="17">
        <v>44469</v>
      </c>
      <c r="O238" t="s">
        <v>691</v>
      </c>
      <c r="P238" t="s">
        <v>50</v>
      </c>
      <c r="Q238" t="s">
        <v>692</v>
      </c>
      <c r="R238" t="s">
        <v>23</v>
      </c>
    </row>
    <row r="239" spans="2:18" x14ac:dyDescent="0.25">
      <c r="B239" t="s">
        <v>806</v>
      </c>
      <c r="C239" t="s">
        <v>807</v>
      </c>
      <c r="D239" s="1" t="s">
        <v>808</v>
      </c>
      <c r="E239" s="3">
        <v>-571.32000000000005</v>
      </c>
      <c r="F239" s="3">
        <v>1544763.95</v>
      </c>
      <c r="G239" s="16">
        <f t="shared" si="11"/>
        <v>-1545335.27</v>
      </c>
      <c r="H239" s="75">
        <f t="shared" si="12"/>
        <v>-1.0003698429135404</v>
      </c>
      <c r="I239" s="77">
        <f t="shared" si="10"/>
        <v>6.8568190040773427E-3</v>
      </c>
      <c r="J239" s="3">
        <v>401257.51</v>
      </c>
      <c r="K239" s="3">
        <v>1544763.95</v>
      </c>
      <c r="L239" s="16">
        <f t="shared" si="13"/>
        <v>-1143506.44</v>
      </c>
      <c r="M239" s="17">
        <v>44105</v>
      </c>
      <c r="N239" s="17">
        <v>44469</v>
      </c>
      <c r="O239" t="s">
        <v>809</v>
      </c>
      <c r="P239" t="s">
        <v>50</v>
      </c>
      <c r="Q239" t="s">
        <v>409</v>
      </c>
      <c r="R239" t="s">
        <v>23</v>
      </c>
    </row>
    <row r="240" spans="2:18" ht="30" x14ac:dyDescent="0.25">
      <c r="B240" t="s">
        <v>810</v>
      </c>
      <c r="C240" t="s">
        <v>811</v>
      </c>
      <c r="D240" s="1" t="s">
        <v>812</v>
      </c>
      <c r="E240" s="3">
        <v>371620.37</v>
      </c>
      <c r="F240" s="3">
        <v>534336.46</v>
      </c>
      <c r="G240" s="16">
        <f t="shared" si="11"/>
        <v>-162716.08999999997</v>
      </c>
      <c r="H240" s="75">
        <f t="shared" si="12"/>
        <v>-0.304519908673273</v>
      </c>
      <c r="I240" s="77">
        <f t="shared" si="10"/>
        <v>6.3503699041502146E-3</v>
      </c>
      <c r="J240" s="3">
        <v>371620.37</v>
      </c>
      <c r="K240" s="3">
        <v>534336.46</v>
      </c>
      <c r="L240" s="16">
        <f t="shared" si="13"/>
        <v>-162716.08999999997</v>
      </c>
      <c r="M240" s="17">
        <v>44105</v>
      </c>
      <c r="N240" s="17">
        <v>44469</v>
      </c>
      <c r="O240" t="s">
        <v>732</v>
      </c>
      <c r="P240" t="s">
        <v>432</v>
      </c>
      <c r="Q240" t="s">
        <v>733</v>
      </c>
      <c r="R240" t="s">
        <v>544</v>
      </c>
    </row>
    <row r="241" spans="2:18" ht="30" x14ac:dyDescent="0.25">
      <c r="B241" t="s">
        <v>813</v>
      </c>
      <c r="C241" t="s">
        <v>814</v>
      </c>
      <c r="D241" s="1" t="s">
        <v>815</v>
      </c>
      <c r="E241" s="3">
        <v>414258.67000000004</v>
      </c>
      <c r="F241" s="3">
        <v>463474.7</v>
      </c>
      <c r="G241" s="16">
        <f t="shared" si="11"/>
        <v>-49216.02999999997</v>
      </c>
      <c r="H241" s="75">
        <f t="shared" si="12"/>
        <v>-0.10618924830201081</v>
      </c>
      <c r="I241" s="77">
        <f t="shared" si="10"/>
        <v>7.079908291740919E-3</v>
      </c>
      <c r="J241" s="3">
        <v>414312.58</v>
      </c>
      <c r="K241" s="3">
        <v>463474.7</v>
      </c>
      <c r="L241" s="16">
        <f t="shared" si="13"/>
        <v>-49162.119999999995</v>
      </c>
      <c r="M241" s="17">
        <v>44105</v>
      </c>
      <c r="N241" s="17">
        <v>44469</v>
      </c>
      <c r="O241" t="s">
        <v>732</v>
      </c>
      <c r="P241" t="s">
        <v>432</v>
      </c>
      <c r="Q241" t="s">
        <v>816</v>
      </c>
      <c r="R241" t="s">
        <v>580</v>
      </c>
    </row>
    <row r="242" spans="2:18" x14ac:dyDescent="0.25">
      <c r="B242" t="s">
        <v>817</v>
      </c>
      <c r="C242" t="s">
        <v>818</v>
      </c>
      <c r="D242" s="1" t="s">
        <v>819</v>
      </c>
      <c r="E242" s="3">
        <v>-269.79000000000002</v>
      </c>
      <c r="F242" s="3">
        <v>1215.3900000000001</v>
      </c>
      <c r="G242" s="16">
        <f t="shared" si="11"/>
        <v>-1485.18</v>
      </c>
      <c r="H242" s="75">
        <f t="shared" si="12"/>
        <v>-1.2219781304766371</v>
      </c>
      <c r="I242" s="77">
        <f t="shared" si="10"/>
        <v>1.7205209806703012E-5</v>
      </c>
      <c r="J242" s="3">
        <v>1006.84</v>
      </c>
      <c r="K242" s="3">
        <v>1215.3900000000001</v>
      </c>
      <c r="L242" s="16">
        <f t="shared" si="13"/>
        <v>-208.55000000000007</v>
      </c>
      <c r="M242" s="17">
        <v>44105</v>
      </c>
      <c r="N242" s="17">
        <v>44469</v>
      </c>
      <c r="O242" t="s">
        <v>691</v>
      </c>
      <c r="P242" t="s">
        <v>50</v>
      </c>
      <c r="Q242" t="s">
        <v>820</v>
      </c>
      <c r="R242" t="s">
        <v>23</v>
      </c>
    </row>
    <row r="243" spans="2:18" ht="30" x14ac:dyDescent="0.25">
      <c r="B243" t="s">
        <v>821</v>
      </c>
      <c r="C243" t="s">
        <v>822</v>
      </c>
      <c r="D243" s="1" t="s">
        <v>823</v>
      </c>
      <c r="E243" s="3">
        <v>810139.8</v>
      </c>
      <c r="F243" s="3">
        <v>746403.06</v>
      </c>
      <c r="G243" s="16">
        <f t="shared" si="11"/>
        <v>63736.739999999991</v>
      </c>
      <c r="H243" s="75">
        <f t="shared" si="12"/>
        <v>8.5391852493209214E-2</v>
      </c>
      <c r="I243" s="77">
        <f t="shared" si="10"/>
        <v>1.3843932731874396E-2</v>
      </c>
      <c r="J243" s="3">
        <v>810139.8</v>
      </c>
      <c r="K243" s="3">
        <v>746403.06</v>
      </c>
      <c r="L243" s="16">
        <f t="shared" si="13"/>
        <v>63736.739999999991</v>
      </c>
      <c r="M243" s="17">
        <v>44105</v>
      </c>
      <c r="N243" s="17">
        <v>44469</v>
      </c>
      <c r="O243" t="s">
        <v>732</v>
      </c>
      <c r="P243" t="s">
        <v>432</v>
      </c>
      <c r="Q243" t="s">
        <v>610</v>
      </c>
      <c r="R243" t="s">
        <v>23</v>
      </c>
    </row>
    <row r="244" spans="2:18" ht="30" x14ac:dyDescent="0.25">
      <c r="B244" t="s">
        <v>824</v>
      </c>
      <c r="C244" t="s">
        <v>825</v>
      </c>
      <c r="D244" s="1" t="s">
        <v>826</v>
      </c>
      <c r="E244" s="3">
        <v>-130.4</v>
      </c>
      <c r="F244" s="3">
        <v>2047.08</v>
      </c>
      <c r="G244" s="16">
        <f t="shared" si="11"/>
        <v>-2177.48</v>
      </c>
      <c r="H244" s="75">
        <f t="shared" si="12"/>
        <v>-1.0637004904546965</v>
      </c>
      <c r="I244" s="77">
        <f t="shared" si="10"/>
        <v>1.75086984704103E-5</v>
      </c>
      <c r="J244" s="3">
        <v>1024.5999999999999</v>
      </c>
      <c r="K244" s="3">
        <v>2047.08</v>
      </c>
      <c r="L244" s="16">
        <f t="shared" si="13"/>
        <v>-1022.48</v>
      </c>
      <c r="M244" s="17">
        <v>44105</v>
      </c>
      <c r="N244" s="17">
        <v>44469</v>
      </c>
      <c r="O244" t="s">
        <v>809</v>
      </c>
      <c r="P244" t="s">
        <v>50</v>
      </c>
      <c r="Q244" t="s">
        <v>827</v>
      </c>
      <c r="R244" t="s">
        <v>23</v>
      </c>
    </row>
    <row r="245" spans="2:18" ht="30" x14ac:dyDescent="0.25">
      <c r="B245" t="s">
        <v>828</v>
      </c>
      <c r="C245" t="s">
        <v>829</v>
      </c>
      <c r="D245" s="1" t="s">
        <v>830</v>
      </c>
      <c r="E245" s="3">
        <v>149290.17000000001</v>
      </c>
      <c r="F245" s="3">
        <v>438191.66</v>
      </c>
      <c r="G245" s="16">
        <f t="shared" si="11"/>
        <v>-288901.49</v>
      </c>
      <c r="H245" s="75">
        <f t="shared" si="12"/>
        <v>-0.6593039447624357</v>
      </c>
      <c r="I245" s="77">
        <f t="shared" si="10"/>
        <v>2.5511190426764532E-3</v>
      </c>
      <c r="J245" s="3">
        <v>149290.17000000001</v>
      </c>
      <c r="K245" s="3">
        <v>438191.66</v>
      </c>
      <c r="L245" s="16">
        <f t="shared" si="13"/>
        <v>-288901.49</v>
      </c>
      <c r="M245" s="17">
        <v>44105</v>
      </c>
      <c r="N245" s="17">
        <v>44469</v>
      </c>
      <c r="O245" t="s">
        <v>732</v>
      </c>
      <c r="P245" t="s">
        <v>432</v>
      </c>
      <c r="Q245" t="s">
        <v>831</v>
      </c>
      <c r="R245" t="s">
        <v>43</v>
      </c>
    </row>
    <row r="246" spans="2:18" ht="30" x14ac:dyDescent="0.25">
      <c r="B246" t="s">
        <v>832</v>
      </c>
      <c r="C246" t="s">
        <v>833</v>
      </c>
      <c r="D246" s="1" t="s">
        <v>834</v>
      </c>
      <c r="E246" s="3">
        <v>-98.78</v>
      </c>
      <c r="F246" s="3">
        <v>9463.5400000000009</v>
      </c>
      <c r="G246" s="16">
        <f t="shared" si="11"/>
        <v>-9562.3200000000015</v>
      </c>
      <c r="H246" s="75">
        <f t="shared" si="12"/>
        <v>-1.01043795450751</v>
      </c>
      <c r="I246" s="77">
        <f t="shared" si="10"/>
        <v>2.8833473651271433E-5</v>
      </c>
      <c r="J246" s="3">
        <v>1687.3200000000002</v>
      </c>
      <c r="K246" s="3">
        <v>9463.5400000000009</v>
      </c>
      <c r="L246" s="16">
        <f t="shared" si="13"/>
        <v>-7776.2200000000012</v>
      </c>
      <c r="M246" s="17">
        <v>44105</v>
      </c>
      <c r="N246" s="17">
        <v>44469</v>
      </c>
      <c r="O246" t="s">
        <v>809</v>
      </c>
      <c r="P246" t="s">
        <v>50</v>
      </c>
      <c r="Q246" t="s">
        <v>409</v>
      </c>
      <c r="R246" t="s">
        <v>23</v>
      </c>
    </row>
    <row r="247" spans="2:18" ht="30" x14ac:dyDescent="0.25">
      <c r="B247" t="s">
        <v>835</v>
      </c>
      <c r="C247" t="s">
        <v>836</v>
      </c>
      <c r="D247" s="1" t="s">
        <v>740</v>
      </c>
      <c r="E247" s="3">
        <v>1262239.7300000002</v>
      </c>
      <c r="F247" s="3">
        <v>1195311.07</v>
      </c>
      <c r="G247" s="16">
        <f t="shared" si="11"/>
        <v>66928.660000000149</v>
      </c>
      <c r="H247" s="75">
        <f t="shared" si="12"/>
        <v>5.5992671430709788E-2</v>
      </c>
      <c r="I247" s="77">
        <f t="shared" si="10"/>
        <v>2.1569563566213267E-2</v>
      </c>
      <c r="J247" s="3">
        <v>1262239.7300000002</v>
      </c>
      <c r="K247" s="3">
        <v>1195311.07</v>
      </c>
      <c r="L247" s="16">
        <f t="shared" si="13"/>
        <v>66928.660000000149</v>
      </c>
      <c r="M247" s="17">
        <v>44105</v>
      </c>
      <c r="N247" s="17">
        <v>44469</v>
      </c>
      <c r="O247" t="s">
        <v>732</v>
      </c>
      <c r="P247" t="s">
        <v>432</v>
      </c>
      <c r="Q247" t="s">
        <v>610</v>
      </c>
      <c r="R247" t="s">
        <v>23</v>
      </c>
    </row>
    <row r="248" spans="2:18" ht="30" x14ac:dyDescent="0.25">
      <c r="B248" t="s">
        <v>837</v>
      </c>
      <c r="C248" t="s">
        <v>838</v>
      </c>
      <c r="D248" s="1" t="s">
        <v>839</v>
      </c>
      <c r="E248" s="3">
        <v>1681613.82</v>
      </c>
      <c r="F248" s="3">
        <v>1570933.98</v>
      </c>
      <c r="G248" s="16">
        <f t="shared" si="11"/>
        <v>110679.84000000008</v>
      </c>
      <c r="H248" s="75">
        <f t="shared" si="12"/>
        <v>7.0454800398422904E-2</v>
      </c>
      <c r="I248" s="77">
        <f t="shared" si="10"/>
        <v>2.8735964589161452E-2</v>
      </c>
      <c r="J248" s="3">
        <v>1681613.82</v>
      </c>
      <c r="K248" s="3">
        <v>1570933.98</v>
      </c>
      <c r="L248" s="16">
        <f t="shared" si="13"/>
        <v>110679.84000000008</v>
      </c>
      <c r="M248" s="17">
        <v>44105</v>
      </c>
      <c r="N248" s="17">
        <v>44469</v>
      </c>
      <c r="O248" t="s">
        <v>732</v>
      </c>
      <c r="P248" t="s">
        <v>432</v>
      </c>
      <c r="Q248" t="s">
        <v>840</v>
      </c>
      <c r="R248" t="s">
        <v>23</v>
      </c>
    </row>
    <row r="249" spans="2:18" ht="30" x14ac:dyDescent="0.25">
      <c r="B249" t="s">
        <v>841</v>
      </c>
      <c r="C249" t="s">
        <v>842</v>
      </c>
      <c r="D249" s="1" t="s">
        <v>839</v>
      </c>
      <c r="E249" s="3">
        <v>174039.56</v>
      </c>
      <c r="F249" s="3">
        <v>175091.21</v>
      </c>
      <c r="G249" s="16">
        <f t="shared" si="11"/>
        <v>-1051.6499999999942</v>
      </c>
      <c r="H249" s="75">
        <f t="shared" si="12"/>
        <v>-6.0062980888646225E-3</v>
      </c>
      <c r="I249" s="77">
        <f t="shared" si="10"/>
        <v>2.9740446788628552E-3</v>
      </c>
      <c r="J249" s="3">
        <v>174039.56</v>
      </c>
      <c r="K249" s="3">
        <v>175091.21</v>
      </c>
      <c r="L249" s="16">
        <f t="shared" si="13"/>
        <v>-1051.6499999999942</v>
      </c>
      <c r="M249" s="17">
        <v>44105</v>
      </c>
      <c r="N249" s="17">
        <v>44469</v>
      </c>
      <c r="O249" t="s">
        <v>732</v>
      </c>
      <c r="P249" t="s">
        <v>432</v>
      </c>
      <c r="Q249" t="s">
        <v>761</v>
      </c>
      <c r="R249" t="s">
        <v>432</v>
      </c>
    </row>
    <row r="250" spans="2:18" ht="30" x14ac:dyDescent="0.25">
      <c r="B250" t="s">
        <v>843</v>
      </c>
      <c r="C250" t="s">
        <v>844</v>
      </c>
      <c r="D250" s="1" t="s">
        <v>845</v>
      </c>
      <c r="E250" s="3">
        <v>1473888.1600000001</v>
      </c>
      <c r="F250" s="3">
        <v>1479693.21</v>
      </c>
      <c r="G250" s="16">
        <f t="shared" si="11"/>
        <v>-5805.0499999998137</v>
      </c>
      <c r="H250" s="75">
        <f t="shared" si="12"/>
        <v>-3.9231443117859642E-3</v>
      </c>
      <c r="I250" s="77">
        <f t="shared" si="10"/>
        <v>2.5186280863310418E-2</v>
      </c>
      <c r="J250" s="3">
        <v>1473888.1600000001</v>
      </c>
      <c r="K250" s="3">
        <v>1479693.21</v>
      </c>
      <c r="L250" s="16">
        <f t="shared" si="13"/>
        <v>-5805.0499999998137</v>
      </c>
      <c r="M250" s="17">
        <v>44105</v>
      </c>
      <c r="N250" s="17">
        <v>44469</v>
      </c>
      <c r="O250" t="s">
        <v>802</v>
      </c>
      <c r="P250" t="s">
        <v>21</v>
      </c>
      <c r="Q250" t="s">
        <v>733</v>
      </c>
      <c r="R250" t="s">
        <v>544</v>
      </c>
    </row>
    <row r="251" spans="2:18" ht="30" x14ac:dyDescent="0.25">
      <c r="B251" t="s">
        <v>846</v>
      </c>
      <c r="C251" t="s">
        <v>847</v>
      </c>
      <c r="D251" s="1" t="s">
        <v>848</v>
      </c>
      <c r="E251" s="3">
        <v>1079290.1200000001</v>
      </c>
      <c r="F251" s="3">
        <v>1091445.97</v>
      </c>
      <c r="G251" s="16">
        <f t="shared" si="11"/>
        <v>-12155.84999999986</v>
      </c>
      <c r="H251" s="75">
        <f t="shared" si="12"/>
        <v>-1.1137381358419291E-2</v>
      </c>
      <c r="I251" s="77">
        <f t="shared" si="10"/>
        <v>1.8443261051310708E-2</v>
      </c>
      <c r="J251" s="3">
        <v>1079290.1200000001</v>
      </c>
      <c r="K251" s="3">
        <v>1091445.97</v>
      </c>
      <c r="L251" s="16">
        <f t="shared" si="13"/>
        <v>-12155.84999999986</v>
      </c>
      <c r="M251" s="17">
        <v>44105</v>
      </c>
      <c r="N251" s="17">
        <v>44469</v>
      </c>
      <c r="O251" t="s">
        <v>802</v>
      </c>
      <c r="P251" t="s">
        <v>21</v>
      </c>
      <c r="Q251" t="s">
        <v>849</v>
      </c>
      <c r="R251" t="s">
        <v>454</v>
      </c>
    </row>
    <row r="252" spans="2:18" ht="45" x14ac:dyDescent="0.25">
      <c r="B252" t="s">
        <v>850</v>
      </c>
      <c r="C252" t="s">
        <v>851</v>
      </c>
      <c r="D252" s="1" t="s">
        <v>852</v>
      </c>
      <c r="E252" s="3">
        <v>181329.07</v>
      </c>
      <c r="F252" s="3">
        <v>183740.89</v>
      </c>
      <c r="G252" s="16">
        <f t="shared" si="11"/>
        <v>-2411.820000000007</v>
      </c>
      <c r="H252" s="75">
        <f t="shared" si="12"/>
        <v>-1.3126201794276749E-2</v>
      </c>
      <c r="I252" s="77">
        <f t="shared" si="10"/>
        <v>3.0986101996388076E-3</v>
      </c>
      <c r="J252" s="3">
        <v>181329.07</v>
      </c>
      <c r="K252" s="3">
        <v>183740.89</v>
      </c>
      <c r="L252" s="16">
        <f t="shared" si="13"/>
        <v>-2411.820000000007</v>
      </c>
      <c r="M252" s="17">
        <v>44105</v>
      </c>
      <c r="N252" s="17">
        <v>44469</v>
      </c>
      <c r="O252" t="s">
        <v>732</v>
      </c>
      <c r="P252" t="s">
        <v>432</v>
      </c>
      <c r="Q252" t="s">
        <v>853</v>
      </c>
      <c r="R252" t="s">
        <v>43</v>
      </c>
    </row>
    <row r="253" spans="2:18" ht="30" x14ac:dyDescent="0.25">
      <c r="B253" t="s">
        <v>854</v>
      </c>
      <c r="C253" t="s">
        <v>855</v>
      </c>
      <c r="D253" s="1" t="s">
        <v>856</v>
      </c>
      <c r="E253" s="3">
        <v>625379.29</v>
      </c>
      <c r="F253" s="3">
        <v>655013.88</v>
      </c>
      <c r="G253" s="16">
        <f t="shared" si="11"/>
        <v>-29634.589999999967</v>
      </c>
      <c r="H253" s="75">
        <f t="shared" si="12"/>
        <v>-4.5242690124368004E-2</v>
      </c>
      <c r="I253" s="77">
        <f t="shared" si="10"/>
        <v>1.0686684968035603E-2</v>
      </c>
      <c r="J253" s="3">
        <v>625379.29</v>
      </c>
      <c r="K253" s="3">
        <v>655013.88</v>
      </c>
      <c r="L253" s="16">
        <f t="shared" si="13"/>
        <v>-29634.589999999967</v>
      </c>
      <c r="M253" s="17">
        <v>44105</v>
      </c>
      <c r="N253" s="17">
        <v>44469</v>
      </c>
      <c r="O253" t="s">
        <v>732</v>
      </c>
      <c r="P253" t="s">
        <v>432</v>
      </c>
      <c r="Q253" t="s">
        <v>610</v>
      </c>
      <c r="R253" t="s">
        <v>23</v>
      </c>
    </row>
    <row r="254" spans="2:18" ht="30" x14ac:dyDescent="0.25">
      <c r="B254" t="s">
        <v>857</v>
      </c>
      <c r="C254" t="s">
        <v>858</v>
      </c>
      <c r="D254" s="1" t="s">
        <v>859</v>
      </c>
      <c r="E254" s="3">
        <v>1077963.1499999999</v>
      </c>
      <c r="F254" s="3">
        <v>907464.06</v>
      </c>
      <c r="G254" s="16">
        <f t="shared" si="11"/>
        <v>170499.08999999985</v>
      </c>
      <c r="H254" s="75">
        <f t="shared" si="12"/>
        <v>0.18788522600002455</v>
      </c>
      <c r="I254" s="77">
        <f t="shared" si="10"/>
        <v>1.8420585355810724E-2</v>
      </c>
      <c r="J254" s="3">
        <v>1077963.1499999999</v>
      </c>
      <c r="K254" s="3">
        <v>907464.06</v>
      </c>
      <c r="L254" s="16">
        <f t="shared" si="13"/>
        <v>170499.08999999985</v>
      </c>
      <c r="M254" s="17">
        <v>44105</v>
      </c>
      <c r="N254" s="17">
        <v>44469</v>
      </c>
      <c r="O254" t="s">
        <v>732</v>
      </c>
      <c r="P254" t="s">
        <v>432</v>
      </c>
      <c r="Q254" t="s">
        <v>610</v>
      </c>
      <c r="R254" t="s">
        <v>23</v>
      </c>
    </row>
    <row r="255" spans="2:18" ht="30" x14ac:dyDescent="0.25">
      <c r="B255" t="s">
        <v>860</v>
      </c>
      <c r="C255" t="s">
        <v>861</v>
      </c>
      <c r="D255" s="1" t="s">
        <v>862</v>
      </c>
      <c r="E255" s="3">
        <v>639208.84</v>
      </c>
      <c r="F255" s="3">
        <v>827345.86</v>
      </c>
      <c r="G255" s="16">
        <f t="shared" si="11"/>
        <v>-188137.02000000002</v>
      </c>
      <c r="H255" s="75">
        <f t="shared" si="12"/>
        <v>-0.22739827331703821</v>
      </c>
      <c r="I255" s="77">
        <f t="shared" si="10"/>
        <v>1.0923008822155711E-2</v>
      </c>
      <c r="J255" s="3">
        <v>639208.84</v>
      </c>
      <c r="K255" s="3">
        <v>827345.86</v>
      </c>
      <c r="L255" s="16">
        <f t="shared" si="13"/>
        <v>-188137.02000000002</v>
      </c>
      <c r="M255" s="17">
        <v>44105</v>
      </c>
      <c r="N255" s="17">
        <v>44469</v>
      </c>
      <c r="O255" t="s">
        <v>732</v>
      </c>
      <c r="P255" t="s">
        <v>432</v>
      </c>
      <c r="Q255" t="s">
        <v>863</v>
      </c>
      <c r="R255" t="s">
        <v>544</v>
      </c>
    </row>
    <row r="256" spans="2:18" ht="30" x14ac:dyDescent="0.25">
      <c r="B256" t="s">
        <v>864</v>
      </c>
      <c r="C256" t="s">
        <v>865</v>
      </c>
      <c r="D256" s="1" t="s">
        <v>866</v>
      </c>
      <c r="E256" s="3">
        <v>925648.9</v>
      </c>
      <c r="F256" s="3">
        <v>952883.83</v>
      </c>
      <c r="G256" s="16">
        <f t="shared" si="11"/>
        <v>-27234.929999999935</v>
      </c>
      <c r="H256" s="75">
        <f t="shared" si="12"/>
        <v>-2.8581584808716858E-2</v>
      </c>
      <c r="I256" s="77">
        <f t="shared" si="10"/>
        <v>1.5817789849274816E-2</v>
      </c>
      <c r="J256" s="3">
        <v>925648.9</v>
      </c>
      <c r="K256" s="3">
        <v>952883.83</v>
      </c>
      <c r="L256" s="16">
        <f t="shared" si="13"/>
        <v>-27234.929999999935</v>
      </c>
      <c r="M256" s="17">
        <v>44105</v>
      </c>
      <c r="N256" s="17">
        <v>44469</v>
      </c>
      <c r="O256" t="s">
        <v>732</v>
      </c>
      <c r="P256" t="s">
        <v>432</v>
      </c>
      <c r="Q256" t="s">
        <v>867</v>
      </c>
      <c r="R256" t="s">
        <v>50</v>
      </c>
    </row>
    <row r="257" spans="2:18" ht="30" x14ac:dyDescent="0.25">
      <c r="B257" t="s">
        <v>868</v>
      </c>
      <c r="C257" t="s">
        <v>869</v>
      </c>
      <c r="D257" s="1" t="s">
        <v>870</v>
      </c>
      <c r="E257" s="3">
        <v>29415.24</v>
      </c>
      <c r="F257" s="3">
        <v>585655.93000000005</v>
      </c>
      <c r="G257" s="16">
        <f t="shared" si="11"/>
        <v>-556240.69000000006</v>
      </c>
      <c r="H257" s="75">
        <f t="shared" si="12"/>
        <v>-0.94977385441994933</v>
      </c>
      <c r="I257" s="77">
        <f t="shared" si="10"/>
        <v>5.0265720046335338E-4</v>
      </c>
      <c r="J257" s="3">
        <v>29415.24</v>
      </c>
      <c r="K257" s="3">
        <v>585655.93000000005</v>
      </c>
      <c r="L257" s="16">
        <f t="shared" si="13"/>
        <v>-556240.69000000006</v>
      </c>
      <c r="M257" s="17">
        <v>44105</v>
      </c>
      <c r="N257" s="17">
        <v>44469</v>
      </c>
      <c r="O257" t="s">
        <v>871</v>
      </c>
      <c r="P257" t="s">
        <v>432</v>
      </c>
      <c r="Q257" t="s">
        <v>872</v>
      </c>
      <c r="R257" t="s">
        <v>544</v>
      </c>
    </row>
    <row r="258" spans="2:18" x14ac:dyDescent="0.25">
      <c r="B258" t="s">
        <v>873</v>
      </c>
      <c r="C258" t="s">
        <v>874</v>
      </c>
      <c r="D258" s="1" t="s">
        <v>875</v>
      </c>
      <c r="E258" s="3">
        <v>-1099.28</v>
      </c>
      <c r="F258" s="3">
        <v>9150.34</v>
      </c>
      <c r="G258" s="16">
        <f t="shared" si="11"/>
        <v>-10249.620000000001</v>
      </c>
      <c r="H258" s="75">
        <f t="shared" si="12"/>
        <v>-1.1201354266617416</v>
      </c>
      <c r="I258" s="77">
        <f t="shared" si="10"/>
        <v>5.5075673599582665E-5</v>
      </c>
      <c r="J258" s="3">
        <v>3223</v>
      </c>
      <c r="K258" s="3">
        <v>9150.34</v>
      </c>
      <c r="L258" s="16">
        <f t="shared" si="13"/>
        <v>-5927.34</v>
      </c>
      <c r="M258" s="17">
        <v>44105</v>
      </c>
      <c r="N258" s="17">
        <v>44469</v>
      </c>
      <c r="O258" t="s">
        <v>618</v>
      </c>
      <c r="P258" t="s">
        <v>23</v>
      </c>
      <c r="Q258" t="s">
        <v>876</v>
      </c>
      <c r="R258" t="s">
        <v>23</v>
      </c>
    </row>
    <row r="259" spans="2:18" x14ac:dyDescent="0.25">
      <c r="B259" t="s">
        <v>877</v>
      </c>
      <c r="C259" t="s">
        <v>878</v>
      </c>
      <c r="D259" s="1" t="s">
        <v>879</v>
      </c>
      <c r="E259" s="3">
        <v>6246.01</v>
      </c>
      <c r="F259" s="3">
        <v>1221.8900000000001</v>
      </c>
      <c r="G259" s="16">
        <f t="shared" si="11"/>
        <v>5024.12</v>
      </c>
      <c r="H259" s="75">
        <f t="shared" si="12"/>
        <v>4.1117612878409675</v>
      </c>
      <c r="I259" s="77">
        <f t="shared" si="10"/>
        <v>1.1637559893727019E-4</v>
      </c>
      <c r="J259" s="3">
        <v>6810.24</v>
      </c>
      <c r="K259" s="3">
        <v>1221.8900000000001</v>
      </c>
      <c r="L259" s="16">
        <f t="shared" si="13"/>
        <v>5588.3499999999995</v>
      </c>
      <c r="M259" s="17">
        <v>44105</v>
      </c>
      <c r="N259" s="17">
        <v>44469</v>
      </c>
      <c r="O259" t="s">
        <v>618</v>
      </c>
      <c r="P259" t="s">
        <v>23</v>
      </c>
      <c r="Q259" t="s">
        <v>409</v>
      </c>
      <c r="R259" t="s">
        <v>23</v>
      </c>
    </row>
    <row r="260" spans="2:18" ht="30" x14ac:dyDescent="0.25">
      <c r="B260" t="s">
        <v>880</v>
      </c>
      <c r="C260" t="s">
        <v>881</v>
      </c>
      <c r="D260" s="1" t="s">
        <v>882</v>
      </c>
      <c r="E260" s="3">
        <v>720880.15</v>
      </c>
      <c r="F260" s="3">
        <v>723582</v>
      </c>
      <c r="G260" s="16">
        <f t="shared" si="11"/>
        <v>-2701.8499999999767</v>
      </c>
      <c r="H260" s="75">
        <f t="shared" si="12"/>
        <v>-3.7339928301145919E-3</v>
      </c>
      <c r="I260" s="77">
        <f t="shared" si="10"/>
        <v>1.2318634764448709E-2</v>
      </c>
      <c r="J260" s="3">
        <v>720880.15</v>
      </c>
      <c r="K260" s="3">
        <v>723582</v>
      </c>
      <c r="L260" s="16">
        <f t="shared" si="13"/>
        <v>-2701.8499999999767</v>
      </c>
      <c r="M260" s="17">
        <v>44105</v>
      </c>
      <c r="N260" s="17">
        <v>44469</v>
      </c>
      <c r="O260" t="s">
        <v>883</v>
      </c>
      <c r="P260" t="s">
        <v>32</v>
      </c>
      <c r="Q260" t="s">
        <v>733</v>
      </c>
      <c r="R260" t="s">
        <v>544</v>
      </c>
    </row>
    <row r="261" spans="2:18" x14ac:dyDescent="0.25">
      <c r="B261" t="s">
        <v>884</v>
      </c>
      <c r="C261" t="s">
        <v>885</v>
      </c>
      <c r="D261" s="1" t="s">
        <v>886</v>
      </c>
      <c r="E261" s="3">
        <v>-260.77</v>
      </c>
      <c r="F261" s="3">
        <v>1217.96</v>
      </c>
      <c r="G261" s="16">
        <f t="shared" si="11"/>
        <v>-1478.73</v>
      </c>
      <c r="H261" s="75">
        <f t="shared" si="12"/>
        <v>-1.2141039114585044</v>
      </c>
      <c r="I261" s="77">
        <f t="shared" si="10"/>
        <v>1.9865691228582944E-5</v>
      </c>
      <c r="J261" s="3">
        <v>1162.53</v>
      </c>
      <c r="K261" s="3">
        <v>1217.96</v>
      </c>
      <c r="L261" s="16">
        <f t="shared" si="13"/>
        <v>-55.430000000000064</v>
      </c>
      <c r="M261" s="17">
        <v>44105</v>
      </c>
      <c r="N261" s="17">
        <v>44469</v>
      </c>
      <c r="O261" t="s">
        <v>618</v>
      </c>
      <c r="P261" t="s">
        <v>23</v>
      </c>
      <c r="Q261" t="s">
        <v>692</v>
      </c>
      <c r="R261" t="s">
        <v>23</v>
      </c>
    </row>
    <row r="262" spans="2:18" ht="30" x14ac:dyDescent="0.25">
      <c r="B262" t="s">
        <v>887</v>
      </c>
      <c r="C262" t="s">
        <v>888</v>
      </c>
      <c r="D262" s="1" t="s">
        <v>889</v>
      </c>
      <c r="E262" s="3">
        <v>1070444.26</v>
      </c>
      <c r="F262" s="3">
        <v>1028886.89</v>
      </c>
      <c r="G262" s="16">
        <f t="shared" si="11"/>
        <v>41557.369999999995</v>
      </c>
      <c r="H262" s="75">
        <f t="shared" si="12"/>
        <v>4.0390610866856309E-2</v>
      </c>
      <c r="I262" s="77">
        <f t="shared" si="10"/>
        <v>1.8292100114895068E-2</v>
      </c>
      <c r="J262" s="3">
        <v>1070444.26</v>
      </c>
      <c r="K262" s="3">
        <v>1028886.89</v>
      </c>
      <c r="L262" s="16">
        <f t="shared" si="13"/>
        <v>41557.369999999995</v>
      </c>
      <c r="M262" s="17">
        <v>44105</v>
      </c>
      <c r="N262" s="17">
        <v>44469</v>
      </c>
      <c r="O262" t="s">
        <v>732</v>
      </c>
      <c r="P262" t="s">
        <v>432</v>
      </c>
      <c r="Q262" t="s">
        <v>867</v>
      </c>
      <c r="R262" t="s">
        <v>50</v>
      </c>
    </row>
    <row r="263" spans="2:18" ht="30" x14ac:dyDescent="0.25">
      <c r="B263" t="s">
        <v>890</v>
      </c>
      <c r="C263" t="s">
        <v>891</v>
      </c>
      <c r="D263" s="1" t="s">
        <v>892</v>
      </c>
      <c r="E263" s="3">
        <v>150400.37</v>
      </c>
      <c r="F263" s="3">
        <v>148104.49</v>
      </c>
      <c r="G263" s="16">
        <f t="shared" si="11"/>
        <v>2295.8800000000047</v>
      </c>
      <c r="H263" s="75">
        <f t="shared" si="12"/>
        <v>1.5501758251893679E-2</v>
      </c>
      <c r="I263" s="77">
        <f t="shared" si="10"/>
        <v>2.5700905018232901E-3</v>
      </c>
      <c r="J263" s="3">
        <v>150400.37</v>
      </c>
      <c r="K263" s="3">
        <v>148104.49</v>
      </c>
      <c r="L263" s="16">
        <f t="shared" si="13"/>
        <v>2295.8800000000047</v>
      </c>
      <c r="M263" s="17">
        <v>44105</v>
      </c>
      <c r="N263" s="17">
        <v>44469</v>
      </c>
      <c r="O263" t="s">
        <v>732</v>
      </c>
      <c r="P263" t="s">
        <v>432</v>
      </c>
      <c r="Q263" t="s">
        <v>765</v>
      </c>
      <c r="R263" t="s">
        <v>38</v>
      </c>
    </row>
    <row r="264" spans="2:18" ht="45" x14ac:dyDescent="0.25">
      <c r="B264" t="s">
        <v>893</v>
      </c>
      <c r="C264" t="s">
        <v>894</v>
      </c>
      <c r="D264" s="1" t="s">
        <v>895</v>
      </c>
      <c r="E264" s="3">
        <v>1040147.8200000001</v>
      </c>
      <c r="F264" s="3">
        <v>922791.11</v>
      </c>
      <c r="G264" s="16">
        <f t="shared" si="11"/>
        <v>117356.71000000008</v>
      </c>
      <c r="H264" s="75">
        <f t="shared" si="12"/>
        <v>0.1271758133864121</v>
      </c>
      <c r="I264" s="77">
        <f t="shared" si="10"/>
        <v>1.7774384681860832E-2</v>
      </c>
      <c r="J264" s="3">
        <v>1040147.8200000001</v>
      </c>
      <c r="K264" s="3">
        <v>922791.11</v>
      </c>
      <c r="L264" s="16">
        <f t="shared" si="13"/>
        <v>117356.71000000008</v>
      </c>
      <c r="M264" s="17">
        <v>44105</v>
      </c>
      <c r="N264" s="17">
        <v>44469</v>
      </c>
      <c r="O264" t="s">
        <v>883</v>
      </c>
      <c r="P264" t="s">
        <v>32</v>
      </c>
      <c r="Q264" t="s">
        <v>733</v>
      </c>
      <c r="R264" t="s">
        <v>544</v>
      </c>
    </row>
    <row r="265" spans="2:18" ht="30" x14ac:dyDescent="0.25">
      <c r="B265" t="s">
        <v>896</v>
      </c>
      <c r="C265" t="s">
        <v>897</v>
      </c>
      <c r="D265" s="1" t="s">
        <v>898</v>
      </c>
      <c r="E265" s="3">
        <v>65040.140000000007</v>
      </c>
      <c r="F265" s="3">
        <v>400363.37</v>
      </c>
      <c r="G265" s="16">
        <f t="shared" si="11"/>
        <v>-335323.23</v>
      </c>
      <c r="H265" s="75">
        <f t="shared" si="12"/>
        <v>-0.83754722616107458</v>
      </c>
      <c r="I265" s="77">
        <f t="shared" si="10"/>
        <v>6.9150476446443038E-3</v>
      </c>
      <c r="J265" s="3">
        <v>404665.02</v>
      </c>
      <c r="K265" s="3">
        <v>400363.37</v>
      </c>
      <c r="L265" s="16">
        <f t="shared" si="13"/>
        <v>4301.6500000000233</v>
      </c>
      <c r="M265" s="17">
        <v>44105</v>
      </c>
      <c r="N265" s="17">
        <v>44469</v>
      </c>
      <c r="O265" t="s">
        <v>899</v>
      </c>
      <c r="P265" t="s">
        <v>23</v>
      </c>
      <c r="Q265" t="s">
        <v>409</v>
      </c>
      <c r="R265" t="s">
        <v>23</v>
      </c>
    </row>
    <row r="266" spans="2:18" ht="45" x14ac:dyDescent="0.25">
      <c r="B266" t="s">
        <v>900</v>
      </c>
      <c r="C266" t="s">
        <v>901</v>
      </c>
      <c r="D266" s="1" t="s">
        <v>902</v>
      </c>
      <c r="E266" s="3">
        <v>-26790.410000000003</v>
      </c>
      <c r="F266" s="3">
        <v>100234.93</v>
      </c>
      <c r="G266" s="16">
        <f t="shared" si="11"/>
        <v>-127025.34</v>
      </c>
      <c r="H266" s="75">
        <f t="shared" si="12"/>
        <v>-1.267276188051411</v>
      </c>
      <c r="I266" s="77">
        <f t="shared" si="10"/>
        <v>6.4547732512473972E-6</v>
      </c>
      <c r="J266" s="3">
        <v>377.73</v>
      </c>
      <c r="K266" s="3">
        <v>100234.93</v>
      </c>
      <c r="L266" s="16">
        <f t="shared" si="13"/>
        <v>-99857.2</v>
      </c>
      <c r="M266" s="17">
        <v>44105</v>
      </c>
      <c r="N266" s="17">
        <v>44469</v>
      </c>
      <c r="O266" t="s">
        <v>903</v>
      </c>
      <c r="P266" t="s">
        <v>23</v>
      </c>
      <c r="Q266" t="s">
        <v>853</v>
      </c>
      <c r="R266" t="s">
        <v>43</v>
      </c>
    </row>
    <row r="267" spans="2:18" ht="75" x14ac:dyDescent="0.25">
      <c r="B267" t="s">
        <v>904</v>
      </c>
      <c r="C267" t="s">
        <v>905</v>
      </c>
      <c r="D267" s="1" t="s">
        <v>906</v>
      </c>
      <c r="E267" s="3">
        <v>1105067.6600000001</v>
      </c>
      <c r="F267" s="3">
        <v>960658.85</v>
      </c>
      <c r="G267" s="16">
        <f t="shared" si="11"/>
        <v>144408.81000000017</v>
      </c>
      <c r="H267" s="75">
        <f t="shared" si="12"/>
        <v>0.1503226769836141</v>
      </c>
      <c r="I267" s="77">
        <f t="shared" si="10"/>
        <v>1.8883756049523612E-2</v>
      </c>
      <c r="J267" s="3">
        <v>1105067.6600000001</v>
      </c>
      <c r="K267" s="3">
        <v>960658.85</v>
      </c>
      <c r="L267" s="16">
        <f t="shared" si="13"/>
        <v>144408.81000000017</v>
      </c>
      <c r="M267" s="17">
        <v>44105</v>
      </c>
      <c r="N267" s="17">
        <v>44469</v>
      </c>
      <c r="O267" t="s">
        <v>732</v>
      </c>
      <c r="P267" t="s">
        <v>432</v>
      </c>
      <c r="Q267" t="s">
        <v>907</v>
      </c>
      <c r="R267" t="s">
        <v>580</v>
      </c>
    </row>
    <row r="268" spans="2:18" ht="75" x14ac:dyDescent="0.25">
      <c r="B268" t="s">
        <v>908</v>
      </c>
      <c r="C268" t="s">
        <v>909</v>
      </c>
      <c r="D268" s="1" t="s">
        <v>910</v>
      </c>
      <c r="E268" s="3">
        <v>18199.600000000002</v>
      </c>
      <c r="F268" s="3">
        <v>24956.65</v>
      </c>
      <c r="G268" s="16">
        <f t="shared" si="11"/>
        <v>-6757.0499999999993</v>
      </c>
      <c r="H268" s="75">
        <f t="shared" si="12"/>
        <v>-0.2707514830716462</v>
      </c>
      <c r="I268" s="77">
        <f t="shared" si="10"/>
        <v>3.110006916670694E-4</v>
      </c>
      <c r="J268" s="3">
        <v>18199.600000000002</v>
      </c>
      <c r="K268" s="3">
        <v>24956.65</v>
      </c>
      <c r="L268" s="16">
        <f t="shared" si="13"/>
        <v>-6757.0499999999993</v>
      </c>
      <c r="M268" s="17">
        <v>44105</v>
      </c>
      <c r="N268" s="17">
        <v>44469</v>
      </c>
      <c r="O268" t="s">
        <v>732</v>
      </c>
      <c r="P268" t="s">
        <v>432</v>
      </c>
      <c r="Q268" t="s">
        <v>748</v>
      </c>
      <c r="R268" t="s">
        <v>32</v>
      </c>
    </row>
    <row r="269" spans="2:18" ht="30" x14ac:dyDescent="0.25">
      <c r="B269" t="s">
        <v>911</v>
      </c>
      <c r="C269" t="s">
        <v>912</v>
      </c>
      <c r="D269" s="1" t="s">
        <v>913</v>
      </c>
      <c r="E269" s="3">
        <v>579023.85</v>
      </c>
      <c r="F269" s="3">
        <v>339615.1</v>
      </c>
      <c r="G269" s="16">
        <f t="shared" si="11"/>
        <v>239408.75</v>
      </c>
      <c r="H269" s="75">
        <f t="shared" si="12"/>
        <v>0.70494141750469874</v>
      </c>
      <c r="I269" s="77">
        <f t="shared" si="10"/>
        <v>9.8945481132403697E-3</v>
      </c>
      <c r="J269" s="3">
        <v>579023.85</v>
      </c>
      <c r="K269" s="3">
        <v>339615.1</v>
      </c>
      <c r="L269" s="16">
        <f t="shared" si="13"/>
        <v>239408.75</v>
      </c>
      <c r="M269" s="17">
        <v>44105</v>
      </c>
      <c r="N269" s="17">
        <v>44469</v>
      </c>
      <c r="O269" t="s">
        <v>883</v>
      </c>
      <c r="P269" t="s">
        <v>32</v>
      </c>
      <c r="Q269" t="s">
        <v>914</v>
      </c>
      <c r="R269" t="s">
        <v>45</v>
      </c>
    </row>
    <row r="270" spans="2:18" ht="60" x14ac:dyDescent="0.25">
      <c r="B270" t="s">
        <v>915</v>
      </c>
      <c r="C270" t="s">
        <v>916</v>
      </c>
      <c r="D270" s="1" t="s">
        <v>917</v>
      </c>
      <c r="E270" s="3">
        <v>30796.55</v>
      </c>
      <c r="F270" s="3">
        <v>64001.98</v>
      </c>
      <c r="G270" s="16">
        <f t="shared" si="11"/>
        <v>-33205.430000000008</v>
      </c>
      <c r="H270" s="75">
        <f t="shared" si="12"/>
        <v>-0.51881879279359799</v>
      </c>
      <c r="I270" s="77">
        <f t="shared" si="10"/>
        <v>5.2626147557965474E-4</v>
      </c>
      <c r="J270" s="3">
        <v>30796.55</v>
      </c>
      <c r="K270" s="3">
        <v>64001.98</v>
      </c>
      <c r="L270" s="16">
        <f t="shared" si="13"/>
        <v>-33205.430000000008</v>
      </c>
      <c r="M270" s="17">
        <v>44105</v>
      </c>
      <c r="N270" s="17">
        <v>44469</v>
      </c>
      <c r="O270" t="s">
        <v>802</v>
      </c>
      <c r="P270" t="s">
        <v>21</v>
      </c>
      <c r="Q270" t="s">
        <v>748</v>
      </c>
      <c r="R270" t="s">
        <v>32</v>
      </c>
    </row>
    <row r="271" spans="2:18" ht="45" x14ac:dyDescent="0.25">
      <c r="B271" t="s">
        <v>918</v>
      </c>
      <c r="C271" t="s">
        <v>919</v>
      </c>
      <c r="D271" s="1" t="s">
        <v>920</v>
      </c>
      <c r="E271" s="3">
        <v>26117.800000000003</v>
      </c>
      <c r="F271" s="3">
        <v>71087.58</v>
      </c>
      <c r="G271" s="16">
        <f t="shared" si="11"/>
        <v>-44969.78</v>
      </c>
      <c r="H271" s="75">
        <f t="shared" si="12"/>
        <v>-0.63259686150520245</v>
      </c>
      <c r="I271" s="77">
        <f t="shared" ref="I271:I334" si="14">J271/58519484</f>
        <v>4.4630947190170032E-4</v>
      </c>
      <c r="J271" s="3">
        <v>26117.800000000003</v>
      </c>
      <c r="K271" s="3">
        <v>71087.58</v>
      </c>
      <c r="L271" s="16">
        <f t="shared" si="13"/>
        <v>-44969.78</v>
      </c>
      <c r="M271" s="17">
        <v>44105</v>
      </c>
      <c r="N271" s="17">
        <v>44469</v>
      </c>
      <c r="O271" t="s">
        <v>802</v>
      </c>
      <c r="P271" t="s">
        <v>21</v>
      </c>
      <c r="Q271" t="s">
        <v>921</v>
      </c>
      <c r="R271" t="s">
        <v>585</v>
      </c>
    </row>
    <row r="272" spans="2:18" ht="60" x14ac:dyDescent="0.25">
      <c r="B272" t="s">
        <v>922</v>
      </c>
      <c r="C272" t="s">
        <v>923</v>
      </c>
      <c r="D272" s="1" t="s">
        <v>924</v>
      </c>
      <c r="E272" s="3">
        <v>1210286.07</v>
      </c>
      <c r="F272" s="3">
        <v>924654.29</v>
      </c>
      <c r="G272" s="16">
        <f t="shared" si="11"/>
        <v>285631.78000000003</v>
      </c>
      <c r="H272" s="75">
        <f t="shared" si="12"/>
        <v>0.30890656441987635</v>
      </c>
      <c r="I272" s="77">
        <f t="shared" si="14"/>
        <v>2.0681762504946216E-2</v>
      </c>
      <c r="J272" s="3">
        <v>1210286.07</v>
      </c>
      <c r="K272" s="3">
        <v>924654.29</v>
      </c>
      <c r="L272" s="16">
        <f t="shared" si="13"/>
        <v>285631.78000000003</v>
      </c>
      <c r="M272" s="17">
        <v>44105</v>
      </c>
      <c r="N272" s="17">
        <v>44469</v>
      </c>
      <c r="O272" t="s">
        <v>732</v>
      </c>
      <c r="P272" t="s">
        <v>432</v>
      </c>
      <c r="Q272" t="s">
        <v>925</v>
      </c>
      <c r="R272" t="s">
        <v>585</v>
      </c>
    </row>
    <row r="273" spans="2:18" ht="30" x14ac:dyDescent="0.25">
      <c r="B273" t="s">
        <v>926</v>
      </c>
      <c r="C273" t="s">
        <v>927</v>
      </c>
      <c r="D273" s="1" t="s">
        <v>928</v>
      </c>
      <c r="E273" s="3">
        <v>130781.1</v>
      </c>
      <c r="F273" s="3">
        <v>132523.6</v>
      </c>
      <c r="G273" s="16">
        <f t="shared" si="11"/>
        <v>-1742.5</v>
      </c>
      <c r="H273" s="75">
        <f t="shared" si="12"/>
        <v>-1.3148601456646212E-2</v>
      </c>
      <c r="I273" s="77">
        <f t="shared" si="14"/>
        <v>2.2348300268676328E-3</v>
      </c>
      <c r="J273" s="3">
        <v>130781.1</v>
      </c>
      <c r="K273" s="3">
        <v>132523.6</v>
      </c>
      <c r="L273" s="16">
        <f t="shared" si="13"/>
        <v>-1742.5</v>
      </c>
      <c r="M273" s="17">
        <v>44105</v>
      </c>
      <c r="N273" s="17">
        <v>44469</v>
      </c>
      <c r="O273" t="s">
        <v>929</v>
      </c>
      <c r="P273" t="s">
        <v>21</v>
      </c>
      <c r="Q273" t="s">
        <v>921</v>
      </c>
      <c r="R273" t="s">
        <v>585</v>
      </c>
    </row>
    <row r="274" spans="2:18" ht="75" x14ac:dyDescent="0.25">
      <c r="B274" t="s">
        <v>930</v>
      </c>
      <c r="C274" t="s">
        <v>931</v>
      </c>
      <c r="D274" s="1" t="s">
        <v>932</v>
      </c>
      <c r="E274" s="3">
        <v>165725.58000000002</v>
      </c>
      <c r="F274" s="3">
        <v>293046.64</v>
      </c>
      <c r="G274" s="16">
        <f t="shared" si="11"/>
        <v>-127321.06</v>
      </c>
      <c r="H274" s="75">
        <f t="shared" si="12"/>
        <v>-0.43447370698398041</v>
      </c>
      <c r="I274" s="77">
        <f t="shared" si="14"/>
        <v>2.8319726810988287E-3</v>
      </c>
      <c r="J274" s="3">
        <v>165725.58000000002</v>
      </c>
      <c r="K274" s="3">
        <v>293046.64</v>
      </c>
      <c r="L274" s="16">
        <f t="shared" si="13"/>
        <v>-127321.06</v>
      </c>
      <c r="M274" s="17">
        <v>44105</v>
      </c>
      <c r="N274" s="17">
        <v>44469</v>
      </c>
      <c r="O274" t="s">
        <v>732</v>
      </c>
      <c r="P274" t="s">
        <v>432</v>
      </c>
      <c r="Q274" t="s">
        <v>748</v>
      </c>
      <c r="R274" t="s">
        <v>32</v>
      </c>
    </row>
    <row r="275" spans="2:18" ht="45" x14ac:dyDescent="0.25">
      <c r="B275" t="s">
        <v>933</v>
      </c>
      <c r="C275" t="s">
        <v>934</v>
      </c>
      <c r="D275" s="1" t="s">
        <v>935</v>
      </c>
      <c r="E275" s="3">
        <v>16674.2</v>
      </c>
      <c r="F275" s="3">
        <v>16563.3</v>
      </c>
      <c r="G275" s="16">
        <f t="shared" si="11"/>
        <v>110.90000000000146</v>
      </c>
      <c r="H275" s="75">
        <f t="shared" si="12"/>
        <v>6.6955256500818953E-3</v>
      </c>
      <c r="I275" s="77">
        <f t="shared" si="14"/>
        <v>2.8493415970653465E-4</v>
      </c>
      <c r="J275" s="3">
        <v>16674.2</v>
      </c>
      <c r="K275" s="3">
        <v>16563.3</v>
      </c>
      <c r="L275" s="16">
        <f t="shared" si="13"/>
        <v>110.90000000000146</v>
      </c>
      <c r="M275" s="17">
        <v>44105</v>
      </c>
      <c r="N275" s="17">
        <v>44469</v>
      </c>
      <c r="O275" t="s">
        <v>732</v>
      </c>
      <c r="P275" t="s">
        <v>432</v>
      </c>
      <c r="Q275" t="s">
        <v>936</v>
      </c>
      <c r="R275" t="s">
        <v>32</v>
      </c>
    </row>
    <row r="276" spans="2:18" ht="30" x14ac:dyDescent="0.25">
      <c r="B276" t="s">
        <v>937</v>
      </c>
      <c r="C276" t="s">
        <v>938</v>
      </c>
      <c r="D276" s="1" t="s">
        <v>939</v>
      </c>
      <c r="E276" s="3">
        <v>83761.820000000007</v>
      </c>
      <c r="F276" s="3">
        <v>81924.63</v>
      </c>
      <c r="G276" s="16">
        <f t="shared" si="11"/>
        <v>1837.1900000000023</v>
      </c>
      <c r="H276" s="75">
        <f t="shared" si="12"/>
        <v>2.2425368292783285E-2</v>
      </c>
      <c r="I276" s="77">
        <f t="shared" si="14"/>
        <v>1.4313492579667998E-3</v>
      </c>
      <c r="J276" s="3">
        <v>83761.820000000007</v>
      </c>
      <c r="K276" s="3">
        <v>81924.63</v>
      </c>
      <c r="L276" s="16">
        <f t="shared" si="13"/>
        <v>1837.1900000000023</v>
      </c>
      <c r="M276" s="17">
        <v>44105</v>
      </c>
      <c r="N276" s="17">
        <v>44469</v>
      </c>
      <c r="O276" t="s">
        <v>732</v>
      </c>
      <c r="P276" t="s">
        <v>432</v>
      </c>
      <c r="Q276" t="s">
        <v>737</v>
      </c>
      <c r="R276" t="s">
        <v>21</v>
      </c>
    </row>
    <row r="277" spans="2:18" ht="30" x14ac:dyDescent="0.25">
      <c r="B277" t="s">
        <v>940</v>
      </c>
      <c r="C277" t="s">
        <v>941</v>
      </c>
      <c r="D277" s="1" t="s">
        <v>942</v>
      </c>
      <c r="E277" s="3">
        <v>35895.18</v>
      </c>
      <c r="F277" s="3">
        <v>32117.98</v>
      </c>
      <c r="G277" s="16">
        <f t="shared" si="11"/>
        <v>3777.2000000000007</v>
      </c>
      <c r="H277" s="75">
        <f t="shared" si="12"/>
        <v>0.11760390908768238</v>
      </c>
      <c r="I277" s="77">
        <f t="shared" si="14"/>
        <v>6.1338852543539179E-4</v>
      </c>
      <c r="J277" s="3">
        <v>35895.18</v>
      </c>
      <c r="K277" s="3">
        <v>32117.98</v>
      </c>
      <c r="L277" s="16">
        <f t="shared" si="13"/>
        <v>3777.2000000000007</v>
      </c>
      <c r="M277" s="17">
        <v>44105</v>
      </c>
      <c r="N277" s="17">
        <v>44469</v>
      </c>
      <c r="O277" t="s">
        <v>732</v>
      </c>
      <c r="P277" t="s">
        <v>432</v>
      </c>
      <c r="Q277" t="s">
        <v>748</v>
      </c>
      <c r="R277" t="s">
        <v>32</v>
      </c>
    </row>
    <row r="278" spans="2:18" ht="45" x14ac:dyDescent="0.25">
      <c r="B278" t="s">
        <v>943</v>
      </c>
      <c r="C278" t="s">
        <v>944</v>
      </c>
      <c r="D278" s="1" t="s">
        <v>945</v>
      </c>
      <c r="E278" s="3">
        <v>5824.9000000000005</v>
      </c>
      <c r="F278" s="3">
        <v>5096.3999999999996</v>
      </c>
      <c r="G278" s="16">
        <f t="shared" si="11"/>
        <v>728.50000000000091</v>
      </c>
      <c r="H278" s="75">
        <f t="shared" si="12"/>
        <v>0.14294403892944058</v>
      </c>
      <c r="I278" s="77">
        <f t="shared" si="14"/>
        <v>9.9537788132239869E-5</v>
      </c>
      <c r="J278" s="3">
        <v>5824.9000000000005</v>
      </c>
      <c r="K278" s="3">
        <v>5096.3999999999996</v>
      </c>
      <c r="L278" s="16">
        <f t="shared" si="13"/>
        <v>728.50000000000091</v>
      </c>
      <c r="M278" s="17">
        <v>44105</v>
      </c>
      <c r="N278" s="17">
        <v>44469</v>
      </c>
      <c r="O278" t="s">
        <v>732</v>
      </c>
      <c r="P278" t="s">
        <v>432</v>
      </c>
      <c r="Q278" t="s">
        <v>761</v>
      </c>
      <c r="R278" t="s">
        <v>432</v>
      </c>
    </row>
    <row r="279" spans="2:18" ht="45" x14ac:dyDescent="0.25">
      <c r="B279" t="s">
        <v>946</v>
      </c>
      <c r="C279" t="s">
        <v>947</v>
      </c>
      <c r="D279" s="1" t="s">
        <v>948</v>
      </c>
      <c r="E279" s="3">
        <v>8090.2</v>
      </c>
      <c r="F279" s="3">
        <v>7644.6</v>
      </c>
      <c r="G279" s="16">
        <f t="shared" ref="G279:G342" si="15">E279-F279</f>
        <v>445.59999999999945</v>
      </c>
      <c r="H279" s="75">
        <f t="shared" ref="H279:H342" si="16">G279/F279</f>
        <v>5.8289511550636976E-2</v>
      </c>
      <c r="I279" s="77">
        <f t="shared" si="14"/>
        <v>1.382479722480123E-4</v>
      </c>
      <c r="J279" s="3">
        <v>8090.2</v>
      </c>
      <c r="K279" s="3">
        <v>7644.6</v>
      </c>
      <c r="L279" s="16">
        <f t="shared" ref="L279:L342" si="17">J279-K279</f>
        <v>445.59999999999945</v>
      </c>
      <c r="M279" s="17">
        <v>44105</v>
      </c>
      <c r="N279" s="17">
        <v>44469</v>
      </c>
      <c r="O279" t="s">
        <v>732</v>
      </c>
      <c r="P279" t="s">
        <v>432</v>
      </c>
      <c r="Q279" t="s">
        <v>761</v>
      </c>
      <c r="R279" t="s">
        <v>432</v>
      </c>
    </row>
    <row r="280" spans="2:18" ht="30" x14ac:dyDescent="0.25">
      <c r="B280" t="s">
        <v>949</v>
      </c>
      <c r="C280" t="s">
        <v>950</v>
      </c>
      <c r="D280" s="1" t="s">
        <v>951</v>
      </c>
      <c r="E280" s="3">
        <v>14588.49</v>
      </c>
      <c r="F280" s="3">
        <v>15289.2</v>
      </c>
      <c r="G280" s="16">
        <f t="shared" si="15"/>
        <v>-700.71000000000095</v>
      </c>
      <c r="H280" s="75">
        <f t="shared" si="16"/>
        <v>-4.5830390079271699E-2</v>
      </c>
      <c r="I280" s="77">
        <f t="shared" si="14"/>
        <v>2.4929286799589686E-4</v>
      </c>
      <c r="J280" s="3">
        <v>14588.49</v>
      </c>
      <c r="K280" s="3">
        <v>15289.2</v>
      </c>
      <c r="L280" s="16">
        <f t="shared" si="17"/>
        <v>-700.71000000000095</v>
      </c>
      <c r="M280" s="17">
        <v>44105</v>
      </c>
      <c r="N280" s="17">
        <v>44469</v>
      </c>
      <c r="O280" t="s">
        <v>732</v>
      </c>
      <c r="P280" t="s">
        <v>432</v>
      </c>
      <c r="Q280" t="s">
        <v>737</v>
      </c>
      <c r="R280" t="s">
        <v>21</v>
      </c>
    </row>
    <row r="281" spans="2:18" ht="30" x14ac:dyDescent="0.25">
      <c r="B281" t="s">
        <v>952</v>
      </c>
      <c r="C281" t="s">
        <v>953</v>
      </c>
      <c r="D281" s="1" t="s">
        <v>954</v>
      </c>
      <c r="E281" s="3">
        <v>11520.39</v>
      </c>
      <c r="F281" s="3">
        <v>11257.09</v>
      </c>
      <c r="G281" s="16">
        <f t="shared" si="15"/>
        <v>263.29999999999927</v>
      </c>
      <c r="H281" s="75">
        <f t="shared" si="16"/>
        <v>2.338970373338041E-2</v>
      </c>
      <c r="I281" s="77">
        <f t="shared" si="14"/>
        <v>1.9686417604092339E-4</v>
      </c>
      <c r="J281" s="3">
        <v>11520.39</v>
      </c>
      <c r="K281" s="3">
        <v>11257.09</v>
      </c>
      <c r="L281" s="16">
        <f t="shared" si="17"/>
        <v>263.29999999999927</v>
      </c>
      <c r="M281" s="17">
        <v>44105</v>
      </c>
      <c r="N281" s="17">
        <v>44469</v>
      </c>
      <c r="O281" t="s">
        <v>732</v>
      </c>
      <c r="P281" t="s">
        <v>432</v>
      </c>
      <c r="Q281" t="s">
        <v>737</v>
      </c>
      <c r="R281" t="s">
        <v>21</v>
      </c>
    </row>
    <row r="282" spans="2:18" ht="30" x14ac:dyDescent="0.25">
      <c r="B282" t="s">
        <v>955</v>
      </c>
      <c r="C282" t="s">
        <v>956</v>
      </c>
      <c r="D282" s="1" t="s">
        <v>957</v>
      </c>
      <c r="E282" s="3">
        <v>4523.72</v>
      </c>
      <c r="F282" s="3">
        <v>4026.51</v>
      </c>
      <c r="G282" s="16">
        <f t="shared" si="15"/>
        <v>497.21000000000004</v>
      </c>
      <c r="H282" s="75">
        <f t="shared" si="16"/>
        <v>0.12348410906715741</v>
      </c>
      <c r="I282" s="77">
        <f t="shared" si="14"/>
        <v>7.7302800551009651E-5</v>
      </c>
      <c r="J282" s="3">
        <v>4523.72</v>
      </c>
      <c r="K282" s="3">
        <v>4026.51</v>
      </c>
      <c r="L282" s="16">
        <f t="shared" si="17"/>
        <v>497.21000000000004</v>
      </c>
      <c r="M282" s="17">
        <v>44105</v>
      </c>
      <c r="N282" s="17">
        <v>44469</v>
      </c>
      <c r="O282" t="s">
        <v>958</v>
      </c>
      <c r="P282" t="s">
        <v>432</v>
      </c>
      <c r="Q282" t="s">
        <v>959</v>
      </c>
      <c r="R282" t="s">
        <v>21</v>
      </c>
    </row>
    <row r="283" spans="2:18" ht="30" x14ac:dyDescent="0.25">
      <c r="B283" t="s">
        <v>960</v>
      </c>
      <c r="C283" t="s">
        <v>961</v>
      </c>
      <c r="D283" s="1" t="s">
        <v>962</v>
      </c>
      <c r="E283" s="3">
        <v>779.92000000000007</v>
      </c>
      <c r="F283" s="3">
        <v>1712.85</v>
      </c>
      <c r="G283" s="16">
        <f t="shared" si="15"/>
        <v>-932.92999999999984</v>
      </c>
      <c r="H283" s="75">
        <f t="shared" si="16"/>
        <v>-0.54466532387541222</v>
      </c>
      <c r="I283" s="77">
        <f t="shared" si="14"/>
        <v>1.3327526948118683E-5</v>
      </c>
      <c r="J283" s="3">
        <v>779.92000000000007</v>
      </c>
      <c r="K283" s="3">
        <v>1712.85</v>
      </c>
      <c r="L283" s="16">
        <f t="shared" si="17"/>
        <v>-932.92999999999984</v>
      </c>
      <c r="M283" s="17">
        <v>44105</v>
      </c>
      <c r="N283" s="17">
        <v>44469</v>
      </c>
      <c r="O283" t="s">
        <v>958</v>
      </c>
      <c r="P283" t="s">
        <v>432</v>
      </c>
      <c r="Q283" t="s">
        <v>959</v>
      </c>
      <c r="R283" t="s">
        <v>21</v>
      </c>
    </row>
    <row r="284" spans="2:18" ht="30" x14ac:dyDescent="0.25">
      <c r="B284" t="s">
        <v>963</v>
      </c>
      <c r="C284" t="s">
        <v>964</v>
      </c>
      <c r="D284" s="1" t="s">
        <v>965</v>
      </c>
      <c r="E284" s="3">
        <v>917.9</v>
      </c>
      <c r="F284" s="3">
        <v>2091.9699999999998</v>
      </c>
      <c r="G284" s="16">
        <f t="shared" si="15"/>
        <v>-1174.0699999999997</v>
      </c>
      <c r="H284" s="75">
        <f t="shared" si="16"/>
        <v>-0.56122697744231509</v>
      </c>
      <c r="I284" s="77">
        <f t="shared" si="14"/>
        <v>1.5685374122574286E-5</v>
      </c>
      <c r="J284" s="3">
        <v>917.9</v>
      </c>
      <c r="K284" s="3">
        <v>2091.9699999999998</v>
      </c>
      <c r="L284" s="16">
        <f t="shared" si="17"/>
        <v>-1174.0699999999997</v>
      </c>
      <c r="M284" s="17">
        <v>44105</v>
      </c>
      <c r="N284" s="17">
        <v>44469</v>
      </c>
      <c r="O284" t="s">
        <v>958</v>
      </c>
      <c r="P284" t="s">
        <v>432</v>
      </c>
      <c r="Q284" t="s">
        <v>959</v>
      </c>
      <c r="R284" t="s">
        <v>21</v>
      </c>
    </row>
    <row r="285" spans="2:18" x14ac:dyDescent="0.25">
      <c r="B285" t="s">
        <v>966</v>
      </c>
      <c r="C285" t="s">
        <v>967</v>
      </c>
      <c r="D285" s="1" t="s">
        <v>968</v>
      </c>
      <c r="E285" s="3">
        <v>18400.12</v>
      </c>
      <c r="F285" s="3">
        <v>35270.36</v>
      </c>
      <c r="G285" s="16">
        <f t="shared" si="15"/>
        <v>-16870.240000000002</v>
      </c>
      <c r="H285" s="75">
        <f t="shared" si="16"/>
        <v>-0.47831210115235573</v>
      </c>
      <c r="I285" s="77">
        <f t="shared" si="14"/>
        <v>3.1442724272825095E-4</v>
      </c>
      <c r="J285" s="3">
        <v>18400.12</v>
      </c>
      <c r="K285" s="3">
        <v>35270.36</v>
      </c>
      <c r="L285" s="16">
        <f t="shared" si="17"/>
        <v>-16870.240000000002</v>
      </c>
      <c r="M285" s="17">
        <v>44105</v>
      </c>
      <c r="N285" s="17">
        <v>44469</v>
      </c>
      <c r="O285" t="s">
        <v>929</v>
      </c>
      <c r="P285" t="s">
        <v>21</v>
      </c>
      <c r="Q285" t="s">
        <v>969</v>
      </c>
      <c r="R285" t="s">
        <v>21</v>
      </c>
    </row>
    <row r="286" spans="2:18" x14ac:dyDescent="0.25">
      <c r="B286" t="s">
        <v>970</v>
      </c>
      <c r="C286" t="s">
        <v>971</v>
      </c>
      <c r="D286" s="1" t="s">
        <v>972</v>
      </c>
      <c r="E286" s="3">
        <v>22643.920000000002</v>
      </c>
      <c r="F286" s="3">
        <v>36563.61</v>
      </c>
      <c r="G286" s="16">
        <f t="shared" si="15"/>
        <v>-13919.689999999999</v>
      </c>
      <c r="H286" s="75">
        <f t="shared" si="16"/>
        <v>-0.38069791248730633</v>
      </c>
      <c r="I286" s="77">
        <f t="shared" si="14"/>
        <v>3.8694667916073903E-4</v>
      </c>
      <c r="J286" s="3">
        <v>22643.920000000002</v>
      </c>
      <c r="K286" s="3">
        <v>36563.61</v>
      </c>
      <c r="L286" s="16">
        <f t="shared" si="17"/>
        <v>-13919.689999999999</v>
      </c>
      <c r="M286" s="17">
        <v>44105</v>
      </c>
      <c r="N286" s="17">
        <v>44469</v>
      </c>
      <c r="O286" t="s">
        <v>973</v>
      </c>
      <c r="P286" t="s">
        <v>432</v>
      </c>
      <c r="Q286" t="s">
        <v>761</v>
      </c>
      <c r="R286" t="s">
        <v>432</v>
      </c>
    </row>
    <row r="287" spans="2:18" x14ac:dyDescent="0.25">
      <c r="B287" t="s">
        <v>974</v>
      </c>
      <c r="C287" t="s">
        <v>975</v>
      </c>
      <c r="D287" s="1" t="s">
        <v>976</v>
      </c>
      <c r="E287" s="3">
        <v>9859.26</v>
      </c>
      <c r="F287" s="3">
        <v>14072.95</v>
      </c>
      <c r="G287" s="16">
        <f t="shared" si="15"/>
        <v>-4213.6900000000005</v>
      </c>
      <c r="H287" s="75">
        <f t="shared" si="16"/>
        <v>-0.29941767717500595</v>
      </c>
      <c r="I287" s="77">
        <f t="shared" si="14"/>
        <v>1.6847824563866626E-4</v>
      </c>
      <c r="J287" s="3">
        <v>9859.26</v>
      </c>
      <c r="K287" s="3">
        <v>14072.95</v>
      </c>
      <c r="L287" s="16">
        <f t="shared" si="17"/>
        <v>-4213.6900000000005</v>
      </c>
      <c r="M287" s="17">
        <v>44105</v>
      </c>
      <c r="N287" s="17">
        <v>44469</v>
      </c>
      <c r="O287" t="s">
        <v>977</v>
      </c>
      <c r="P287" t="s">
        <v>432</v>
      </c>
      <c r="Q287" t="s">
        <v>978</v>
      </c>
      <c r="R287" t="s">
        <v>432</v>
      </c>
    </row>
    <row r="288" spans="2:18" x14ac:dyDescent="0.25">
      <c r="B288" t="s">
        <v>979</v>
      </c>
      <c r="C288" t="s">
        <v>980</v>
      </c>
      <c r="D288" s="1" t="s">
        <v>981</v>
      </c>
      <c r="E288" s="3">
        <v>27306.81</v>
      </c>
      <c r="F288" s="3">
        <v>31918.87</v>
      </c>
      <c r="G288" s="16">
        <f t="shared" si="15"/>
        <v>-4612.0599999999977</v>
      </c>
      <c r="H288" s="75">
        <f t="shared" si="16"/>
        <v>-0.14449321044260019</v>
      </c>
      <c r="I288" s="77">
        <f t="shared" si="14"/>
        <v>4.6662766199373875E-4</v>
      </c>
      <c r="J288" s="3">
        <v>27306.81</v>
      </c>
      <c r="K288" s="3">
        <v>31918.87</v>
      </c>
      <c r="L288" s="16">
        <f t="shared" si="17"/>
        <v>-4612.0599999999977</v>
      </c>
      <c r="M288" s="17">
        <v>44105</v>
      </c>
      <c r="N288" s="17">
        <v>44469</v>
      </c>
      <c r="O288" t="s">
        <v>732</v>
      </c>
      <c r="P288" t="s">
        <v>432</v>
      </c>
      <c r="Q288" t="s">
        <v>914</v>
      </c>
      <c r="R288" t="s">
        <v>45</v>
      </c>
    </row>
    <row r="289" spans="2:18" ht="30" x14ac:dyDescent="0.25">
      <c r="B289" t="s">
        <v>982</v>
      </c>
      <c r="C289" t="s">
        <v>983</v>
      </c>
      <c r="D289" s="1" t="s">
        <v>984</v>
      </c>
      <c r="E289" s="3">
        <v>38765.79</v>
      </c>
      <c r="F289" s="3">
        <v>44686.42</v>
      </c>
      <c r="G289" s="16">
        <f t="shared" si="15"/>
        <v>-5920.6299999999974</v>
      </c>
      <c r="H289" s="75">
        <f t="shared" si="16"/>
        <v>-0.13249282444196689</v>
      </c>
      <c r="I289" s="77">
        <f t="shared" si="14"/>
        <v>6.62442443955931E-4</v>
      </c>
      <c r="J289" s="3">
        <v>38765.79</v>
      </c>
      <c r="K289" s="3">
        <v>44686.42</v>
      </c>
      <c r="L289" s="16">
        <f t="shared" si="17"/>
        <v>-5920.6299999999974</v>
      </c>
      <c r="M289" s="17">
        <v>44105</v>
      </c>
      <c r="N289" s="17">
        <v>44469</v>
      </c>
      <c r="O289" t="s">
        <v>732</v>
      </c>
      <c r="P289" t="s">
        <v>432</v>
      </c>
      <c r="Q289" t="s">
        <v>914</v>
      </c>
      <c r="R289" t="s">
        <v>45</v>
      </c>
    </row>
    <row r="290" spans="2:18" ht="45" x14ac:dyDescent="0.25">
      <c r="B290" t="s">
        <v>985</v>
      </c>
      <c r="C290" t="s">
        <v>986</v>
      </c>
      <c r="D290" s="1" t="s">
        <v>987</v>
      </c>
      <c r="E290" s="3">
        <v>101255.86</v>
      </c>
      <c r="F290" s="3">
        <v>116699.86</v>
      </c>
      <c r="G290" s="16">
        <f t="shared" si="15"/>
        <v>-15444</v>
      </c>
      <c r="H290" s="75">
        <f t="shared" si="16"/>
        <v>-0.13233949038156514</v>
      </c>
      <c r="I290" s="77">
        <f t="shared" si="14"/>
        <v>1.7302931105817679E-3</v>
      </c>
      <c r="J290" s="3">
        <v>101255.86</v>
      </c>
      <c r="K290" s="3">
        <v>116699.86</v>
      </c>
      <c r="L290" s="16">
        <f t="shared" si="17"/>
        <v>-15444</v>
      </c>
      <c r="M290" s="17">
        <v>44105</v>
      </c>
      <c r="N290" s="17">
        <v>44469</v>
      </c>
      <c r="O290" t="s">
        <v>732</v>
      </c>
      <c r="P290" t="s">
        <v>432</v>
      </c>
      <c r="Q290" t="s">
        <v>914</v>
      </c>
      <c r="R290" t="s">
        <v>45</v>
      </c>
    </row>
    <row r="291" spans="2:18" ht="30" x14ac:dyDescent="0.25">
      <c r="B291" t="s">
        <v>988</v>
      </c>
      <c r="C291" t="s">
        <v>989</v>
      </c>
      <c r="D291" s="1" t="s">
        <v>990</v>
      </c>
      <c r="E291" s="3">
        <v>5312.72</v>
      </c>
      <c r="F291" s="3">
        <v>4577.46</v>
      </c>
      <c r="G291" s="16">
        <f t="shared" si="15"/>
        <v>735.26000000000022</v>
      </c>
      <c r="H291" s="75">
        <f t="shared" si="16"/>
        <v>0.16062619880894649</v>
      </c>
      <c r="I291" s="77">
        <f t="shared" si="14"/>
        <v>9.0785489496113814E-5</v>
      </c>
      <c r="J291" s="3">
        <v>5312.72</v>
      </c>
      <c r="K291" s="3">
        <v>4577.46</v>
      </c>
      <c r="L291" s="16">
        <f t="shared" si="17"/>
        <v>735.26000000000022</v>
      </c>
      <c r="M291" s="17">
        <v>44105</v>
      </c>
      <c r="N291" s="17">
        <v>44469</v>
      </c>
      <c r="O291" t="s">
        <v>732</v>
      </c>
      <c r="P291" t="s">
        <v>432</v>
      </c>
      <c r="Q291" t="s">
        <v>737</v>
      </c>
      <c r="R291" t="s">
        <v>21</v>
      </c>
    </row>
    <row r="292" spans="2:18" ht="45" x14ac:dyDescent="0.25">
      <c r="B292" t="s">
        <v>991</v>
      </c>
      <c r="C292" t="s">
        <v>992</v>
      </c>
      <c r="D292" s="1" t="s">
        <v>993</v>
      </c>
      <c r="E292" s="3">
        <v>6701.38</v>
      </c>
      <c r="F292" s="3">
        <v>8737.43</v>
      </c>
      <c r="G292" s="16">
        <f t="shared" si="15"/>
        <v>-2036.0500000000002</v>
      </c>
      <c r="H292" s="75">
        <f t="shared" si="16"/>
        <v>-0.23302618733426192</v>
      </c>
      <c r="I292" s="77">
        <f t="shared" si="14"/>
        <v>1.1451536380601033E-4</v>
      </c>
      <c r="J292" s="3">
        <v>6701.38</v>
      </c>
      <c r="K292" s="3">
        <v>8737.43</v>
      </c>
      <c r="L292" s="16">
        <f t="shared" si="17"/>
        <v>-2036.0500000000002</v>
      </c>
      <c r="M292" s="17">
        <v>44105</v>
      </c>
      <c r="N292" s="17">
        <v>44469</v>
      </c>
      <c r="O292" t="s">
        <v>994</v>
      </c>
      <c r="P292" t="s">
        <v>432</v>
      </c>
      <c r="Q292" t="s">
        <v>737</v>
      </c>
      <c r="R292" t="s">
        <v>21</v>
      </c>
    </row>
    <row r="293" spans="2:18" ht="60" x14ac:dyDescent="0.25">
      <c r="B293" t="s">
        <v>995</v>
      </c>
      <c r="C293" t="s">
        <v>996</v>
      </c>
      <c r="D293" s="1" t="s">
        <v>997</v>
      </c>
      <c r="E293" s="3">
        <v>9893.1200000000008</v>
      </c>
      <c r="F293" s="3">
        <v>7359.89</v>
      </c>
      <c r="G293" s="16">
        <f t="shared" si="15"/>
        <v>2533.2300000000005</v>
      </c>
      <c r="H293" s="75">
        <f t="shared" si="16"/>
        <v>0.34419400289949992</v>
      </c>
      <c r="I293" s="77">
        <f t="shared" si="14"/>
        <v>1.6905685634548658E-4</v>
      </c>
      <c r="J293" s="3">
        <v>9893.1200000000008</v>
      </c>
      <c r="K293" s="3">
        <v>7359.89</v>
      </c>
      <c r="L293" s="16">
        <f t="shared" si="17"/>
        <v>2533.2300000000005</v>
      </c>
      <c r="M293" s="17">
        <v>44105</v>
      </c>
      <c r="N293" s="17">
        <v>44469</v>
      </c>
      <c r="O293" t="s">
        <v>998</v>
      </c>
      <c r="P293" t="s">
        <v>432</v>
      </c>
      <c r="Q293" t="s">
        <v>737</v>
      </c>
      <c r="R293" t="s">
        <v>21</v>
      </c>
    </row>
    <row r="294" spans="2:18" ht="30" x14ac:dyDescent="0.25">
      <c r="B294" t="s">
        <v>999</v>
      </c>
      <c r="C294" t="s">
        <v>1000</v>
      </c>
      <c r="D294" s="1" t="s">
        <v>1001</v>
      </c>
      <c r="E294" s="3">
        <v>15821.86</v>
      </c>
      <c r="F294" s="3">
        <v>16945.53</v>
      </c>
      <c r="G294" s="16">
        <f t="shared" si="15"/>
        <v>-1123.6699999999983</v>
      </c>
      <c r="H294" s="75">
        <f t="shared" si="16"/>
        <v>-6.631070258646371E-2</v>
      </c>
      <c r="I294" s="77">
        <f t="shared" si="14"/>
        <v>2.7036909621417715E-4</v>
      </c>
      <c r="J294" s="3">
        <v>15821.86</v>
      </c>
      <c r="K294" s="3">
        <v>16945.53</v>
      </c>
      <c r="L294" s="16">
        <f t="shared" si="17"/>
        <v>-1123.6699999999983</v>
      </c>
      <c r="M294" s="17">
        <v>44105</v>
      </c>
      <c r="N294" s="17">
        <v>44469</v>
      </c>
      <c r="O294" t="s">
        <v>732</v>
      </c>
      <c r="P294" t="s">
        <v>432</v>
      </c>
      <c r="Q294" t="s">
        <v>765</v>
      </c>
      <c r="R294" t="s">
        <v>38</v>
      </c>
    </row>
    <row r="295" spans="2:18" ht="30" x14ac:dyDescent="0.25">
      <c r="B295" t="s">
        <v>1002</v>
      </c>
      <c r="C295" t="s">
        <v>1003</v>
      </c>
      <c r="D295" s="1" t="s">
        <v>1004</v>
      </c>
      <c r="E295" s="3">
        <v>17833.37</v>
      </c>
      <c r="F295" s="3">
        <v>20385.599999999999</v>
      </c>
      <c r="G295" s="16">
        <f t="shared" si="15"/>
        <v>-2552.2299999999996</v>
      </c>
      <c r="H295" s="75">
        <f t="shared" si="16"/>
        <v>-0.12519768856447688</v>
      </c>
      <c r="I295" s="77">
        <f t="shared" si="14"/>
        <v>3.0474243416090269E-4</v>
      </c>
      <c r="J295" s="3">
        <v>17833.37</v>
      </c>
      <c r="K295" s="3">
        <v>20385.599999999999</v>
      </c>
      <c r="L295" s="16">
        <f t="shared" si="17"/>
        <v>-2552.2299999999996</v>
      </c>
      <c r="M295" s="17">
        <v>44105</v>
      </c>
      <c r="N295" s="17">
        <v>44469</v>
      </c>
      <c r="O295" t="s">
        <v>732</v>
      </c>
      <c r="P295" t="s">
        <v>432</v>
      </c>
      <c r="Q295" t="s">
        <v>748</v>
      </c>
      <c r="R295" t="s">
        <v>32</v>
      </c>
    </row>
    <row r="296" spans="2:18" ht="30" x14ac:dyDescent="0.25">
      <c r="B296" t="s">
        <v>1005</v>
      </c>
      <c r="C296" t="s">
        <v>1006</v>
      </c>
      <c r="D296" s="1" t="s">
        <v>1007</v>
      </c>
      <c r="E296" s="3">
        <v>21543.850000000002</v>
      </c>
      <c r="F296" s="3">
        <v>26756.1</v>
      </c>
      <c r="G296" s="16">
        <f t="shared" si="15"/>
        <v>-5212.2499999999964</v>
      </c>
      <c r="H296" s="75">
        <f t="shared" si="16"/>
        <v>-0.19480604422916631</v>
      </c>
      <c r="I296" s="77">
        <f t="shared" si="14"/>
        <v>3.6814832475282939E-4</v>
      </c>
      <c r="J296" s="3">
        <v>21543.850000000002</v>
      </c>
      <c r="K296" s="3">
        <v>26756.1</v>
      </c>
      <c r="L296" s="16">
        <f t="shared" si="17"/>
        <v>-5212.2499999999964</v>
      </c>
      <c r="M296" s="17">
        <v>44105</v>
      </c>
      <c r="N296" s="17">
        <v>44469</v>
      </c>
      <c r="O296" t="s">
        <v>732</v>
      </c>
      <c r="P296" t="s">
        <v>432</v>
      </c>
      <c r="Q296" t="s">
        <v>765</v>
      </c>
      <c r="R296" t="s">
        <v>38</v>
      </c>
    </row>
    <row r="297" spans="2:18" x14ac:dyDescent="0.25">
      <c r="B297" t="s">
        <v>1008</v>
      </c>
      <c r="C297" t="s">
        <v>1009</v>
      </c>
      <c r="D297" s="1" t="s">
        <v>1010</v>
      </c>
      <c r="E297" s="3">
        <v>21925.510000000002</v>
      </c>
      <c r="F297" s="3">
        <v>19111.5</v>
      </c>
      <c r="G297" s="16">
        <f t="shared" si="15"/>
        <v>2814.010000000002</v>
      </c>
      <c r="H297" s="75">
        <f t="shared" si="16"/>
        <v>0.14724171310467529</v>
      </c>
      <c r="I297" s="77">
        <f t="shared" si="14"/>
        <v>3.746702551239174E-4</v>
      </c>
      <c r="J297" s="3">
        <v>21925.510000000002</v>
      </c>
      <c r="K297" s="3">
        <v>19111.5</v>
      </c>
      <c r="L297" s="16">
        <f t="shared" si="17"/>
        <v>2814.010000000002</v>
      </c>
      <c r="M297" s="17">
        <v>44105</v>
      </c>
      <c r="N297" s="17">
        <v>44469</v>
      </c>
      <c r="O297" t="s">
        <v>732</v>
      </c>
      <c r="P297" t="s">
        <v>432</v>
      </c>
      <c r="Q297" t="s">
        <v>748</v>
      </c>
      <c r="R297" t="s">
        <v>32</v>
      </c>
    </row>
    <row r="298" spans="2:18" x14ac:dyDescent="0.25">
      <c r="B298" t="s">
        <v>1011</v>
      </c>
      <c r="C298" t="s">
        <v>1012</v>
      </c>
      <c r="D298" s="1" t="s">
        <v>1013</v>
      </c>
      <c r="E298" s="3">
        <v>26631.18</v>
      </c>
      <c r="F298" s="3">
        <v>36853.33</v>
      </c>
      <c r="G298" s="16">
        <f t="shared" si="15"/>
        <v>-10222.150000000001</v>
      </c>
      <c r="H298" s="75">
        <f t="shared" si="16"/>
        <v>-0.27737384925595598</v>
      </c>
      <c r="I298" s="77">
        <f t="shared" si="14"/>
        <v>4.5508227652861738E-4</v>
      </c>
      <c r="J298" s="3">
        <v>26631.18</v>
      </c>
      <c r="K298" s="3">
        <v>36853.33</v>
      </c>
      <c r="L298" s="16">
        <f t="shared" si="17"/>
        <v>-10222.150000000001</v>
      </c>
      <c r="M298" s="17">
        <v>44105</v>
      </c>
      <c r="N298" s="17">
        <v>44469</v>
      </c>
      <c r="O298" t="s">
        <v>1014</v>
      </c>
      <c r="P298" t="s">
        <v>21</v>
      </c>
      <c r="Q298" t="s">
        <v>1015</v>
      </c>
      <c r="R298" t="s">
        <v>32</v>
      </c>
    </row>
    <row r="299" spans="2:18" ht="45" x14ac:dyDescent="0.25">
      <c r="B299" t="s">
        <v>1016</v>
      </c>
      <c r="C299" t="s">
        <v>1017</v>
      </c>
      <c r="D299" s="1" t="s">
        <v>1018</v>
      </c>
      <c r="E299" s="3">
        <v>8824.65</v>
      </c>
      <c r="F299" s="3">
        <v>6703.3</v>
      </c>
      <c r="G299" s="16">
        <f t="shared" si="15"/>
        <v>2121.3499999999995</v>
      </c>
      <c r="H299" s="75">
        <f t="shared" si="16"/>
        <v>0.31646353288678702</v>
      </c>
      <c r="I299" s="77">
        <f t="shared" si="14"/>
        <v>1.5079849302840741E-4</v>
      </c>
      <c r="J299" s="3">
        <v>8824.65</v>
      </c>
      <c r="K299" s="3">
        <v>6703.3</v>
      </c>
      <c r="L299" s="16">
        <f t="shared" si="17"/>
        <v>2121.3499999999995</v>
      </c>
      <c r="M299" s="17">
        <v>44105</v>
      </c>
      <c r="N299" s="17">
        <v>44469</v>
      </c>
      <c r="O299" t="s">
        <v>1019</v>
      </c>
      <c r="P299" t="s">
        <v>432</v>
      </c>
      <c r="Q299" t="s">
        <v>737</v>
      </c>
      <c r="R299" t="s">
        <v>21</v>
      </c>
    </row>
    <row r="300" spans="2:18" ht="45" x14ac:dyDescent="0.25">
      <c r="B300" t="s">
        <v>1020</v>
      </c>
      <c r="C300" t="s">
        <v>1021</v>
      </c>
      <c r="D300" s="1" t="s">
        <v>1022</v>
      </c>
      <c r="E300" s="3">
        <v>4207.16</v>
      </c>
      <c r="F300" s="3">
        <v>2501.9899999999998</v>
      </c>
      <c r="G300" s="16">
        <f t="shared" si="15"/>
        <v>1705.17</v>
      </c>
      <c r="H300" s="75">
        <f t="shared" si="16"/>
        <v>0.68152550569746495</v>
      </c>
      <c r="I300" s="77">
        <f t="shared" si="14"/>
        <v>7.189332018033515E-5</v>
      </c>
      <c r="J300" s="3">
        <v>4207.16</v>
      </c>
      <c r="K300" s="3">
        <v>2501.9899999999998</v>
      </c>
      <c r="L300" s="16">
        <f t="shared" si="17"/>
        <v>1705.17</v>
      </c>
      <c r="M300" s="17">
        <v>44105</v>
      </c>
      <c r="N300" s="17">
        <v>44469</v>
      </c>
      <c r="O300" t="s">
        <v>732</v>
      </c>
      <c r="P300" t="s">
        <v>432</v>
      </c>
      <c r="Q300" t="s">
        <v>737</v>
      </c>
      <c r="R300" t="s">
        <v>21</v>
      </c>
    </row>
    <row r="301" spans="2:18" ht="45" x14ac:dyDescent="0.25">
      <c r="B301" t="s">
        <v>1023</v>
      </c>
      <c r="C301" t="s">
        <v>1024</v>
      </c>
      <c r="D301" s="1" t="s">
        <v>1025</v>
      </c>
      <c r="E301" s="3">
        <v>11530.59</v>
      </c>
      <c r="F301" s="3">
        <v>16125.32</v>
      </c>
      <c r="G301" s="16">
        <f t="shared" si="15"/>
        <v>-4594.7299999999996</v>
      </c>
      <c r="H301" s="75">
        <f t="shared" si="16"/>
        <v>-0.28493884152376509</v>
      </c>
      <c r="I301" s="77">
        <f t="shared" si="14"/>
        <v>1.9703847696264719E-4</v>
      </c>
      <c r="J301" s="3">
        <v>11530.59</v>
      </c>
      <c r="K301" s="3">
        <v>16125.32</v>
      </c>
      <c r="L301" s="16">
        <f t="shared" si="17"/>
        <v>-4594.7299999999996</v>
      </c>
      <c r="M301" s="17">
        <v>44105</v>
      </c>
      <c r="N301" s="17">
        <v>44469</v>
      </c>
      <c r="O301" t="s">
        <v>883</v>
      </c>
      <c r="P301" t="s">
        <v>32</v>
      </c>
      <c r="Q301" t="s">
        <v>1026</v>
      </c>
      <c r="R301" t="s">
        <v>38</v>
      </c>
    </row>
    <row r="302" spans="2:18" ht="45" x14ac:dyDescent="0.25">
      <c r="B302" t="s">
        <v>1027</v>
      </c>
      <c r="C302" t="s">
        <v>1028</v>
      </c>
      <c r="D302" s="1" t="s">
        <v>1029</v>
      </c>
      <c r="E302" s="3">
        <v>6516.51</v>
      </c>
      <c r="F302" s="3">
        <v>33357.08</v>
      </c>
      <c r="G302" s="16">
        <f t="shared" si="15"/>
        <v>-26840.57</v>
      </c>
      <c r="H302" s="75">
        <f t="shared" si="16"/>
        <v>-0.80464387170579676</v>
      </c>
      <c r="I302" s="77">
        <f t="shared" si="14"/>
        <v>1.113562450413951E-4</v>
      </c>
      <c r="J302" s="3">
        <v>6516.51</v>
      </c>
      <c r="K302" s="3">
        <v>33357.08</v>
      </c>
      <c r="L302" s="16">
        <f t="shared" si="17"/>
        <v>-26840.57</v>
      </c>
      <c r="M302" s="17">
        <v>44105</v>
      </c>
      <c r="N302" s="17">
        <v>44469</v>
      </c>
      <c r="O302" t="s">
        <v>1030</v>
      </c>
      <c r="P302" t="s">
        <v>432</v>
      </c>
      <c r="Q302" t="s">
        <v>1031</v>
      </c>
      <c r="R302" t="s">
        <v>21</v>
      </c>
    </row>
    <row r="303" spans="2:18" ht="45" x14ac:dyDescent="0.25">
      <c r="B303" t="s">
        <v>1032</v>
      </c>
      <c r="C303" t="s">
        <v>1033</v>
      </c>
      <c r="D303" s="1" t="s">
        <v>1034</v>
      </c>
      <c r="E303" s="3">
        <v>270142.37</v>
      </c>
      <c r="F303" s="3">
        <v>279658.15000000002</v>
      </c>
      <c r="G303" s="16">
        <f t="shared" si="15"/>
        <v>-9515.7800000000279</v>
      </c>
      <c r="H303" s="75">
        <f t="shared" si="16"/>
        <v>-3.4026471247128064E-2</v>
      </c>
      <c r="I303" s="77">
        <f t="shared" si="14"/>
        <v>4.6162807929065125E-3</v>
      </c>
      <c r="J303" s="3">
        <v>270142.37</v>
      </c>
      <c r="K303" s="3">
        <v>279658.15000000002</v>
      </c>
      <c r="L303" s="16">
        <f t="shared" si="17"/>
        <v>-9515.7800000000279</v>
      </c>
      <c r="M303" s="17">
        <v>44105</v>
      </c>
      <c r="N303" s="17">
        <v>44469</v>
      </c>
      <c r="O303" t="s">
        <v>1035</v>
      </c>
      <c r="P303" t="s">
        <v>432</v>
      </c>
      <c r="Q303" t="s">
        <v>737</v>
      </c>
      <c r="R303" t="s">
        <v>21</v>
      </c>
    </row>
    <row r="304" spans="2:18" ht="30" x14ac:dyDescent="0.25">
      <c r="B304" t="s">
        <v>1036</v>
      </c>
      <c r="C304" t="s">
        <v>1037</v>
      </c>
      <c r="D304" s="1" t="s">
        <v>1038</v>
      </c>
      <c r="E304" s="3">
        <v>-865.25</v>
      </c>
      <c r="F304" s="3">
        <v>16277.77</v>
      </c>
      <c r="G304" s="16">
        <f t="shared" si="15"/>
        <v>-17143.02</v>
      </c>
      <c r="H304" s="75">
        <f t="shared" si="16"/>
        <v>-1.0531553155008333</v>
      </c>
      <c r="I304" s="77">
        <f t="shared" si="14"/>
        <v>-1.4785673776617715E-5</v>
      </c>
      <c r="J304" s="3">
        <v>-865.25</v>
      </c>
      <c r="K304" s="3">
        <v>16277.77</v>
      </c>
      <c r="L304" s="16">
        <f t="shared" si="17"/>
        <v>-17143.02</v>
      </c>
      <c r="M304" s="17">
        <v>44105</v>
      </c>
      <c r="N304" s="17">
        <v>44469</v>
      </c>
      <c r="O304" t="s">
        <v>1014</v>
      </c>
      <c r="P304" t="s">
        <v>21</v>
      </c>
      <c r="Q304" t="s">
        <v>1039</v>
      </c>
      <c r="R304" t="s">
        <v>32</v>
      </c>
    </row>
    <row r="305" spans="2:18" ht="30" x14ac:dyDescent="0.25">
      <c r="B305" t="s">
        <v>1040</v>
      </c>
      <c r="C305" t="s">
        <v>1041</v>
      </c>
      <c r="D305" s="1" t="s">
        <v>1042</v>
      </c>
      <c r="E305" s="3">
        <v>1741.8</v>
      </c>
      <c r="F305" s="3">
        <v>1572.67</v>
      </c>
      <c r="G305" s="16">
        <f t="shared" si="15"/>
        <v>169.12999999999988</v>
      </c>
      <c r="H305" s="75">
        <f t="shared" si="16"/>
        <v>0.10754322267227065</v>
      </c>
      <c r="I305" s="77">
        <f t="shared" si="14"/>
        <v>2.9764445633184324E-5</v>
      </c>
      <c r="J305" s="3">
        <v>1741.8</v>
      </c>
      <c r="K305" s="3">
        <v>1572.67</v>
      </c>
      <c r="L305" s="16">
        <f t="shared" si="17"/>
        <v>169.12999999999988</v>
      </c>
      <c r="M305" s="17">
        <v>44105</v>
      </c>
      <c r="N305" s="17">
        <v>44469</v>
      </c>
      <c r="O305" t="s">
        <v>1014</v>
      </c>
      <c r="P305" t="s">
        <v>21</v>
      </c>
      <c r="Q305" t="s">
        <v>1039</v>
      </c>
      <c r="R305" t="s">
        <v>32</v>
      </c>
    </row>
    <row r="306" spans="2:18" ht="45" x14ac:dyDescent="0.25">
      <c r="B306" t="s">
        <v>1043</v>
      </c>
      <c r="C306" t="s">
        <v>1044</v>
      </c>
      <c r="D306" s="1" t="s">
        <v>1045</v>
      </c>
      <c r="E306" s="3">
        <v>2679.48</v>
      </c>
      <c r="F306" s="3">
        <v>2824.57</v>
      </c>
      <c r="G306" s="16">
        <f t="shared" si="15"/>
        <v>-145.09000000000015</v>
      </c>
      <c r="H306" s="75">
        <f t="shared" si="16"/>
        <v>-5.1367110746060513E-2</v>
      </c>
      <c r="I306" s="77">
        <f t="shared" si="14"/>
        <v>4.5787826837297469E-5</v>
      </c>
      <c r="J306" s="3">
        <v>2679.48</v>
      </c>
      <c r="K306" s="3">
        <v>2824.57</v>
      </c>
      <c r="L306" s="16">
        <f t="shared" si="17"/>
        <v>-145.09000000000015</v>
      </c>
      <c r="M306" s="17">
        <v>44105</v>
      </c>
      <c r="N306" s="17">
        <v>44469</v>
      </c>
      <c r="O306" t="s">
        <v>1046</v>
      </c>
      <c r="P306" t="s">
        <v>21</v>
      </c>
      <c r="Q306" t="s">
        <v>737</v>
      </c>
      <c r="R306" t="s">
        <v>21</v>
      </c>
    </row>
    <row r="307" spans="2:18" x14ac:dyDescent="0.25">
      <c r="B307" t="s">
        <v>1047</v>
      </c>
      <c r="C307" t="s">
        <v>1048</v>
      </c>
      <c r="D307" s="1" t="s">
        <v>1049</v>
      </c>
      <c r="E307" s="3">
        <v>1287.47</v>
      </c>
      <c r="F307" s="3">
        <v>6709.43</v>
      </c>
      <c r="G307" s="16">
        <f t="shared" si="15"/>
        <v>-5421.96</v>
      </c>
      <c r="H307" s="75">
        <f t="shared" si="16"/>
        <v>-0.80811037599319169</v>
      </c>
      <c r="I307" s="77">
        <f t="shared" si="14"/>
        <v>2.2000706636442658E-5</v>
      </c>
      <c r="J307" s="3">
        <v>1287.47</v>
      </c>
      <c r="K307" s="3">
        <v>6709.43</v>
      </c>
      <c r="L307" s="16">
        <f t="shared" si="17"/>
        <v>-5421.96</v>
      </c>
      <c r="M307" s="17">
        <v>44105</v>
      </c>
      <c r="N307" s="17">
        <v>44469</v>
      </c>
      <c r="O307" t="s">
        <v>1050</v>
      </c>
      <c r="P307" t="s">
        <v>21</v>
      </c>
      <c r="Q307" t="s">
        <v>1051</v>
      </c>
      <c r="R307" t="s">
        <v>21</v>
      </c>
    </row>
    <row r="308" spans="2:18" x14ac:dyDescent="0.25">
      <c r="B308" t="s">
        <v>1052</v>
      </c>
      <c r="C308" t="s">
        <v>1053</v>
      </c>
      <c r="D308" s="1" t="s">
        <v>1054</v>
      </c>
      <c r="E308" s="3">
        <v>1078083.56</v>
      </c>
      <c r="F308" s="3">
        <v>853168.53</v>
      </c>
      <c r="G308" s="16">
        <f t="shared" si="15"/>
        <v>224915.03000000003</v>
      </c>
      <c r="H308" s="75">
        <f t="shared" si="16"/>
        <v>0.26362321404424049</v>
      </c>
      <c r="I308" s="77">
        <f t="shared" si="14"/>
        <v>1.8422642961103349E-2</v>
      </c>
      <c r="J308" s="3">
        <v>1078083.56</v>
      </c>
      <c r="K308" s="3">
        <v>853168.53</v>
      </c>
      <c r="L308" s="16">
        <f t="shared" si="17"/>
        <v>224915.03000000003</v>
      </c>
      <c r="M308" s="17">
        <v>44105</v>
      </c>
      <c r="N308" s="17">
        <v>44469</v>
      </c>
      <c r="O308" t="s">
        <v>1055</v>
      </c>
      <c r="P308" t="s">
        <v>21</v>
      </c>
      <c r="Q308" t="s">
        <v>867</v>
      </c>
      <c r="R308" t="s">
        <v>50</v>
      </c>
    </row>
    <row r="309" spans="2:18" x14ac:dyDescent="0.25">
      <c r="B309" t="s">
        <v>1056</v>
      </c>
      <c r="C309" t="s">
        <v>1057</v>
      </c>
      <c r="D309" s="1" t="s">
        <v>1058</v>
      </c>
      <c r="E309" s="3">
        <v>29168.98</v>
      </c>
      <c r="F309" s="3">
        <v>308056.34000000003</v>
      </c>
      <c r="G309" s="16">
        <f t="shared" si="15"/>
        <v>-278887.36000000004</v>
      </c>
      <c r="H309" s="75">
        <f t="shared" si="16"/>
        <v>-0.90531283985260624</v>
      </c>
      <c r="I309" s="77">
        <f t="shared" si="14"/>
        <v>4.9844902938652022E-4</v>
      </c>
      <c r="J309" s="3">
        <v>29168.98</v>
      </c>
      <c r="K309" s="3">
        <v>308056.34000000003</v>
      </c>
      <c r="L309" s="16">
        <f t="shared" si="17"/>
        <v>-278887.36000000004</v>
      </c>
      <c r="M309" s="17">
        <v>44105</v>
      </c>
      <c r="N309" s="17">
        <v>44469</v>
      </c>
      <c r="O309" t="s">
        <v>1059</v>
      </c>
      <c r="P309" t="s">
        <v>21</v>
      </c>
      <c r="Q309" t="s">
        <v>610</v>
      </c>
      <c r="R309" t="s">
        <v>23</v>
      </c>
    </row>
    <row r="310" spans="2:18" x14ac:dyDescent="0.25">
      <c r="B310" t="s">
        <v>1060</v>
      </c>
      <c r="C310" t="s">
        <v>1061</v>
      </c>
      <c r="D310" s="1" t="s">
        <v>1062</v>
      </c>
      <c r="E310" s="3">
        <v>22380.15</v>
      </c>
      <c r="F310" s="3">
        <v>28514.31</v>
      </c>
      <c r="G310" s="16">
        <f t="shared" si="15"/>
        <v>-6134.16</v>
      </c>
      <c r="H310" s="75">
        <f t="shared" si="16"/>
        <v>-0.21512566848014206</v>
      </c>
      <c r="I310" s="77">
        <f t="shared" si="14"/>
        <v>3.8243929150161342E-4</v>
      </c>
      <c r="J310" s="3">
        <v>22380.15</v>
      </c>
      <c r="K310" s="3">
        <v>28514.31</v>
      </c>
      <c r="L310" s="16">
        <f t="shared" si="17"/>
        <v>-6134.16</v>
      </c>
      <c r="M310" s="17">
        <v>44105</v>
      </c>
      <c r="N310" s="17">
        <v>44469</v>
      </c>
      <c r="O310" t="s">
        <v>1051</v>
      </c>
      <c r="P310" t="s">
        <v>21</v>
      </c>
      <c r="Q310" t="s">
        <v>1063</v>
      </c>
      <c r="R310" t="s">
        <v>21</v>
      </c>
    </row>
    <row r="311" spans="2:18" ht="30" x14ac:dyDescent="0.25">
      <c r="B311" t="s">
        <v>1064</v>
      </c>
      <c r="C311" t="s">
        <v>1065</v>
      </c>
      <c r="D311" s="1" t="s">
        <v>1066</v>
      </c>
      <c r="E311" s="3">
        <v>55293.11</v>
      </c>
      <c r="F311" s="3">
        <v>55750.74</v>
      </c>
      <c r="G311" s="16">
        <f t="shared" si="15"/>
        <v>-457.62999999999738</v>
      </c>
      <c r="H311" s="75">
        <f t="shared" si="16"/>
        <v>-8.2085009095842921E-3</v>
      </c>
      <c r="I311" s="77">
        <f t="shared" si="14"/>
        <v>9.4486667038964326E-4</v>
      </c>
      <c r="J311" s="3">
        <v>55293.11</v>
      </c>
      <c r="K311" s="3">
        <v>55750.74</v>
      </c>
      <c r="L311" s="16">
        <f t="shared" si="17"/>
        <v>-457.62999999999738</v>
      </c>
      <c r="M311" s="17">
        <v>44105</v>
      </c>
      <c r="N311" s="17">
        <v>44469</v>
      </c>
      <c r="O311" t="s">
        <v>1067</v>
      </c>
      <c r="P311" t="s">
        <v>21</v>
      </c>
      <c r="Q311" t="s">
        <v>1068</v>
      </c>
      <c r="R311" t="s">
        <v>38</v>
      </c>
    </row>
    <row r="312" spans="2:18" x14ac:dyDescent="0.25">
      <c r="B312" t="s">
        <v>1069</v>
      </c>
      <c r="C312" t="s">
        <v>1070</v>
      </c>
      <c r="D312" s="1" t="s">
        <v>1071</v>
      </c>
      <c r="E312" s="3">
        <v>25554.7</v>
      </c>
      <c r="F312" s="3">
        <v>26513.1</v>
      </c>
      <c r="G312" s="16">
        <f t="shared" si="15"/>
        <v>-958.39999999999782</v>
      </c>
      <c r="H312" s="75">
        <f t="shared" si="16"/>
        <v>-3.6148168263990171E-2</v>
      </c>
      <c r="I312" s="77">
        <f t="shared" si="14"/>
        <v>4.366870357230081E-4</v>
      </c>
      <c r="J312" s="3">
        <v>25554.7</v>
      </c>
      <c r="K312" s="3">
        <v>26513.1</v>
      </c>
      <c r="L312" s="16">
        <f t="shared" si="17"/>
        <v>-958.39999999999782</v>
      </c>
      <c r="M312" s="17">
        <v>44105</v>
      </c>
      <c r="N312" s="17">
        <v>44469</v>
      </c>
      <c r="O312" t="s">
        <v>1072</v>
      </c>
      <c r="P312" t="s">
        <v>32</v>
      </c>
      <c r="Q312" t="s">
        <v>1073</v>
      </c>
      <c r="R312" t="s">
        <v>32</v>
      </c>
    </row>
    <row r="313" spans="2:18" ht="45" x14ac:dyDescent="0.25">
      <c r="B313" t="s">
        <v>1074</v>
      </c>
      <c r="C313" t="s">
        <v>1075</v>
      </c>
      <c r="D313" s="1" t="s">
        <v>1076</v>
      </c>
      <c r="E313" s="3">
        <v>-523.41</v>
      </c>
      <c r="F313" s="3">
        <v>6806.53</v>
      </c>
      <c r="G313" s="16">
        <f t="shared" si="15"/>
        <v>-7329.94</v>
      </c>
      <c r="H313" s="75">
        <f t="shared" si="16"/>
        <v>-1.0768982139210435</v>
      </c>
      <c r="I313" s="77">
        <f t="shared" si="14"/>
        <v>-8.9442005332787958E-6</v>
      </c>
      <c r="J313" s="3">
        <v>-523.41</v>
      </c>
      <c r="K313" s="3">
        <v>6806.53</v>
      </c>
      <c r="L313" s="16">
        <f t="shared" si="17"/>
        <v>-7329.94</v>
      </c>
      <c r="M313" s="17">
        <v>44105</v>
      </c>
      <c r="N313" s="17">
        <v>44469</v>
      </c>
      <c r="O313" t="s">
        <v>1059</v>
      </c>
      <c r="P313" t="s">
        <v>21</v>
      </c>
      <c r="Q313" t="s">
        <v>748</v>
      </c>
      <c r="R313" t="s">
        <v>32</v>
      </c>
    </row>
    <row r="314" spans="2:18" ht="45" x14ac:dyDescent="0.25">
      <c r="B314" t="s">
        <v>1077</v>
      </c>
      <c r="C314" t="s">
        <v>1078</v>
      </c>
      <c r="D314" s="1" t="s">
        <v>1079</v>
      </c>
      <c r="E314" s="3">
        <v>344.82</v>
      </c>
      <c r="F314" s="3">
        <v>5694.71</v>
      </c>
      <c r="G314" s="16">
        <f t="shared" si="15"/>
        <v>-5349.89</v>
      </c>
      <c r="H314" s="75">
        <f t="shared" si="16"/>
        <v>-0.93944906764347968</v>
      </c>
      <c r="I314" s="77">
        <f t="shared" si="14"/>
        <v>5.8923964538033178E-6</v>
      </c>
      <c r="J314" s="3">
        <v>344.82</v>
      </c>
      <c r="K314" s="3">
        <v>5694.71</v>
      </c>
      <c r="L314" s="16">
        <f t="shared" si="17"/>
        <v>-5349.89</v>
      </c>
      <c r="M314" s="17">
        <v>44105</v>
      </c>
      <c r="N314" s="17">
        <v>44469</v>
      </c>
      <c r="O314" t="s">
        <v>1080</v>
      </c>
      <c r="P314" t="s">
        <v>21</v>
      </c>
      <c r="Q314" t="s">
        <v>1081</v>
      </c>
      <c r="R314" t="s">
        <v>38</v>
      </c>
    </row>
    <row r="315" spans="2:18" ht="30" x14ac:dyDescent="0.25">
      <c r="B315" t="s">
        <v>1082</v>
      </c>
      <c r="C315" t="s">
        <v>1083</v>
      </c>
      <c r="D315" s="1" t="s">
        <v>1084</v>
      </c>
      <c r="E315" s="3">
        <v>-1962.8400000000001</v>
      </c>
      <c r="F315" s="3">
        <v>4198.7</v>
      </c>
      <c r="G315" s="16">
        <f t="shared" si="15"/>
        <v>-6161.54</v>
      </c>
      <c r="H315" s="75">
        <f t="shared" si="16"/>
        <v>-1.4674875556719937</v>
      </c>
      <c r="I315" s="77">
        <f t="shared" si="14"/>
        <v>-3.3541649136892598E-5</v>
      </c>
      <c r="J315" s="3">
        <v>-1962.8400000000001</v>
      </c>
      <c r="K315" s="3">
        <v>4198.7</v>
      </c>
      <c r="L315" s="16">
        <f t="shared" si="17"/>
        <v>-6161.54</v>
      </c>
      <c r="M315" s="17">
        <v>44105</v>
      </c>
      <c r="N315" s="17">
        <v>44469</v>
      </c>
      <c r="O315" t="s">
        <v>737</v>
      </c>
      <c r="P315" t="s">
        <v>21</v>
      </c>
      <c r="Q315" t="s">
        <v>748</v>
      </c>
      <c r="R315" t="s">
        <v>32</v>
      </c>
    </row>
    <row r="316" spans="2:18" ht="60" x14ac:dyDescent="0.25">
      <c r="B316" t="s">
        <v>1085</v>
      </c>
      <c r="C316" t="s">
        <v>1086</v>
      </c>
      <c r="D316" s="1" t="s">
        <v>1087</v>
      </c>
      <c r="E316" s="3">
        <v>11346.34</v>
      </c>
      <c r="F316" s="3">
        <v>11440.41</v>
      </c>
      <c r="G316" s="16">
        <f t="shared" si="15"/>
        <v>-94.069999999999709</v>
      </c>
      <c r="H316" s="75">
        <f t="shared" si="16"/>
        <v>-8.2226074065527115E-3</v>
      </c>
      <c r="I316" s="77">
        <f t="shared" si="14"/>
        <v>1.9388995295994065E-4</v>
      </c>
      <c r="J316" s="3">
        <v>11346.34</v>
      </c>
      <c r="K316" s="3">
        <v>11440.41</v>
      </c>
      <c r="L316" s="16">
        <f t="shared" si="17"/>
        <v>-94.069999999999709</v>
      </c>
      <c r="M316" s="17">
        <v>44105</v>
      </c>
      <c r="N316" s="17">
        <v>44469</v>
      </c>
      <c r="O316" t="s">
        <v>802</v>
      </c>
      <c r="P316" t="s">
        <v>21</v>
      </c>
      <c r="Q316" t="s">
        <v>1088</v>
      </c>
      <c r="R316" t="s">
        <v>585</v>
      </c>
    </row>
    <row r="317" spans="2:18" ht="45" x14ac:dyDescent="0.25">
      <c r="B317" t="s">
        <v>1089</v>
      </c>
      <c r="C317" t="s">
        <v>1090</v>
      </c>
      <c r="D317" s="1" t="s">
        <v>1091</v>
      </c>
      <c r="E317" s="3">
        <v>14118.59</v>
      </c>
      <c r="F317" s="3">
        <v>14103.02</v>
      </c>
      <c r="G317" s="16">
        <f t="shared" si="15"/>
        <v>15.569999999999709</v>
      </c>
      <c r="H317" s="75">
        <f t="shared" si="16"/>
        <v>1.1040188555358859E-3</v>
      </c>
      <c r="I317" s="77">
        <f t="shared" si="14"/>
        <v>2.4126306376864157E-4</v>
      </c>
      <c r="J317" s="3">
        <v>14118.59</v>
      </c>
      <c r="K317" s="3">
        <v>14103.02</v>
      </c>
      <c r="L317" s="16">
        <f t="shared" si="17"/>
        <v>15.569999999999709</v>
      </c>
      <c r="M317" s="17">
        <v>44105</v>
      </c>
      <c r="N317" s="17">
        <v>44469</v>
      </c>
      <c r="O317" t="s">
        <v>883</v>
      </c>
      <c r="P317" t="s">
        <v>32</v>
      </c>
      <c r="Q317" t="s">
        <v>936</v>
      </c>
      <c r="R317" t="s">
        <v>32</v>
      </c>
    </row>
    <row r="318" spans="2:18" ht="30" x14ac:dyDescent="0.25">
      <c r="B318" t="s">
        <v>1092</v>
      </c>
      <c r="C318" t="s">
        <v>1093</v>
      </c>
      <c r="D318" s="1" t="s">
        <v>1094</v>
      </c>
      <c r="E318" s="3">
        <v>10738.31</v>
      </c>
      <c r="F318" s="3">
        <v>12309.9</v>
      </c>
      <c r="G318" s="16">
        <f t="shared" si="15"/>
        <v>-1571.5900000000001</v>
      </c>
      <c r="H318" s="75">
        <f t="shared" si="16"/>
        <v>-0.12766878691134778</v>
      </c>
      <c r="I318" s="77">
        <f t="shared" si="14"/>
        <v>1.8349973830938084E-4</v>
      </c>
      <c r="J318" s="3">
        <v>10738.31</v>
      </c>
      <c r="K318" s="3">
        <v>12309.9</v>
      </c>
      <c r="L318" s="16">
        <f t="shared" si="17"/>
        <v>-1571.5900000000001</v>
      </c>
      <c r="M318" s="17">
        <v>44105</v>
      </c>
      <c r="N318" s="17">
        <v>44469</v>
      </c>
      <c r="O318" t="s">
        <v>883</v>
      </c>
      <c r="P318" t="s">
        <v>32</v>
      </c>
      <c r="Q318" t="s">
        <v>1068</v>
      </c>
      <c r="R318" t="s">
        <v>38</v>
      </c>
    </row>
    <row r="319" spans="2:18" ht="30" x14ac:dyDescent="0.25">
      <c r="B319" t="s">
        <v>1095</v>
      </c>
      <c r="C319" t="s">
        <v>1096</v>
      </c>
      <c r="D319" s="1" t="s">
        <v>1097</v>
      </c>
      <c r="E319" s="3">
        <v>-14.870000000000001</v>
      </c>
      <c r="F319" s="3">
        <v>310.24</v>
      </c>
      <c r="G319" s="16">
        <f t="shared" si="15"/>
        <v>-325.11</v>
      </c>
      <c r="H319" s="75">
        <f t="shared" si="16"/>
        <v>-1.0479306343476018</v>
      </c>
      <c r="I319" s="77">
        <f t="shared" si="14"/>
        <v>-2.5410340255221666E-7</v>
      </c>
      <c r="J319" s="3">
        <v>-14.870000000000001</v>
      </c>
      <c r="K319" s="3">
        <v>310.24</v>
      </c>
      <c r="L319" s="16">
        <f t="shared" si="17"/>
        <v>-325.11</v>
      </c>
      <c r="M319" s="17">
        <v>44105</v>
      </c>
      <c r="N319" s="17">
        <v>44469</v>
      </c>
      <c r="O319" t="s">
        <v>883</v>
      </c>
      <c r="P319" t="s">
        <v>32</v>
      </c>
      <c r="Q319" t="s">
        <v>748</v>
      </c>
      <c r="R319" t="s">
        <v>32</v>
      </c>
    </row>
    <row r="320" spans="2:18" ht="30" x14ac:dyDescent="0.25">
      <c r="B320" t="s">
        <v>1098</v>
      </c>
      <c r="C320" t="s">
        <v>1099</v>
      </c>
      <c r="D320" s="1" t="s">
        <v>866</v>
      </c>
      <c r="E320" s="3">
        <v>625580.39</v>
      </c>
      <c r="F320" s="3">
        <v>740134.15</v>
      </c>
      <c r="G320" s="16">
        <f t="shared" si="15"/>
        <v>-114553.76000000001</v>
      </c>
      <c r="H320" s="75">
        <f t="shared" si="16"/>
        <v>-0.15477432030396113</v>
      </c>
      <c r="I320" s="77">
        <f t="shared" si="14"/>
        <v>1.0690121430325668E-2</v>
      </c>
      <c r="J320" s="3">
        <v>625580.39</v>
      </c>
      <c r="K320" s="3">
        <v>740134.15</v>
      </c>
      <c r="L320" s="16">
        <f t="shared" si="17"/>
        <v>-114553.76000000001</v>
      </c>
      <c r="M320" s="17">
        <v>44105</v>
      </c>
      <c r="N320" s="17">
        <v>44469</v>
      </c>
      <c r="O320" t="s">
        <v>1100</v>
      </c>
      <c r="P320" t="s">
        <v>32</v>
      </c>
      <c r="Q320" t="s">
        <v>1101</v>
      </c>
      <c r="R320" t="s">
        <v>23</v>
      </c>
    </row>
    <row r="321" spans="2:18" x14ac:dyDescent="0.25">
      <c r="B321" t="s">
        <v>1102</v>
      </c>
      <c r="C321" t="s">
        <v>1103</v>
      </c>
      <c r="D321" s="1" t="s">
        <v>1104</v>
      </c>
      <c r="E321" s="3">
        <v>2457.63</v>
      </c>
      <c r="F321" s="3">
        <v>1922.22</v>
      </c>
      <c r="G321" s="16">
        <f t="shared" si="15"/>
        <v>535.41000000000008</v>
      </c>
      <c r="H321" s="75">
        <f t="shared" si="16"/>
        <v>0.27853731622811129</v>
      </c>
      <c r="I321" s="77">
        <f t="shared" si="14"/>
        <v>4.1996781789805259E-5</v>
      </c>
      <c r="J321" s="3">
        <v>2457.63</v>
      </c>
      <c r="K321" s="3">
        <v>1922.22</v>
      </c>
      <c r="L321" s="16">
        <f t="shared" si="17"/>
        <v>535.41000000000008</v>
      </c>
      <c r="M321" s="17">
        <v>44105</v>
      </c>
      <c r="N321" s="17">
        <v>44469</v>
      </c>
      <c r="O321" t="s">
        <v>1105</v>
      </c>
      <c r="P321" t="s">
        <v>32</v>
      </c>
      <c r="Q321" t="s">
        <v>1106</v>
      </c>
      <c r="R321" t="s">
        <v>32</v>
      </c>
    </row>
    <row r="322" spans="2:18" ht="30" x14ac:dyDescent="0.25">
      <c r="B322" t="s">
        <v>1107</v>
      </c>
      <c r="C322" t="s">
        <v>1108</v>
      </c>
      <c r="D322" s="1" t="s">
        <v>1109</v>
      </c>
      <c r="E322" s="3">
        <v>3.93</v>
      </c>
      <c r="F322" s="3">
        <v>660.25</v>
      </c>
      <c r="G322" s="16">
        <f t="shared" si="15"/>
        <v>-656.32</v>
      </c>
      <c r="H322" s="75">
        <f t="shared" si="16"/>
        <v>-0.99404770920106023</v>
      </c>
      <c r="I322" s="77">
        <f t="shared" si="14"/>
        <v>6.7157119840632917E-8</v>
      </c>
      <c r="J322" s="3">
        <v>3.93</v>
      </c>
      <c r="K322" s="3">
        <v>660.25</v>
      </c>
      <c r="L322" s="16">
        <f t="shared" si="17"/>
        <v>-656.32</v>
      </c>
      <c r="M322" s="17">
        <v>44105</v>
      </c>
      <c r="N322" s="17">
        <v>44469</v>
      </c>
      <c r="O322" t="s">
        <v>1073</v>
      </c>
      <c r="P322" t="s">
        <v>32</v>
      </c>
      <c r="Q322" t="s">
        <v>1026</v>
      </c>
      <c r="R322" t="s">
        <v>38</v>
      </c>
    </row>
    <row r="323" spans="2:18" ht="75" x14ac:dyDescent="0.25">
      <c r="B323" t="s">
        <v>1110</v>
      </c>
      <c r="C323" t="s">
        <v>1111</v>
      </c>
      <c r="D323" s="1" t="s">
        <v>1112</v>
      </c>
      <c r="E323" s="3">
        <v>24809.54</v>
      </c>
      <c r="F323" s="3">
        <v>23559.41</v>
      </c>
      <c r="G323" s="16">
        <f t="shared" si="15"/>
        <v>1250.130000000001</v>
      </c>
      <c r="H323" s="75">
        <f t="shared" si="16"/>
        <v>5.3062873815600688E-2</v>
      </c>
      <c r="I323" s="77">
        <f t="shared" si="14"/>
        <v>4.2395349897480302E-4</v>
      </c>
      <c r="J323" s="3">
        <v>24809.54</v>
      </c>
      <c r="K323" s="3">
        <v>23559.41</v>
      </c>
      <c r="L323" s="16">
        <f t="shared" si="17"/>
        <v>1250.130000000001</v>
      </c>
      <c r="M323" s="17">
        <v>44105</v>
      </c>
      <c r="N323" s="17">
        <v>44469</v>
      </c>
      <c r="O323" t="s">
        <v>744</v>
      </c>
      <c r="P323" t="s">
        <v>38</v>
      </c>
      <c r="Q323" t="s">
        <v>733</v>
      </c>
      <c r="R323" t="s">
        <v>544</v>
      </c>
    </row>
    <row r="324" spans="2:18" ht="45" x14ac:dyDescent="0.25">
      <c r="B324" t="s">
        <v>1113</v>
      </c>
      <c r="C324" t="s">
        <v>1114</v>
      </c>
      <c r="D324" s="1" t="s">
        <v>1115</v>
      </c>
      <c r="E324" s="3">
        <v>6285.04</v>
      </c>
      <c r="F324" s="3">
        <v>5321.74</v>
      </c>
      <c r="G324" s="16">
        <f t="shared" si="15"/>
        <v>963.30000000000018</v>
      </c>
      <c r="H324" s="75">
        <f t="shared" si="16"/>
        <v>0.18101222532479982</v>
      </c>
      <c r="I324" s="77">
        <f t="shared" si="14"/>
        <v>1.0740081030106143E-4</v>
      </c>
      <c r="J324" s="3">
        <v>6285.04</v>
      </c>
      <c r="K324" s="3">
        <v>5321.74</v>
      </c>
      <c r="L324" s="16">
        <f t="shared" si="17"/>
        <v>963.30000000000018</v>
      </c>
      <c r="M324" s="17">
        <v>44105</v>
      </c>
      <c r="N324" s="17">
        <v>44469</v>
      </c>
      <c r="O324" t="s">
        <v>744</v>
      </c>
      <c r="P324" t="s">
        <v>38</v>
      </c>
      <c r="Q324" t="s">
        <v>1116</v>
      </c>
      <c r="R324" t="s">
        <v>585</v>
      </c>
    </row>
    <row r="325" spans="2:18" ht="30" x14ac:dyDescent="0.25">
      <c r="B325" t="s">
        <v>1117</v>
      </c>
      <c r="C325" t="s">
        <v>1118</v>
      </c>
      <c r="D325" s="1" t="s">
        <v>1119</v>
      </c>
      <c r="E325" s="3">
        <v>392551.21</v>
      </c>
      <c r="F325" s="3">
        <v>512169.9</v>
      </c>
      <c r="G325" s="16">
        <f t="shared" si="15"/>
        <v>-119618.69</v>
      </c>
      <c r="H325" s="75">
        <f t="shared" si="16"/>
        <v>-0.23355275270959891</v>
      </c>
      <c r="I325" s="77">
        <f t="shared" si="14"/>
        <v>6.7080429143907012E-3</v>
      </c>
      <c r="J325" s="3">
        <v>392551.21</v>
      </c>
      <c r="K325" s="3">
        <v>512169.9</v>
      </c>
      <c r="L325" s="16">
        <f t="shared" si="17"/>
        <v>-119618.69</v>
      </c>
      <c r="M325" s="17">
        <v>44105</v>
      </c>
      <c r="N325" s="17">
        <v>44469</v>
      </c>
      <c r="O325" t="s">
        <v>1120</v>
      </c>
      <c r="P325" t="s">
        <v>38</v>
      </c>
      <c r="Q325" t="s">
        <v>849</v>
      </c>
      <c r="R325" t="s">
        <v>454</v>
      </c>
    </row>
    <row r="326" spans="2:18" ht="30" x14ac:dyDescent="0.25">
      <c r="B326" t="s">
        <v>1121</v>
      </c>
      <c r="C326" t="s">
        <v>1122</v>
      </c>
      <c r="D326" s="1" t="s">
        <v>1123</v>
      </c>
      <c r="E326" s="3">
        <v>624.54</v>
      </c>
      <c r="F326" s="3">
        <v>1344.73</v>
      </c>
      <c r="G326" s="16">
        <f t="shared" si="15"/>
        <v>-720.19</v>
      </c>
      <c r="H326" s="75">
        <f t="shared" si="16"/>
        <v>-0.53556476021208721</v>
      </c>
      <c r="I326" s="77">
        <f t="shared" si="14"/>
        <v>1.0672342907193097E-5</v>
      </c>
      <c r="J326" s="3">
        <v>624.54</v>
      </c>
      <c r="K326" s="3">
        <v>1344.73</v>
      </c>
      <c r="L326" s="16">
        <f t="shared" si="17"/>
        <v>-720.19</v>
      </c>
      <c r="M326" s="17">
        <v>44105</v>
      </c>
      <c r="N326" s="17">
        <v>44469</v>
      </c>
      <c r="O326" t="s">
        <v>1124</v>
      </c>
      <c r="P326" t="s">
        <v>38</v>
      </c>
      <c r="Q326" t="s">
        <v>853</v>
      </c>
      <c r="R326" t="s">
        <v>43</v>
      </c>
    </row>
    <row r="327" spans="2:18" ht="30" x14ac:dyDescent="0.25">
      <c r="B327" t="s">
        <v>1125</v>
      </c>
      <c r="C327" t="s">
        <v>1126</v>
      </c>
      <c r="D327" s="1" t="s">
        <v>866</v>
      </c>
      <c r="E327" s="3">
        <v>712301.33000000007</v>
      </c>
      <c r="F327" s="3">
        <v>592786.34</v>
      </c>
      <c r="G327" s="16">
        <f t="shared" si="15"/>
        <v>119514.99000000011</v>
      </c>
      <c r="H327" s="75">
        <f t="shared" si="16"/>
        <v>0.20161562764756036</v>
      </c>
      <c r="I327" s="77">
        <f t="shared" si="14"/>
        <v>1.2172037094517103E-2</v>
      </c>
      <c r="J327" s="3">
        <v>712301.33000000007</v>
      </c>
      <c r="K327" s="3">
        <v>592786.34</v>
      </c>
      <c r="L327" s="16">
        <f t="shared" si="17"/>
        <v>119514.99000000011</v>
      </c>
      <c r="M327" s="17">
        <v>44105</v>
      </c>
      <c r="N327" s="17">
        <v>44469</v>
      </c>
      <c r="O327" t="s">
        <v>1127</v>
      </c>
      <c r="P327" t="s">
        <v>38</v>
      </c>
      <c r="Q327" t="s">
        <v>867</v>
      </c>
      <c r="R327" t="s">
        <v>50</v>
      </c>
    </row>
    <row r="328" spans="2:18" ht="30" x14ac:dyDescent="0.25">
      <c r="B328" t="s">
        <v>1128</v>
      </c>
      <c r="C328" t="s">
        <v>1129</v>
      </c>
      <c r="D328" s="1" t="s">
        <v>1130</v>
      </c>
      <c r="E328" s="3">
        <v>102422.23999999999</v>
      </c>
      <c r="F328" s="3">
        <v>105431.49</v>
      </c>
      <c r="G328" s="16">
        <f t="shared" si="15"/>
        <v>-3009.2500000000146</v>
      </c>
      <c r="H328" s="75">
        <f t="shared" si="16"/>
        <v>-2.8542231547709459E-2</v>
      </c>
      <c r="I328" s="77">
        <f t="shared" si="14"/>
        <v>1.7502245918641385E-3</v>
      </c>
      <c r="J328" s="3">
        <v>102422.23999999999</v>
      </c>
      <c r="K328" s="3">
        <v>105431.49</v>
      </c>
      <c r="L328" s="16">
        <f t="shared" si="17"/>
        <v>-3009.2500000000146</v>
      </c>
      <c r="M328" s="17">
        <v>44105</v>
      </c>
      <c r="N328" s="17">
        <v>44469</v>
      </c>
      <c r="O328" t="s">
        <v>1131</v>
      </c>
      <c r="P328" t="s">
        <v>38</v>
      </c>
      <c r="Q328" t="s">
        <v>925</v>
      </c>
      <c r="R328" t="s">
        <v>585</v>
      </c>
    </row>
    <row r="329" spans="2:18" x14ac:dyDescent="0.25">
      <c r="B329" t="s">
        <v>1132</v>
      </c>
      <c r="C329" t="s">
        <v>1133</v>
      </c>
      <c r="D329" s="1" t="s">
        <v>1134</v>
      </c>
      <c r="E329" s="3">
        <v>12519.08</v>
      </c>
      <c r="F329" s="3">
        <v>12729</v>
      </c>
      <c r="G329" s="16">
        <f t="shared" si="15"/>
        <v>-209.92000000000007</v>
      </c>
      <c r="H329" s="75">
        <f t="shared" si="16"/>
        <v>-1.6491476156807298E-2</v>
      </c>
      <c r="I329" s="77">
        <f t="shared" si="14"/>
        <v>2.1393011599350398E-4</v>
      </c>
      <c r="J329" s="3">
        <v>12519.08</v>
      </c>
      <c r="K329" s="3">
        <v>12729</v>
      </c>
      <c r="L329" s="16">
        <f t="shared" si="17"/>
        <v>-209.92000000000007</v>
      </c>
      <c r="M329" s="17">
        <v>44105</v>
      </c>
      <c r="N329" s="17">
        <v>44469</v>
      </c>
      <c r="O329" t="s">
        <v>1135</v>
      </c>
      <c r="P329" t="s">
        <v>38</v>
      </c>
      <c r="Q329" t="s">
        <v>853</v>
      </c>
      <c r="R329" t="s">
        <v>43</v>
      </c>
    </row>
    <row r="330" spans="2:18" ht="30" x14ac:dyDescent="0.25">
      <c r="B330" t="s">
        <v>1136</v>
      </c>
      <c r="C330" t="s">
        <v>1137</v>
      </c>
      <c r="D330" s="1" t="s">
        <v>1138</v>
      </c>
      <c r="E330" s="3">
        <v>22607.46</v>
      </c>
      <c r="F330" s="3">
        <v>23594.48</v>
      </c>
      <c r="G330" s="16">
        <f t="shared" si="15"/>
        <v>-987.02000000000044</v>
      </c>
      <c r="H330" s="75">
        <f t="shared" si="16"/>
        <v>-4.1832665945594073E-2</v>
      </c>
      <c r="I330" s="77">
        <f t="shared" si="14"/>
        <v>3.8632363880720477E-4</v>
      </c>
      <c r="J330" s="3">
        <v>22607.46</v>
      </c>
      <c r="K330" s="3">
        <v>23594.48</v>
      </c>
      <c r="L330" s="16">
        <f t="shared" si="17"/>
        <v>-987.02000000000044</v>
      </c>
      <c r="M330" s="17">
        <v>44105</v>
      </c>
      <c r="N330" s="17">
        <v>44469</v>
      </c>
      <c r="O330" t="s">
        <v>1139</v>
      </c>
      <c r="P330" t="s">
        <v>38</v>
      </c>
      <c r="Q330" t="s">
        <v>1120</v>
      </c>
      <c r="R330" t="s">
        <v>38</v>
      </c>
    </row>
    <row r="331" spans="2:18" ht="60" x14ac:dyDescent="0.25">
      <c r="B331" t="s">
        <v>1140</v>
      </c>
      <c r="C331" t="s">
        <v>1141</v>
      </c>
      <c r="D331" s="1" t="s">
        <v>1142</v>
      </c>
      <c r="E331" s="3">
        <v>22882.75</v>
      </c>
      <c r="F331" s="3">
        <v>23899.87</v>
      </c>
      <c r="G331" s="16">
        <f t="shared" si="15"/>
        <v>-1017.119999999999</v>
      </c>
      <c r="H331" s="75">
        <f t="shared" si="16"/>
        <v>-4.2557553660333675E-2</v>
      </c>
      <c r="I331" s="77">
        <f t="shared" si="14"/>
        <v>3.9102788397792434E-4</v>
      </c>
      <c r="J331" s="3">
        <v>22882.75</v>
      </c>
      <c r="K331" s="3">
        <v>23899.87</v>
      </c>
      <c r="L331" s="16">
        <f t="shared" si="17"/>
        <v>-1017.119999999999</v>
      </c>
      <c r="M331" s="17">
        <v>44105</v>
      </c>
      <c r="N331" s="17">
        <v>44469</v>
      </c>
      <c r="O331" t="s">
        <v>1135</v>
      </c>
      <c r="P331" t="s">
        <v>38</v>
      </c>
      <c r="Q331" t="s">
        <v>1143</v>
      </c>
      <c r="R331" t="s">
        <v>544</v>
      </c>
    </row>
    <row r="332" spans="2:18" ht="75" x14ac:dyDescent="0.25">
      <c r="B332" t="s">
        <v>1144</v>
      </c>
      <c r="C332" t="s">
        <v>1145</v>
      </c>
      <c r="D332" s="1" t="s">
        <v>1146</v>
      </c>
      <c r="E332" s="3">
        <v>46513.97</v>
      </c>
      <c r="F332" s="3">
        <v>60045.57</v>
      </c>
      <c r="G332" s="16">
        <f t="shared" si="15"/>
        <v>-13531.599999999999</v>
      </c>
      <c r="H332" s="75">
        <f t="shared" si="16"/>
        <v>-0.22535550915746155</v>
      </c>
      <c r="I332" s="77">
        <f t="shared" si="14"/>
        <v>7.9484586706198576E-4</v>
      </c>
      <c r="J332" s="3">
        <v>46513.97</v>
      </c>
      <c r="K332" s="3">
        <v>60045.57</v>
      </c>
      <c r="L332" s="16">
        <f t="shared" si="17"/>
        <v>-13531.599999999999</v>
      </c>
      <c r="M332" s="17">
        <v>44105</v>
      </c>
      <c r="N332" s="17">
        <v>44469</v>
      </c>
      <c r="O332" t="s">
        <v>1135</v>
      </c>
      <c r="P332" t="s">
        <v>38</v>
      </c>
      <c r="Q332" t="s">
        <v>921</v>
      </c>
      <c r="R332" t="s">
        <v>585</v>
      </c>
    </row>
    <row r="333" spans="2:18" ht="75" x14ac:dyDescent="0.25">
      <c r="B333" t="s">
        <v>1147</v>
      </c>
      <c r="C333" t="s">
        <v>1148</v>
      </c>
      <c r="D333" s="1" t="s">
        <v>1149</v>
      </c>
      <c r="E333" s="3">
        <v>46711.8</v>
      </c>
      <c r="F333" s="3">
        <v>32277.52</v>
      </c>
      <c r="G333" s="16">
        <f t="shared" si="15"/>
        <v>14434.280000000002</v>
      </c>
      <c r="H333" s="75">
        <f t="shared" si="16"/>
        <v>0.44719296897655092</v>
      </c>
      <c r="I333" s="77">
        <f t="shared" si="14"/>
        <v>7.982264505271441E-4</v>
      </c>
      <c r="J333" s="3">
        <v>46711.8</v>
      </c>
      <c r="K333" s="3">
        <v>32277.52</v>
      </c>
      <c r="L333" s="16">
        <f t="shared" si="17"/>
        <v>14434.280000000002</v>
      </c>
      <c r="M333" s="17">
        <v>44105</v>
      </c>
      <c r="N333" s="17">
        <v>44469</v>
      </c>
      <c r="O333" t="s">
        <v>1150</v>
      </c>
      <c r="P333" t="s">
        <v>45</v>
      </c>
      <c r="Q333" t="s">
        <v>1150</v>
      </c>
      <c r="R333" t="s">
        <v>45</v>
      </c>
    </row>
    <row r="334" spans="2:18" x14ac:dyDescent="0.25">
      <c r="B334" t="s">
        <v>1151</v>
      </c>
      <c r="C334" t="s">
        <v>1152</v>
      </c>
      <c r="D334" s="1" t="s">
        <v>1153</v>
      </c>
      <c r="E334" s="3">
        <v>249149.38</v>
      </c>
      <c r="F334" s="3">
        <v>257410.12</v>
      </c>
      <c r="G334" s="16">
        <f t="shared" si="15"/>
        <v>-8260.7399999999907</v>
      </c>
      <c r="H334" s="75">
        <f t="shared" si="16"/>
        <v>-3.209174526626999E-2</v>
      </c>
      <c r="I334" s="77">
        <f t="shared" si="14"/>
        <v>4.2575457432263075E-3</v>
      </c>
      <c r="J334" s="3">
        <v>249149.38</v>
      </c>
      <c r="K334" s="3">
        <v>257410.12</v>
      </c>
      <c r="L334" s="16">
        <f t="shared" si="17"/>
        <v>-8260.7399999999907</v>
      </c>
      <c r="M334" s="17">
        <v>44105</v>
      </c>
      <c r="N334" s="17">
        <v>44469</v>
      </c>
      <c r="O334" t="s">
        <v>1154</v>
      </c>
      <c r="P334" t="s">
        <v>38</v>
      </c>
      <c r="Q334" t="s">
        <v>816</v>
      </c>
      <c r="R334" t="s">
        <v>580</v>
      </c>
    </row>
    <row r="335" spans="2:18" x14ac:dyDescent="0.25">
      <c r="B335" t="s">
        <v>1155</v>
      </c>
      <c r="C335" t="s">
        <v>1156</v>
      </c>
      <c r="D335" s="1" t="s">
        <v>1157</v>
      </c>
      <c r="E335" s="3">
        <v>19972.920000000002</v>
      </c>
      <c r="F335" s="3">
        <v>19055.93</v>
      </c>
      <c r="G335" s="16">
        <f t="shared" si="15"/>
        <v>916.9900000000016</v>
      </c>
      <c r="H335" s="75">
        <f t="shared" si="16"/>
        <v>4.8120978614006327E-2</v>
      </c>
      <c r="I335" s="77">
        <f t="shared" ref="I335:I398" si="18">J335/58519484</f>
        <v>3.4130376132503155E-4</v>
      </c>
      <c r="J335" s="3">
        <v>19972.920000000002</v>
      </c>
      <c r="K335" s="3">
        <v>19055.93</v>
      </c>
      <c r="L335" s="16">
        <f t="shared" si="17"/>
        <v>916.9900000000016</v>
      </c>
      <c r="M335" s="17">
        <v>44105</v>
      </c>
      <c r="N335" s="17">
        <v>44469</v>
      </c>
      <c r="O335" t="s">
        <v>1158</v>
      </c>
      <c r="P335" t="s">
        <v>43</v>
      </c>
      <c r="Q335" t="s">
        <v>1159</v>
      </c>
      <c r="R335" t="s">
        <v>43</v>
      </c>
    </row>
    <row r="336" spans="2:18" x14ac:dyDescent="0.25">
      <c r="B336" t="s">
        <v>1160</v>
      </c>
      <c r="C336" t="s">
        <v>1161</v>
      </c>
      <c r="D336" s="1" t="s">
        <v>1162</v>
      </c>
      <c r="E336" s="3">
        <v>12041.93</v>
      </c>
      <c r="F336" s="3">
        <v>28820.22</v>
      </c>
      <c r="G336" s="16">
        <f t="shared" si="15"/>
        <v>-16778.29</v>
      </c>
      <c r="H336" s="75">
        <f t="shared" si="16"/>
        <v>-0.58217078148605395</v>
      </c>
      <c r="I336" s="77">
        <f t="shared" si="18"/>
        <v>2.0577642140521949E-4</v>
      </c>
      <c r="J336" s="3">
        <v>12041.93</v>
      </c>
      <c r="K336" s="3">
        <v>28820.22</v>
      </c>
      <c r="L336" s="16">
        <f t="shared" si="17"/>
        <v>-16778.29</v>
      </c>
      <c r="M336" s="17">
        <v>44105</v>
      </c>
      <c r="N336" s="17">
        <v>44469</v>
      </c>
      <c r="O336" t="s">
        <v>1163</v>
      </c>
      <c r="P336" t="s">
        <v>43</v>
      </c>
      <c r="Q336" t="s">
        <v>1164</v>
      </c>
      <c r="R336" t="s">
        <v>43</v>
      </c>
    </row>
    <row r="337" spans="2:18" x14ac:dyDescent="0.25">
      <c r="B337" t="s">
        <v>1165</v>
      </c>
      <c r="C337" t="s">
        <v>1166</v>
      </c>
      <c r="D337" s="1" t="s">
        <v>1167</v>
      </c>
      <c r="E337" s="3">
        <v>-4802.1099999999997</v>
      </c>
      <c r="F337" s="3">
        <v>13748.8</v>
      </c>
      <c r="G337" s="16">
        <f t="shared" si="15"/>
        <v>-18550.91</v>
      </c>
      <c r="H337" s="75">
        <f t="shared" si="16"/>
        <v>-1.3492748458047248</v>
      </c>
      <c r="I337" s="77">
        <f t="shared" si="18"/>
        <v>-8.2060019531272687E-5</v>
      </c>
      <c r="J337" s="3">
        <v>-4802.1099999999997</v>
      </c>
      <c r="K337" s="3">
        <v>13748.8</v>
      </c>
      <c r="L337" s="16">
        <f t="shared" si="17"/>
        <v>-18550.91</v>
      </c>
      <c r="M337" s="17">
        <v>44105</v>
      </c>
      <c r="N337" s="17">
        <v>44469</v>
      </c>
      <c r="O337" t="s">
        <v>1168</v>
      </c>
      <c r="P337" t="s">
        <v>43</v>
      </c>
      <c r="Q337" t="s">
        <v>610</v>
      </c>
      <c r="R337" t="s">
        <v>23</v>
      </c>
    </row>
    <row r="338" spans="2:18" ht="30" x14ac:dyDescent="0.25">
      <c r="B338" t="s">
        <v>1169</v>
      </c>
      <c r="C338" t="s">
        <v>1170</v>
      </c>
      <c r="D338" s="1" t="s">
        <v>1171</v>
      </c>
      <c r="E338" s="3">
        <v>615.70000000000005</v>
      </c>
      <c r="F338" s="3">
        <v>1554.12</v>
      </c>
      <c r="G338" s="16">
        <f t="shared" si="15"/>
        <v>-938.41999999999985</v>
      </c>
      <c r="H338" s="75">
        <f t="shared" si="16"/>
        <v>-0.6038272462872879</v>
      </c>
      <c r="I338" s="77">
        <f t="shared" si="18"/>
        <v>1.0521282108365824E-5</v>
      </c>
      <c r="J338" s="3">
        <v>615.70000000000005</v>
      </c>
      <c r="K338" s="3">
        <v>1554.12</v>
      </c>
      <c r="L338" s="16">
        <f t="shared" si="17"/>
        <v>-938.41999999999985</v>
      </c>
      <c r="M338" s="17">
        <v>44105</v>
      </c>
      <c r="N338" s="17">
        <v>44469</v>
      </c>
      <c r="O338" t="s">
        <v>1127</v>
      </c>
      <c r="P338" t="s">
        <v>38</v>
      </c>
      <c r="Q338" t="s">
        <v>1172</v>
      </c>
      <c r="R338" t="s">
        <v>43</v>
      </c>
    </row>
    <row r="339" spans="2:18" ht="30" x14ac:dyDescent="0.25">
      <c r="B339" t="s">
        <v>1173</v>
      </c>
      <c r="C339" t="s">
        <v>1174</v>
      </c>
      <c r="D339" s="1" t="s">
        <v>1175</v>
      </c>
      <c r="E339" s="3">
        <v>21232.920000000002</v>
      </c>
      <c r="F339" s="3">
        <v>23500.29</v>
      </c>
      <c r="G339" s="16">
        <f t="shared" si="15"/>
        <v>-2267.369999999999</v>
      </c>
      <c r="H339" s="75">
        <f t="shared" si="16"/>
        <v>-9.6482639150410443E-2</v>
      </c>
      <c r="I339" s="77">
        <f t="shared" si="18"/>
        <v>3.6283505165561614E-4</v>
      </c>
      <c r="J339" s="3">
        <v>21232.920000000002</v>
      </c>
      <c r="K339" s="3">
        <v>23500.29</v>
      </c>
      <c r="L339" s="16">
        <f t="shared" si="17"/>
        <v>-2267.369999999999</v>
      </c>
      <c r="M339" s="17">
        <v>44105</v>
      </c>
      <c r="N339" s="17">
        <v>44469</v>
      </c>
      <c r="O339" t="s">
        <v>1127</v>
      </c>
      <c r="P339" t="s">
        <v>38</v>
      </c>
      <c r="Q339" t="s">
        <v>1116</v>
      </c>
      <c r="R339" t="s">
        <v>585</v>
      </c>
    </row>
    <row r="340" spans="2:18" ht="60" x14ac:dyDescent="0.25">
      <c r="B340" t="s">
        <v>1176</v>
      </c>
      <c r="C340" t="s">
        <v>1177</v>
      </c>
      <c r="D340" s="1" t="s">
        <v>1178</v>
      </c>
      <c r="E340" s="3">
        <v>944174.74</v>
      </c>
      <c r="F340" s="3">
        <v>12143675.09</v>
      </c>
      <c r="G340" s="16">
        <f t="shared" si="15"/>
        <v>-11199500.35</v>
      </c>
      <c r="H340" s="75">
        <f t="shared" si="16"/>
        <v>-0.92224967046610928</v>
      </c>
      <c r="I340" s="77">
        <f t="shared" si="18"/>
        <v>1.6134365436304941E-2</v>
      </c>
      <c r="J340" s="3">
        <v>944174.74</v>
      </c>
      <c r="K340" s="3">
        <v>12143675.09</v>
      </c>
      <c r="L340" s="16">
        <f t="shared" si="17"/>
        <v>-11199500.35</v>
      </c>
      <c r="M340" s="17">
        <v>44105</v>
      </c>
      <c r="N340" s="17">
        <v>44469</v>
      </c>
      <c r="O340" t="s">
        <v>1179</v>
      </c>
      <c r="P340" t="s">
        <v>38</v>
      </c>
      <c r="Q340" t="s">
        <v>1180</v>
      </c>
      <c r="R340" t="s">
        <v>23</v>
      </c>
    </row>
    <row r="341" spans="2:18" ht="30" x14ac:dyDescent="0.25">
      <c r="B341" t="s">
        <v>1181</v>
      </c>
      <c r="C341" t="s">
        <v>1182</v>
      </c>
      <c r="D341" s="1" t="s">
        <v>866</v>
      </c>
      <c r="E341" s="3">
        <v>574973.78</v>
      </c>
      <c r="F341" s="3">
        <v>641453.64</v>
      </c>
      <c r="G341" s="16">
        <f t="shared" si="15"/>
        <v>-66479.859999999986</v>
      </c>
      <c r="H341" s="75">
        <f t="shared" si="16"/>
        <v>-0.10363938382203269</v>
      </c>
      <c r="I341" s="77">
        <f t="shared" si="18"/>
        <v>9.8253391981378384E-3</v>
      </c>
      <c r="J341" s="3">
        <v>574973.78</v>
      </c>
      <c r="K341" s="3">
        <v>641453.64</v>
      </c>
      <c r="L341" s="16">
        <f t="shared" si="17"/>
        <v>-66479.859999999986</v>
      </c>
      <c r="M341" s="17">
        <v>44105</v>
      </c>
      <c r="N341" s="17">
        <v>44469</v>
      </c>
      <c r="O341" t="s">
        <v>1158</v>
      </c>
      <c r="P341" t="s">
        <v>43</v>
      </c>
      <c r="Q341" t="s">
        <v>610</v>
      </c>
      <c r="R341" t="s">
        <v>23</v>
      </c>
    </row>
    <row r="342" spans="2:18" ht="30" x14ac:dyDescent="0.25">
      <c r="B342" t="s">
        <v>1183</v>
      </c>
      <c r="C342" t="s">
        <v>1184</v>
      </c>
      <c r="D342" s="1" t="s">
        <v>1185</v>
      </c>
      <c r="E342" s="3">
        <v>125035.79000000001</v>
      </c>
      <c r="F342" s="3">
        <v>347918.61</v>
      </c>
      <c r="G342" s="16">
        <f t="shared" si="15"/>
        <v>-222882.81999999998</v>
      </c>
      <c r="H342" s="75">
        <f t="shared" si="16"/>
        <v>-0.6406177007892736</v>
      </c>
      <c r="I342" s="77">
        <f t="shared" si="18"/>
        <v>2.1366522985746083E-3</v>
      </c>
      <c r="J342" s="3">
        <v>125035.79000000001</v>
      </c>
      <c r="K342" s="3">
        <v>347918.61</v>
      </c>
      <c r="L342" s="16">
        <f t="shared" si="17"/>
        <v>-222882.81999999998</v>
      </c>
      <c r="M342" s="17">
        <v>44105</v>
      </c>
      <c r="N342" s="17">
        <v>44469</v>
      </c>
      <c r="O342" t="s">
        <v>1186</v>
      </c>
      <c r="P342" t="s">
        <v>454</v>
      </c>
      <c r="Q342" t="s">
        <v>610</v>
      </c>
      <c r="R342" t="s">
        <v>23</v>
      </c>
    </row>
    <row r="343" spans="2:18" ht="30" x14ac:dyDescent="0.25">
      <c r="B343" t="s">
        <v>1187</v>
      </c>
      <c r="C343" t="s">
        <v>1188</v>
      </c>
      <c r="D343" s="1" t="s">
        <v>1189</v>
      </c>
      <c r="E343" s="3">
        <v>4119.66</v>
      </c>
      <c r="F343" s="3">
        <v>4684.87</v>
      </c>
      <c r="G343" s="16">
        <f t="shared" ref="G343:G406" si="19">E343-F343</f>
        <v>-565.21</v>
      </c>
      <c r="H343" s="75">
        <f t="shared" ref="H343:H406" si="20">G343/F343</f>
        <v>-0.12064582368347468</v>
      </c>
      <c r="I343" s="77">
        <f t="shared" si="18"/>
        <v>7.0398091685155669E-5</v>
      </c>
      <c r="J343" s="3">
        <v>4119.66</v>
      </c>
      <c r="K343" s="3">
        <v>4684.87</v>
      </c>
      <c r="L343" s="16">
        <f t="shared" ref="L343:L406" si="21">J343-K343</f>
        <v>-565.21</v>
      </c>
      <c r="M343" s="17">
        <v>44105</v>
      </c>
      <c r="N343" s="17">
        <v>44469</v>
      </c>
      <c r="O343" t="s">
        <v>1190</v>
      </c>
      <c r="P343" t="s">
        <v>43</v>
      </c>
      <c r="Q343" t="s">
        <v>733</v>
      </c>
      <c r="R343" t="s">
        <v>544</v>
      </c>
    </row>
    <row r="344" spans="2:18" x14ac:dyDescent="0.25">
      <c r="B344" t="s">
        <v>1191</v>
      </c>
      <c r="C344" t="s">
        <v>1192</v>
      </c>
      <c r="D344" s="1" t="s">
        <v>1193</v>
      </c>
      <c r="E344" s="3">
        <v>5819.6</v>
      </c>
      <c r="F344" s="3">
        <v>1781.15</v>
      </c>
      <c r="G344" s="16">
        <f t="shared" si="19"/>
        <v>4038.4500000000003</v>
      </c>
      <c r="H344" s="75">
        <f t="shared" si="20"/>
        <v>2.2673272885495326</v>
      </c>
      <c r="I344" s="77">
        <f t="shared" si="18"/>
        <v>9.944722000624613E-5</v>
      </c>
      <c r="J344" s="3">
        <v>5819.6</v>
      </c>
      <c r="K344" s="3">
        <v>1781.15</v>
      </c>
      <c r="L344" s="16">
        <f t="shared" si="21"/>
        <v>4038.4500000000003</v>
      </c>
      <c r="M344" s="17">
        <v>44105</v>
      </c>
      <c r="N344" s="17">
        <v>44469</v>
      </c>
      <c r="O344" t="s">
        <v>1194</v>
      </c>
      <c r="P344" t="s">
        <v>585</v>
      </c>
      <c r="Q344" t="s">
        <v>733</v>
      </c>
      <c r="R344" t="s">
        <v>544</v>
      </c>
    </row>
    <row r="345" spans="2:18" ht="45" x14ac:dyDescent="0.25">
      <c r="B345" t="s">
        <v>1195</v>
      </c>
      <c r="C345" t="s">
        <v>1196</v>
      </c>
      <c r="D345" s="1" t="s">
        <v>1197</v>
      </c>
      <c r="E345" s="3">
        <v>10011.549999999999</v>
      </c>
      <c r="F345" s="3">
        <v>30049</v>
      </c>
      <c r="G345" s="16">
        <f t="shared" si="19"/>
        <v>-20037.45</v>
      </c>
      <c r="H345" s="75">
        <f t="shared" si="20"/>
        <v>-0.66682585110985393</v>
      </c>
      <c r="I345" s="77">
        <f t="shared" si="18"/>
        <v>1.7108062675330493E-4</v>
      </c>
      <c r="J345" s="3">
        <v>10011.549999999999</v>
      </c>
      <c r="K345" s="3">
        <v>30049</v>
      </c>
      <c r="L345" s="16">
        <f t="shared" si="21"/>
        <v>-20037.45</v>
      </c>
      <c r="M345" s="17">
        <v>44105</v>
      </c>
      <c r="N345" s="17">
        <v>44469</v>
      </c>
      <c r="O345" t="s">
        <v>1164</v>
      </c>
      <c r="P345" t="s">
        <v>43</v>
      </c>
      <c r="Q345" t="s">
        <v>1198</v>
      </c>
      <c r="R345" t="s">
        <v>544</v>
      </c>
    </row>
    <row r="346" spans="2:18" x14ac:dyDescent="0.25">
      <c r="B346" t="s">
        <v>1199</v>
      </c>
      <c r="C346" t="s">
        <v>1200</v>
      </c>
      <c r="D346" s="1" t="s">
        <v>1201</v>
      </c>
      <c r="E346" s="3">
        <v>945.44</v>
      </c>
      <c r="F346" s="3">
        <v>3224.63</v>
      </c>
      <c r="G346" s="16">
        <f t="shared" si="19"/>
        <v>-2279.19</v>
      </c>
      <c r="H346" s="75">
        <f t="shared" si="20"/>
        <v>-0.70680667239342188</v>
      </c>
      <c r="I346" s="77">
        <f t="shared" si="18"/>
        <v>1.6155986611228493E-5</v>
      </c>
      <c r="J346" s="3">
        <v>945.44</v>
      </c>
      <c r="K346" s="3">
        <v>3224.63</v>
      </c>
      <c r="L346" s="16">
        <f t="shared" si="21"/>
        <v>-2279.19</v>
      </c>
      <c r="M346" s="17">
        <v>44105</v>
      </c>
      <c r="N346" s="17">
        <v>44469</v>
      </c>
      <c r="O346" t="s">
        <v>1202</v>
      </c>
      <c r="P346" t="s">
        <v>585</v>
      </c>
      <c r="Q346" t="s">
        <v>921</v>
      </c>
      <c r="R346" t="s">
        <v>585</v>
      </c>
    </row>
    <row r="347" spans="2:18" ht="30" x14ac:dyDescent="0.25">
      <c r="B347" t="s">
        <v>1203</v>
      </c>
      <c r="C347" t="s">
        <v>1204</v>
      </c>
      <c r="D347" s="1" t="s">
        <v>1205</v>
      </c>
      <c r="E347" s="3">
        <v>2733.33</v>
      </c>
      <c r="F347" s="3">
        <v>2519.25</v>
      </c>
      <c r="G347" s="16">
        <f t="shared" si="19"/>
        <v>214.07999999999993</v>
      </c>
      <c r="H347" s="75">
        <f t="shared" si="20"/>
        <v>8.497767192616848E-2</v>
      </c>
      <c r="I347" s="77">
        <f t="shared" si="18"/>
        <v>4.6708033174045075E-5</v>
      </c>
      <c r="J347" s="3">
        <v>2733.33</v>
      </c>
      <c r="K347" s="3">
        <v>2519.25</v>
      </c>
      <c r="L347" s="16">
        <f t="shared" si="21"/>
        <v>214.07999999999993</v>
      </c>
      <c r="M347" s="17">
        <v>44105</v>
      </c>
      <c r="N347" s="17">
        <v>44469</v>
      </c>
      <c r="O347" t="s">
        <v>1202</v>
      </c>
      <c r="P347" t="s">
        <v>585</v>
      </c>
      <c r="Q347" t="s">
        <v>733</v>
      </c>
      <c r="R347" t="s">
        <v>544</v>
      </c>
    </row>
    <row r="348" spans="2:18" ht="45" x14ac:dyDescent="0.25">
      <c r="B348" t="s">
        <v>1206</v>
      </c>
      <c r="C348" t="s">
        <v>1207</v>
      </c>
      <c r="D348" s="1" t="s">
        <v>1208</v>
      </c>
      <c r="E348" s="3">
        <v>37559.700000000004</v>
      </c>
      <c r="F348" s="3">
        <v>63199.22</v>
      </c>
      <c r="G348" s="16">
        <f t="shared" si="19"/>
        <v>-25639.519999999997</v>
      </c>
      <c r="H348" s="75">
        <f t="shared" si="20"/>
        <v>-0.40569361457309117</v>
      </c>
      <c r="I348" s="77">
        <f t="shared" si="18"/>
        <v>6.4183238526163363E-4</v>
      </c>
      <c r="J348" s="3">
        <v>37559.700000000004</v>
      </c>
      <c r="K348" s="3">
        <v>63199.22</v>
      </c>
      <c r="L348" s="16">
        <f t="shared" si="21"/>
        <v>-25639.519999999997</v>
      </c>
      <c r="M348" s="17">
        <v>44105</v>
      </c>
      <c r="N348" s="17">
        <v>44469</v>
      </c>
      <c r="O348" t="s">
        <v>732</v>
      </c>
      <c r="P348" t="s">
        <v>432</v>
      </c>
      <c r="Q348" t="s">
        <v>816</v>
      </c>
      <c r="R348" t="s">
        <v>580</v>
      </c>
    </row>
    <row r="349" spans="2:18" ht="30" x14ac:dyDescent="0.25">
      <c r="B349" t="s">
        <v>1209</v>
      </c>
      <c r="C349" t="s">
        <v>1210</v>
      </c>
      <c r="D349" s="1" t="s">
        <v>1211</v>
      </c>
      <c r="E349" s="3">
        <v>15368.820000000002</v>
      </c>
      <c r="F349" s="3">
        <v>268902.74</v>
      </c>
      <c r="G349" s="16">
        <f t="shared" si="19"/>
        <v>-253533.91999999998</v>
      </c>
      <c r="H349" s="75">
        <f t="shared" si="20"/>
        <v>-0.94284617553543704</v>
      </c>
      <c r="I349" s="77">
        <f t="shared" si="18"/>
        <v>2.6262740115753588E-4</v>
      </c>
      <c r="J349" s="3">
        <v>15368.820000000002</v>
      </c>
      <c r="K349" s="3">
        <v>268902.74</v>
      </c>
      <c r="L349" s="16">
        <f t="shared" si="21"/>
        <v>-253533.91999999998</v>
      </c>
      <c r="M349" s="17">
        <v>44105</v>
      </c>
      <c r="N349" s="17">
        <v>44469</v>
      </c>
      <c r="O349" t="s">
        <v>1212</v>
      </c>
      <c r="P349" t="s">
        <v>43</v>
      </c>
      <c r="Q349" t="s">
        <v>610</v>
      </c>
      <c r="R349" t="s">
        <v>23</v>
      </c>
    </row>
    <row r="350" spans="2:18" ht="75" x14ac:dyDescent="0.25">
      <c r="B350" t="s">
        <v>1213</v>
      </c>
      <c r="C350" t="s">
        <v>1214</v>
      </c>
      <c r="D350" s="1" t="s">
        <v>1215</v>
      </c>
      <c r="E350" s="3">
        <v>168492.72</v>
      </c>
      <c r="F350" s="3">
        <v>344894.36</v>
      </c>
      <c r="G350" s="16">
        <f t="shared" si="19"/>
        <v>-176401.63999999998</v>
      </c>
      <c r="H350" s="75">
        <f t="shared" si="20"/>
        <v>-0.51146571373332983</v>
      </c>
      <c r="I350" s="77">
        <f t="shared" si="18"/>
        <v>2.8792584705634111E-3</v>
      </c>
      <c r="J350" s="3">
        <v>168492.72</v>
      </c>
      <c r="K350" s="3">
        <v>344894.36</v>
      </c>
      <c r="L350" s="16">
        <f t="shared" si="21"/>
        <v>-176401.63999999998</v>
      </c>
      <c r="M350" s="17">
        <v>44105</v>
      </c>
      <c r="N350" s="17">
        <v>44469</v>
      </c>
      <c r="O350" t="s">
        <v>1202</v>
      </c>
      <c r="P350" t="s">
        <v>585</v>
      </c>
      <c r="Q350" t="s">
        <v>849</v>
      </c>
      <c r="R350" t="s">
        <v>454</v>
      </c>
    </row>
    <row r="351" spans="2:18" ht="45" x14ac:dyDescent="0.25">
      <c r="B351" t="s">
        <v>1216</v>
      </c>
      <c r="C351" t="s">
        <v>1217</v>
      </c>
      <c r="D351" s="1" t="s">
        <v>1218</v>
      </c>
      <c r="E351" s="3">
        <v>28157.47</v>
      </c>
      <c r="F351" s="3">
        <v>36756.699999999997</v>
      </c>
      <c r="G351" s="16">
        <f t="shared" si="19"/>
        <v>-8599.2299999999959</v>
      </c>
      <c r="H351" s="75">
        <f t="shared" si="20"/>
        <v>-0.23395000095220725</v>
      </c>
      <c r="I351" s="77">
        <f t="shared" si="18"/>
        <v>4.811640170989888E-4</v>
      </c>
      <c r="J351" s="3">
        <v>28157.47</v>
      </c>
      <c r="K351" s="3">
        <v>36756.699999999997</v>
      </c>
      <c r="L351" s="16">
        <f t="shared" si="21"/>
        <v>-8599.2299999999959</v>
      </c>
      <c r="M351" s="17">
        <v>44105</v>
      </c>
      <c r="N351" s="17">
        <v>44469</v>
      </c>
      <c r="O351" t="s">
        <v>1202</v>
      </c>
      <c r="P351" t="s">
        <v>585</v>
      </c>
      <c r="Q351" t="s">
        <v>849</v>
      </c>
      <c r="R351" t="s">
        <v>454</v>
      </c>
    </row>
    <row r="352" spans="2:18" x14ac:dyDescent="0.25">
      <c r="B352" t="s">
        <v>1219</v>
      </c>
      <c r="C352" t="s">
        <v>1220</v>
      </c>
      <c r="D352" s="1" t="s">
        <v>1221</v>
      </c>
      <c r="E352" s="3">
        <v>988.54000000000008</v>
      </c>
      <c r="F352" s="3">
        <v>1848.17</v>
      </c>
      <c r="G352" s="16">
        <f t="shared" si="19"/>
        <v>-859.63</v>
      </c>
      <c r="H352" s="75">
        <f t="shared" si="20"/>
        <v>-0.46512496144835158</v>
      </c>
      <c r="I352" s="77">
        <f t="shared" si="18"/>
        <v>1.6892493447139761E-5</v>
      </c>
      <c r="J352" s="3">
        <v>988.54000000000008</v>
      </c>
      <c r="K352" s="3">
        <v>1848.17</v>
      </c>
      <c r="L352" s="16">
        <f t="shared" si="21"/>
        <v>-859.63</v>
      </c>
      <c r="M352" s="17">
        <v>44105</v>
      </c>
      <c r="N352" s="17">
        <v>44469</v>
      </c>
      <c r="O352" t="s">
        <v>1202</v>
      </c>
      <c r="P352" t="s">
        <v>585</v>
      </c>
      <c r="Q352" t="s">
        <v>733</v>
      </c>
      <c r="R352" t="s">
        <v>544</v>
      </c>
    </row>
    <row r="353" spans="2:18" ht="45" x14ac:dyDescent="0.25">
      <c r="B353" t="s">
        <v>1222</v>
      </c>
      <c r="C353" t="s">
        <v>1223</v>
      </c>
      <c r="D353" s="1" t="s">
        <v>1224</v>
      </c>
      <c r="E353" s="3">
        <v>5495.6</v>
      </c>
      <c r="F353" s="3">
        <v>4206.8</v>
      </c>
      <c r="G353" s="16">
        <f t="shared" si="19"/>
        <v>1288.8000000000002</v>
      </c>
      <c r="H353" s="75">
        <f t="shared" si="20"/>
        <v>0.30636112959969575</v>
      </c>
      <c r="I353" s="77">
        <f t="shared" si="18"/>
        <v>9.3910602492667234E-5</v>
      </c>
      <c r="J353" s="3">
        <v>5495.6</v>
      </c>
      <c r="K353" s="3">
        <v>4206.8</v>
      </c>
      <c r="L353" s="16">
        <f t="shared" si="21"/>
        <v>1288.8000000000002</v>
      </c>
      <c r="M353" s="17">
        <v>44105</v>
      </c>
      <c r="N353" s="17">
        <v>44469</v>
      </c>
      <c r="O353" t="s">
        <v>1202</v>
      </c>
      <c r="P353" t="s">
        <v>585</v>
      </c>
      <c r="Q353" t="s">
        <v>1088</v>
      </c>
      <c r="R353" t="s">
        <v>585</v>
      </c>
    </row>
    <row r="354" spans="2:18" x14ac:dyDescent="0.25">
      <c r="B354" t="s">
        <v>1225</v>
      </c>
      <c r="C354" t="s">
        <v>1226</v>
      </c>
      <c r="D354" s="1" t="s">
        <v>1227</v>
      </c>
      <c r="E354" s="3">
        <v>8239.16</v>
      </c>
      <c r="F354" s="3">
        <v>2829.4</v>
      </c>
      <c r="G354" s="16">
        <f t="shared" si="19"/>
        <v>5409.76</v>
      </c>
      <c r="H354" s="75">
        <f t="shared" si="20"/>
        <v>1.9119813387997455</v>
      </c>
      <c r="I354" s="77">
        <f t="shared" si="18"/>
        <v>1.4079344923820586E-4</v>
      </c>
      <c r="J354" s="3">
        <v>8239.16</v>
      </c>
      <c r="K354" s="3">
        <v>2829.4</v>
      </c>
      <c r="L354" s="16">
        <f t="shared" si="21"/>
        <v>5409.76</v>
      </c>
      <c r="M354" s="17">
        <v>44105</v>
      </c>
      <c r="N354" s="17">
        <v>44469</v>
      </c>
      <c r="O354" t="s">
        <v>1228</v>
      </c>
      <c r="P354" t="s">
        <v>585</v>
      </c>
      <c r="Q354" t="s">
        <v>816</v>
      </c>
      <c r="R354" t="s">
        <v>580</v>
      </c>
    </row>
    <row r="355" spans="2:18" ht="30" x14ac:dyDescent="0.25">
      <c r="B355" t="s">
        <v>1229</v>
      </c>
      <c r="C355" t="s">
        <v>1230</v>
      </c>
      <c r="D355" s="1" t="s">
        <v>1231</v>
      </c>
      <c r="E355" s="3">
        <v>130992.83</v>
      </c>
      <c r="F355" s="3">
        <v>132015.59</v>
      </c>
      <c r="G355" s="16">
        <f t="shared" si="19"/>
        <v>-1022.7599999999948</v>
      </c>
      <c r="H355" s="75">
        <f t="shared" si="20"/>
        <v>-7.7472668190173202E-3</v>
      </c>
      <c r="I355" s="77">
        <f t="shared" si="18"/>
        <v>2.2384481380594537E-3</v>
      </c>
      <c r="J355" s="3">
        <v>130992.83</v>
      </c>
      <c r="K355" s="3">
        <v>132015.59</v>
      </c>
      <c r="L355" s="16">
        <f t="shared" si="21"/>
        <v>-1022.7599999999948</v>
      </c>
      <c r="M355" s="17">
        <v>44105</v>
      </c>
      <c r="N355" s="17">
        <v>44469</v>
      </c>
      <c r="O355" t="s">
        <v>1202</v>
      </c>
      <c r="P355" t="s">
        <v>585</v>
      </c>
      <c r="Q355" t="s">
        <v>1232</v>
      </c>
      <c r="R355" t="s">
        <v>45</v>
      </c>
    </row>
    <row r="356" spans="2:18" ht="30" x14ac:dyDescent="0.25">
      <c r="B356" t="s">
        <v>1233</v>
      </c>
      <c r="C356" t="s">
        <v>1234</v>
      </c>
      <c r="D356" s="1" t="s">
        <v>1235</v>
      </c>
      <c r="E356" s="3">
        <v>1369718.91</v>
      </c>
      <c r="F356" s="3">
        <v>1076988.51</v>
      </c>
      <c r="G356" s="16">
        <f t="shared" si="19"/>
        <v>292730.39999999991</v>
      </c>
      <c r="H356" s="75">
        <f t="shared" si="20"/>
        <v>0.27180457106269396</v>
      </c>
      <c r="I356" s="77">
        <f t="shared" si="18"/>
        <v>2.3406202795636405E-2</v>
      </c>
      <c r="J356" s="3">
        <v>1369718.91</v>
      </c>
      <c r="K356" s="3">
        <v>1076988.51</v>
      </c>
      <c r="L356" s="16">
        <f t="shared" si="21"/>
        <v>292730.39999999991</v>
      </c>
      <c r="M356" s="17">
        <v>44105</v>
      </c>
      <c r="N356" s="17">
        <v>44469</v>
      </c>
      <c r="O356" t="s">
        <v>1202</v>
      </c>
      <c r="P356" t="s">
        <v>585</v>
      </c>
      <c r="Q356" t="s">
        <v>849</v>
      </c>
      <c r="R356" t="s">
        <v>454</v>
      </c>
    </row>
    <row r="357" spans="2:18" ht="30" x14ac:dyDescent="0.25">
      <c r="B357" t="s">
        <v>1236</v>
      </c>
      <c r="C357" t="s">
        <v>1237</v>
      </c>
      <c r="D357" s="1" t="s">
        <v>1238</v>
      </c>
      <c r="E357" s="3">
        <v>9124.73</v>
      </c>
      <c r="F357" s="3">
        <v>17638.060000000001</v>
      </c>
      <c r="G357" s="16">
        <f t="shared" si="19"/>
        <v>-8513.3300000000017</v>
      </c>
      <c r="H357" s="75">
        <f t="shared" si="20"/>
        <v>-0.48266816191803413</v>
      </c>
      <c r="I357" s="77">
        <f t="shared" si="18"/>
        <v>1.559263577922184E-4</v>
      </c>
      <c r="J357" s="3">
        <v>9124.73</v>
      </c>
      <c r="K357" s="3">
        <v>17638.060000000001</v>
      </c>
      <c r="L357" s="16">
        <f t="shared" si="21"/>
        <v>-8513.3300000000017</v>
      </c>
      <c r="M357" s="17">
        <v>44105</v>
      </c>
      <c r="N357" s="17">
        <v>44469</v>
      </c>
      <c r="O357" t="s">
        <v>1239</v>
      </c>
      <c r="P357" t="s">
        <v>585</v>
      </c>
      <c r="Q357" t="s">
        <v>733</v>
      </c>
      <c r="R357" t="s">
        <v>544</v>
      </c>
    </row>
    <row r="358" spans="2:18" ht="45" x14ac:dyDescent="0.25">
      <c r="B358" t="s">
        <v>1240</v>
      </c>
      <c r="C358" t="s">
        <v>1241</v>
      </c>
      <c r="D358" s="1" t="s">
        <v>1242</v>
      </c>
      <c r="E358" s="3">
        <v>8671.77</v>
      </c>
      <c r="F358" s="3">
        <v>19616.560000000001</v>
      </c>
      <c r="G358" s="16">
        <f t="shared" si="19"/>
        <v>-10944.79</v>
      </c>
      <c r="H358" s="75">
        <f t="shared" si="20"/>
        <v>-0.55793625385898449</v>
      </c>
      <c r="I358" s="77">
        <f t="shared" si="18"/>
        <v>1.4818602980162983E-4</v>
      </c>
      <c r="J358" s="3">
        <v>8671.77</v>
      </c>
      <c r="K358" s="3">
        <v>19616.560000000001</v>
      </c>
      <c r="L358" s="16">
        <f t="shared" si="21"/>
        <v>-10944.79</v>
      </c>
      <c r="M358" s="17">
        <v>44105</v>
      </c>
      <c r="N358" s="17">
        <v>44469</v>
      </c>
      <c r="O358" t="s">
        <v>1239</v>
      </c>
      <c r="P358" t="s">
        <v>585</v>
      </c>
      <c r="Q358" t="s">
        <v>733</v>
      </c>
      <c r="R358" t="s">
        <v>544</v>
      </c>
    </row>
    <row r="359" spans="2:18" ht="60" x14ac:dyDescent="0.25">
      <c r="B359" t="s">
        <v>1243</v>
      </c>
      <c r="C359" t="s">
        <v>1244</v>
      </c>
      <c r="D359" s="1" t="s">
        <v>1245</v>
      </c>
      <c r="E359" s="3">
        <v>35765.919999999998</v>
      </c>
      <c r="F359" s="3">
        <v>36834.339999999997</v>
      </c>
      <c r="G359" s="16">
        <f t="shared" si="19"/>
        <v>-1068.4199999999983</v>
      </c>
      <c r="H359" s="75">
        <f t="shared" si="20"/>
        <v>-2.90060850825615E-2</v>
      </c>
      <c r="I359" s="77">
        <f t="shared" si="18"/>
        <v>6.1117968846068429E-4</v>
      </c>
      <c r="J359" s="3">
        <v>35765.919999999998</v>
      </c>
      <c r="K359" s="3">
        <v>36834.339999999997</v>
      </c>
      <c r="L359" s="16">
        <f t="shared" si="21"/>
        <v>-1068.4199999999983</v>
      </c>
      <c r="M359" s="17">
        <v>44105</v>
      </c>
      <c r="N359" s="17">
        <v>44469</v>
      </c>
      <c r="O359" t="s">
        <v>1246</v>
      </c>
      <c r="P359" t="s">
        <v>544</v>
      </c>
      <c r="Q359" t="s">
        <v>816</v>
      </c>
      <c r="R359" t="s">
        <v>580</v>
      </c>
    </row>
    <row r="360" spans="2:18" ht="60" x14ac:dyDescent="0.25">
      <c r="B360" t="s">
        <v>1247</v>
      </c>
      <c r="C360" t="s">
        <v>1248</v>
      </c>
      <c r="D360" s="1" t="s">
        <v>1249</v>
      </c>
      <c r="E360" s="3">
        <v>745.02</v>
      </c>
      <c r="F360" s="3">
        <v>6.67</v>
      </c>
      <c r="G360" s="16">
        <f t="shared" si="19"/>
        <v>738.35</v>
      </c>
      <c r="H360" s="75">
        <f t="shared" si="20"/>
        <v>110.69715142428787</v>
      </c>
      <c r="I360" s="77">
        <f t="shared" si="18"/>
        <v>1.2731144382612807E-5</v>
      </c>
      <c r="J360" s="3">
        <v>745.02</v>
      </c>
      <c r="K360" s="3">
        <v>6.67</v>
      </c>
      <c r="L360" s="16">
        <f t="shared" si="21"/>
        <v>738.35</v>
      </c>
      <c r="M360" s="17">
        <v>44105</v>
      </c>
      <c r="N360" s="17">
        <v>44469</v>
      </c>
      <c r="O360" t="s">
        <v>1250</v>
      </c>
      <c r="P360" t="s">
        <v>585</v>
      </c>
      <c r="Q360" t="s">
        <v>733</v>
      </c>
      <c r="R360" t="s">
        <v>544</v>
      </c>
    </row>
    <row r="361" spans="2:18" ht="45" x14ac:dyDescent="0.25">
      <c r="B361" t="s">
        <v>1251</v>
      </c>
      <c r="C361" t="s">
        <v>1252</v>
      </c>
      <c r="D361" s="1" t="s">
        <v>1253</v>
      </c>
      <c r="E361" s="3">
        <v>5423.21</v>
      </c>
      <c r="F361" s="3">
        <v>16537.16</v>
      </c>
      <c r="G361" s="16">
        <f t="shared" si="19"/>
        <v>-11113.95</v>
      </c>
      <c r="H361" s="75">
        <f t="shared" si="20"/>
        <v>-0.67205916856340508</v>
      </c>
      <c r="I361" s="77">
        <f t="shared" si="18"/>
        <v>9.267357859819816E-5</v>
      </c>
      <c r="J361" s="3">
        <v>5423.21</v>
      </c>
      <c r="K361" s="3">
        <v>16537.16</v>
      </c>
      <c r="L361" s="16">
        <f t="shared" si="21"/>
        <v>-11113.95</v>
      </c>
      <c r="M361" s="17">
        <v>44105</v>
      </c>
      <c r="N361" s="17">
        <v>44469</v>
      </c>
      <c r="O361" t="s">
        <v>732</v>
      </c>
      <c r="P361" t="s">
        <v>432</v>
      </c>
      <c r="Q361" t="s">
        <v>610</v>
      </c>
      <c r="R361" t="s">
        <v>23</v>
      </c>
    </row>
    <row r="362" spans="2:18" ht="30" x14ac:dyDescent="0.25">
      <c r="B362" t="s">
        <v>1254</v>
      </c>
      <c r="C362" t="s">
        <v>1255</v>
      </c>
      <c r="D362" s="1" t="s">
        <v>866</v>
      </c>
      <c r="E362" s="3">
        <v>616505.51000000013</v>
      </c>
      <c r="F362" s="3">
        <v>867695.58</v>
      </c>
      <c r="G362" s="16">
        <f t="shared" si="19"/>
        <v>-251190.06999999983</v>
      </c>
      <c r="H362" s="75">
        <f t="shared" si="20"/>
        <v>-0.28949101019968299</v>
      </c>
      <c r="I362" s="77">
        <f t="shared" si="18"/>
        <v>1.0535046925567561E-2</v>
      </c>
      <c r="J362" s="3">
        <v>616505.51000000013</v>
      </c>
      <c r="K362" s="3">
        <v>867695.58</v>
      </c>
      <c r="L362" s="16">
        <f t="shared" si="21"/>
        <v>-251190.06999999983</v>
      </c>
      <c r="M362" s="17">
        <v>44105</v>
      </c>
      <c r="N362" s="17">
        <v>44469</v>
      </c>
      <c r="O362" t="s">
        <v>1256</v>
      </c>
      <c r="P362" t="s">
        <v>585</v>
      </c>
      <c r="Q362" t="s">
        <v>610</v>
      </c>
      <c r="R362" t="s">
        <v>23</v>
      </c>
    </row>
    <row r="363" spans="2:18" x14ac:dyDescent="0.25">
      <c r="B363" t="s">
        <v>1257</v>
      </c>
      <c r="C363" t="s">
        <v>1258</v>
      </c>
      <c r="D363" s="1" t="s">
        <v>1259</v>
      </c>
      <c r="E363" s="3">
        <v>12192.27</v>
      </c>
      <c r="F363" s="3">
        <v>16056.73</v>
      </c>
      <c r="G363" s="16">
        <f t="shared" si="19"/>
        <v>-3864.4599999999991</v>
      </c>
      <c r="H363" s="75">
        <f t="shared" si="20"/>
        <v>-0.24067540526620296</v>
      </c>
      <c r="I363" s="77">
        <f t="shared" si="18"/>
        <v>2.0834548028482276E-4</v>
      </c>
      <c r="J363" s="3">
        <v>12192.27</v>
      </c>
      <c r="K363" s="3">
        <v>16056.73</v>
      </c>
      <c r="L363" s="16">
        <f t="shared" si="21"/>
        <v>-3864.4599999999991</v>
      </c>
      <c r="M363" s="17">
        <v>44105</v>
      </c>
      <c r="N363" s="17">
        <v>44469</v>
      </c>
      <c r="O363" t="s">
        <v>1260</v>
      </c>
      <c r="P363" t="s">
        <v>544</v>
      </c>
      <c r="Q363" t="s">
        <v>1261</v>
      </c>
      <c r="R363" t="s">
        <v>544</v>
      </c>
    </row>
    <row r="364" spans="2:18" ht="30" x14ac:dyDescent="0.25">
      <c r="B364" t="s">
        <v>1262</v>
      </c>
      <c r="C364" t="s">
        <v>1263</v>
      </c>
      <c r="D364" s="1" t="s">
        <v>866</v>
      </c>
      <c r="E364" s="3">
        <v>514218.54000000004</v>
      </c>
      <c r="F364" s="3">
        <v>491409.74</v>
      </c>
      <c r="G364" s="16">
        <f t="shared" si="19"/>
        <v>22808.800000000047</v>
      </c>
      <c r="H364" s="75">
        <f t="shared" si="20"/>
        <v>4.6415034427278644E-2</v>
      </c>
      <c r="I364" s="77">
        <f t="shared" si="18"/>
        <v>8.7871338715153416E-3</v>
      </c>
      <c r="J364" s="3">
        <v>514218.54000000004</v>
      </c>
      <c r="K364" s="3">
        <v>491409.74</v>
      </c>
      <c r="L364" s="16">
        <f t="shared" si="21"/>
        <v>22808.800000000047</v>
      </c>
      <c r="M364" s="17">
        <v>44105</v>
      </c>
      <c r="N364" s="17">
        <v>44469</v>
      </c>
      <c r="O364" t="s">
        <v>1264</v>
      </c>
      <c r="P364" t="s">
        <v>585</v>
      </c>
      <c r="Q364" t="s">
        <v>1101</v>
      </c>
      <c r="R364" t="s">
        <v>23</v>
      </c>
    </row>
    <row r="365" spans="2:18" ht="75" x14ac:dyDescent="0.25">
      <c r="B365" t="s">
        <v>1265</v>
      </c>
      <c r="C365" t="s">
        <v>1266</v>
      </c>
      <c r="D365" s="1" t="s">
        <v>1267</v>
      </c>
      <c r="E365" s="3">
        <v>-6045.17</v>
      </c>
      <c r="F365" s="3">
        <v>254906.88</v>
      </c>
      <c r="G365" s="16">
        <f t="shared" si="19"/>
        <v>-260952.05000000002</v>
      </c>
      <c r="H365" s="75">
        <f t="shared" si="20"/>
        <v>-1.0237152092560233</v>
      </c>
      <c r="I365" s="77">
        <f t="shared" si="18"/>
        <v>-1.0330183362519054E-4</v>
      </c>
      <c r="J365" s="3">
        <v>-6045.17</v>
      </c>
      <c r="K365" s="3">
        <v>254906.88</v>
      </c>
      <c r="L365" s="16">
        <f t="shared" si="21"/>
        <v>-260952.05000000002</v>
      </c>
      <c r="M365" s="17">
        <v>44105</v>
      </c>
      <c r="N365" s="17">
        <v>44469</v>
      </c>
      <c r="O365" t="s">
        <v>1268</v>
      </c>
      <c r="P365" t="s">
        <v>585</v>
      </c>
      <c r="Q365" t="s">
        <v>1269</v>
      </c>
      <c r="R365" t="s">
        <v>50</v>
      </c>
    </row>
    <row r="366" spans="2:18" ht="75" x14ac:dyDescent="0.25">
      <c r="B366" t="s">
        <v>1270</v>
      </c>
      <c r="C366" t="s">
        <v>1271</v>
      </c>
      <c r="D366" s="1" t="s">
        <v>1272</v>
      </c>
      <c r="E366" s="3">
        <v>202158.68</v>
      </c>
      <c r="F366" s="3">
        <v>267612.55</v>
      </c>
      <c r="G366" s="16">
        <f t="shared" si="19"/>
        <v>-65453.869999999995</v>
      </c>
      <c r="H366" s="75">
        <f t="shared" si="20"/>
        <v>-0.24458445614751625</v>
      </c>
      <c r="I366" s="77">
        <f t="shared" si="18"/>
        <v>3.4545533586728141E-3</v>
      </c>
      <c r="J366" s="3">
        <v>202158.68</v>
      </c>
      <c r="K366" s="3">
        <v>267612.55</v>
      </c>
      <c r="L366" s="16">
        <f t="shared" si="21"/>
        <v>-65453.869999999995</v>
      </c>
      <c r="M366" s="17">
        <v>44105</v>
      </c>
      <c r="N366" s="17">
        <v>44469</v>
      </c>
      <c r="O366" t="s">
        <v>1268</v>
      </c>
      <c r="P366" t="s">
        <v>585</v>
      </c>
      <c r="Q366" t="s">
        <v>867</v>
      </c>
      <c r="R366" t="s">
        <v>50</v>
      </c>
    </row>
    <row r="367" spans="2:18" x14ac:dyDescent="0.25">
      <c r="B367" t="s">
        <v>1273</v>
      </c>
      <c r="C367" t="s">
        <v>1274</v>
      </c>
      <c r="D367" s="1" t="s">
        <v>1275</v>
      </c>
      <c r="E367" s="3">
        <v>30046.010000000002</v>
      </c>
      <c r="F367" s="3">
        <v>59949.96</v>
      </c>
      <c r="G367" s="16">
        <f t="shared" si="19"/>
        <v>-29903.949999999997</v>
      </c>
      <c r="H367" s="75">
        <f t="shared" si="20"/>
        <v>-0.49881517852555696</v>
      </c>
      <c r="I367" s="77">
        <f t="shared" si="18"/>
        <v>5.1343600363940327E-4</v>
      </c>
      <c r="J367" s="3">
        <v>30046.010000000002</v>
      </c>
      <c r="K367" s="3">
        <v>59949.96</v>
      </c>
      <c r="L367" s="16">
        <f t="shared" si="21"/>
        <v>-29903.949999999997</v>
      </c>
      <c r="M367" s="17">
        <v>44105</v>
      </c>
      <c r="N367" s="17">
        <v>44469</v>
      </c>
      <c r="O367" t="s">
        <v>732</v>
      </c>
      <c r="P367" t="s">
        <v>432</v>
      </c>
      <c r="Q367" t="s">
        <v>1269</v>
      </c>
      <c r="R367" t="s">
        <v>50</v>
      </c>
    </row>
    <row r="368" spans="2:18" ht="30" x14ac:dyDescent="0.25">
      <c r="B368" t="s">
        <v>1276</v>
      </c>
      <c r="C368" t="s">
        <v>1277</v>
      </c>
      <c r="D368" s="1" t="s">
        <v>1278</v>
      </c>
      <c r="E368" s="3">
        <v>18552.64</v>
      </c>
      <c r="F368" s="3">
        <v>23261.43</v>
      </c>
      <c r="G368" s="16">
        <f t="shared" si="19"/>
        <v>-4708.7900000000009</v>
      </c>
      <c r="H368" s="75">
        <f t="shared" si="20"/>
        <v>-0.20242908540016674</v>
      </c>
      <c r="I368" s="77">
        <f t="shared" si="18"/>
        <v>3.1703355415779125E-4</v>
      </c>
      <c r="J368" s="3">
        <v>18552.64</v>
      </c>
      <c r="K368" s="3">
        <v>23261.43</v>
      </c>
      <c r="L368" s="16">
        <f t="shared" si="21"/>
        <v>-4708.7900000000009</v>
      </c>
      <c r="M368" s="17">
        <v>44105</v>
      </c>
      <c r="N368" s="17">
        <v>44469</v>
      </c>
      <c r="O368" t="s">
        <v>1246</v>
      </c>
      <c r="P368" t="s">
        <v>544</v>
      </c>
      <c r="Q368" t="s">
        <v>1279</v>
      </c>
      <c r="R368" t="s">
        <v>544</v>
      </c>
    </row>
    <row r="369" spans="2:18" ht="45" x14ac:dyDescent="0.25">
      <c r="B369" t="s">
        <v>1280</v>
      </c>
      <c r="C369" t="s">
        <v>1281</v>
      </c>
      <c r="D369" s="1" t="s">
        <v>1282</v>
      </c>
      <c r="E369" s="3">
        <v>2385.66</v>
      </c>
      <c r="F369" s="3">
        <v>8224.27</v>
      </c>
      <c r="G369" s="16">
        <f t="shared" si="19"/>
        <v>-5838.6100000000006</v>
      </c>
      <c r="H369" s="75">
        <f t="shared" si="20"/>
        <v>-0.7099244066646645</v>
      </c>
      <c r="I369" s="77">
        <f t="shared" si="18"/>
        <v>4.0766934992113053E-5</v>
      </c>
      <c r="J369" s="3">
        <v>2385.66</v>
      </c>
      <c r="K369" s="3">
        <v>8224.27</v>
      </c>
      <c r="L369" s="16">
        <f t="shared" si="21"/>
        <v>-5838.6100000000006</v>
      </c>
      <c r="M369" s="17">
        <v>44105</v>
      </c>
      <c r="N369" s="17">
        <v>44469</v>
      </c>
      <c r="O369" t="s">
        <v>925</v>
      </c>
      <c r="P369" t="s">
        <v>585</v>
      </c>
      <c r="Q369" t="s">
        <v>907</v>
      </c>
      <c r="R369" t="s">
        <v>580</v>
      </c>
    </row>
    <row r="370" spans="2:18" ht="30" x14ac:dyDescent="0.25">
      <c r="B370" t="s">
        <v>1283</v>
      </c>
      <c r="C370" t="s">
        <v>1284</v>
      </c>
      <c r="D370" s="1" t="s">
        <v>1285</v>
      </c>
      <c r="E370" s="3">
        <v>615431.66</v>
      </c>
      <c r="F370" s="3">
        <v>390971.03</v>
      </c>
      <c r="G370" s="16">
        <f t="shared" si="19"/>
        <v>224460.63</v>
      </c>
      <c r="H370" s="75">
        <f t="shared" si="20"/>
        <v>0.57411064446386217</v>
      </c>
      <c r="I370" s="77">
        <f t="shared" si="18"/>
        <v>1.0516696627058435E-2</v>
      </c>
      <c r="J370" s="3">
        <v>615431.66</v>
      </c>
      <c r="K370" s="3">
        <v>390971.03</v>
      </c>
      <c r="L370" s="16">
        <f t="shared" si="21"/>
        <v>224460.63</v>
      </c>
      <c r="M370" s="17">
        <v>44105</v>
      </c>
      <c r="N370" s="17">
        <v>44469</v>
      </c>
      <c r="O370" t="s">
        <v>1246</v>
      </c>
      <c r="P370" t="s">
        <v>544</v>
      </c>
      <c r="Q370" t="s">
        <v>610</v>
      </c>
      <c r="R370" t="s">
        <v>23</v>
      </c>
    </row>
    <row r="371" spans="2:18" ht="30" x14ac:dyDescent="0.25">
      <c r="B371" t="s">
        <v>1286</v>
      </c>
      <c r="C371" t="s">
        <v>1287</v>
      </c>
      <c r="D371" s="1" t="s">
        <v>1288</v>
      </c>
      <c r="E371" s="3">
        <v>2950.46</v>
      </c>
      <c r="F371" s="3">
        <v>4243.9799999999996</v>
      </c>
      <c r="G371" s="16">
        <f t="shared" si="19"/>
        <v>-1293.5199999999995</v>
      </c>
      <c r="H371" s="75">
        <f t="shared" si="20"/>
        <v>-0.30478937224020841</v>
      </c>
      <c r="I371" s="77">
        <f t="shared" si="18"/>
        <v>5.0418421324425893E-5</v>
      </c>
      <c r="J371" s="3">
        <v>2950.46</v>
      </c>
      <c r="K371" s="3">
        <v>4243.9799999999996</v>
      </c>
      <c r="L371" s="16">
        <f t="shared" si="21"/>
        <v>-1293.5199999999995</v>
      </c>
      <c r="M371" s="17">
        <v>44105</v>
      </c>
      <c r="N371" s="17">
        <v>44469</v>
      </c>
      <c r="O371" t="s">
        <v>1289</v>
      </c>
      <c r="P371" t="s">
        <v>585</v>
      </c>
      <c r="Q371" t="s">
        <v>867</v>
      </c>
      <c r="R371" t="s">
        <v>50</v>
      </c>
    </row>
    <row r="372" spans="2:18" ht="60" x14ac:dyDescent="0.25">
      <c r="B372" t="s">
        <v>1290</v>
      </c>
      <c r="C372" t="s">
        <v>1291</v>
      </c>
      <c r="D372" s="1" t="s">
        <v>1292</v>
      </c>
      <c r="E372" s="3">
        <v>573698.16</v>
      </c>
      <c r="F372" s="3">
        <v>707136.26</v>
      </c>
      <c r="G372" s="16">
        <f t="shared" si="19"/>
        <v>-133438.09999999998</v>
      </c>
      <c r="H372" s="75">
        <f t="shared" si="20"/>
        <v>-0.18870210389154699</v>
      </c>
      <c r="I372" s="77">
        <f t="shared" si="18"/>
        <v>9.8035409881604575E-3</v>
      </c>
      <c r="J372" s="3">
        <v>573698.16</v>
      </c>
      <c r="K372" s="3">
        <v>707136.26</v>
      </c>
      <c r="L372" s="16">
        <f t="shared" si="21"/>
        <v>-133438.09999999998</v>
      </c>
      <c r="M372" s="17">
        <v>44105</v>
      </c>
      <c r="N372" s="17">
        <v>44469</v>
      </c>
      <c r="O372" t="s">
        <v>1246</v>
      </c>
      <c r="P372" t="s">
        <v>544</v>
      </c>
      <c r="Q372" t="s">
        <v>610</v>
      </c>
      <c r="R372" t="s">
        <v>23</v>
      </c>
    </row>
    <row r="373" spans="2:18" x14ac:dyDescent="0.25">
      <c r="B373" t="s">
        <v>1293</v>
      </c>
      <c r="C373" t="s">
        <v>1294</v>
      </c>
      <c r="D373" s="1" t="s">
        <v>1295</v>
      </c>
      <c r="E373" s="3">
        <v>37821.570000000007</v>
      </c>
      <c r="F373" s="3">
        <v>47386.75</v>
      </c>
      <c r="G373" s="16">
        <f t="shared" si="19"/>
        <v>-9565.179999999993</v>
      </c>
      <c r="H373" s="75">
        <f t="shared" si="20"/>
        <v>-0.20185347169831214</v>
      </c>
      <c r="I373" s="77">
        <f t="shared" si="18"/>
        <v>6.4630730510200685E-4</v>
      </c>
      <c r="J373" s="3">
        <v>37821.570000000007</v>
      </c>
      <c r="K373" s="3">
        <v>47386.75</v>
      </c>
      <c r="L373" s="16">
        <f t="shared" si="21"/>
        <v>-9565.179999999993</v>
      </c>
      <c r="M373" s="17">
        <v>44105</v>
      </c>
      <c r="N373" s="17">
        <v>44469</v>
      </c>
      <c r="O373" t="s">
        <v>1260</v>
      </c>
      <c r="P373" t="s">
        <v>544</v>
      </c>
      <c r="Q373" t="s">
        <v>733</v>
      </c>
      <c r="R373" t="s">
        <v>544</v>
      </c>
    </row>
    <row r="374" spans="2:18" ht="75" x14ac:dyDescent="0.25">
      <c r="B374" t="s">
        <v>1296</v>
      </c>
      <c r="C374" t="s">
        <v>1297</v>
      </c>
      <c r="D374" s="1" t="s">
        <v>1298</v>
      </c>
      <c r="E374" s="3">
        <v>55452.67</v>
      </c>
      <c r="F374" s="3">
        <v>81806.149999999994</v>
      </c>
      <c r="G374" s="16">
        <f t="shared" si="19"/>
        <v>-26353.479999999996</v>
      </c>
      <c r="H374" s="75">
        <f t="shared" si="20"/>
        <v>-0.3221454621687978</v>
      </c>
      <c r="I374" s="77">
        <f t="shared" si="18"/>
        <v>9.4759328363182424E-4</v>
      </c>
      <c r="J374" s="3">
        <v>55452.67</v>
      </c>
      <c r="K374" s="3">
        <v>81806.149999999994</v>
      </c>
      <c r="L374" s="16">
        <f t="shared" si="21"/>
        <v>-26353.479999999996</v>
      </c>
      <c r="M374" s="17">
        <v>44105</v>
      </c>
      <c r="N374" s="17">
        <v>44469</v>
      </c>
      <c r="O374" t="s">
        <v>1299</v>
      </c>
      <c r="P374" t="s">
        <v>580</v>
      </c>
      <c r="Q374" t="s">
        <v>1300</v>
      </c>
      <c r="R374" t="s">
        <v>454</v>
      </c>
    </row>
    <row r="375" spans="2:18" ht="45" x14ac:dyDescent="0.25">
      <c r="B375" t="s">
        <v>1301</v>
      </c>
      <c r="C375" t="s">
        <v>1302</v>
      </c>
      <c r="D375" s="1" t="s">
        <v>1303</v>
      </c>
      <c r="E375" s="3">
        <v>126936.92</v>
      </c>
      <c r="F375" s="3">
        <v>189843.7</v>
      </c>
      <c r="G375" s="16">
        <f t="shared" si="19"/>
        <v>-62906.780000000013</v>
      </c>
      <c r="H375" s="75">
        <f t="shared" si="20"/>
        <v>-0.33136090373291299</v>
      </c>
      <c r="I375" s="77">
        <f t="shared" si="18"/>
        <v>2.1691394271350717E-3</v>
      </c>
      <c r="J375" s="3">
        <v>126936.92</v>
      </c>
      <c r="K375" s="3">
        <v>189843.7</v>
      </c>
      <c r="L375" s="16">
        <f t="shared" si="21"/>
        <v>-62906.780000000013</v>
      </c>
      <c r="M375" s="17">
        <v>44105</v>
      </c>
      <c r="N375" s="17">
        <v>44469</v>
      </c>
      <c r="O375" t="s">
        <v>1304</v>
      </c>
      <c r="P375" t="s">
        <v>585</v>
      </c>
      <c r="Q375" t="s">
        <v>849</v>
      </c>
      <c r="R375" t="s">
        <v>454</v>
      </c>
    </row>
    <row r="376" spans="2:18" x14ac:dyDescent="0.25">
      <c r="B376" t="s">
        <v>1305</v>
      </c>
      <c r="C376" t="s">
        <v>1306</v>
      </c>
      <c r="D376" s="1" t="s">
        <v>1307</v>
      </c>
      <c r="E376" s="3">
        <v>32560.720000000001</v>
      </c>
      <c r="F376" s="3">
        <v>33461.14</v>
      </c>
      <c r="G376" s="16">
        <f t="shared" si="19"/>
        <v>-900.41999999999825</v>
      </c>
      <c r="H376" s="75">
        <f t="shared" si="20"/>
        <v>-2.6909423886932671E-2</v>
      </c>
      <c r="I376" s="77">
        <f t="shared" si="18"/>
        <v>5.5640818705783536E-4</v>
      </c>
      <c r="J376" s="3">
        <v>32560.720000000001</v>
      </c>
      <c r="K376" s="3">
        <v>33461.14</v>
      </c>
      <c r="L376" s="16">
        <f t="shared" si="21"/>
        <v>-900.41999999999825</v>
      </c>
      <c r="M376" s="17">
        <v>44105</v>
      </c>
      <c r="N376" s="17">
        <v>44469</v>
      </c>
      <c r="O376" t="s">
        <v>1308</v>
      </c>
      <c r="P376" t="s">
        <v>45</v>
      </c>
      <c r="Q376" t="s">
        <v>849</v>
      </c>
      <c r="R376" t="s">
        <v>454</v>
      </c>
    </row>
    <row r="377" spans="2:18" ht="30" x14ac:dyDescent="0.25">
      <c r="B377" t="s">
        <v>1309</v>
      </c>
      <c r="C377" t="s">
        <v>1310</v>
      </c>
      <c r="D377" s="1" t="s">
        <v>1311</v>
      </c>
      <c r="E377" s="3">
        <v>7409.6900000000005</v>
      </c>
      <c r="F377" s="3">
        <v>10026.92</v>
      </c>
      <c r="G377" s="16">
        <f t="shared" si="19"/>
        <v>-2617.2299999999996</v>
      </c>
      <c r="H377" s="75">
        <f t="shared" si="20"/>
        <v>-0.26102033326285634</v>
      </c>
      <c r="I377" s="77">
        <f t="shared" si="18"/>
        <v>1.2661919575367411E-4</v>
      </c>
      <c r="J377" s="3">
        <v>7409.6900000000005</v>
      </c>
      <c r="K377" s="3">
        <v>10026.92</v>
      </c>
      <c r="L377" s="16">
        <f t="shared" si="21"/>
        <v>-2617.2299999999996</v>
      </c>
      <c r="M377" s="17">
        <v>44105</v>
      </c>
      <c r="N377" s="17">
        <v>44469</v>
      </c>
      <c r="O377" t="s">
        <v>1312</v>
      </c>
      <c r="P377" t="s">
        <v>544</v>
      </c>
      <c r="Q377" t="s">
        <v>907</v>
      </c>
      <c r="R377" t="s">
        <v>580</v>
      </c>
    </row>
    <row r="378" spans="2:18" x14ac:dyDescent="0.25">
      <c r="B378" t="s">
        <v>1313</v>
      </c>
      <c r="C378" t="s">
        <v>1314</v>
      </c>
      <c r="D378" s="1" t="s">
        <v>1315</v>
      </c>
      <c r="E378" s="3">
        <v>8603.5</v>
      </c>
      <c r="F378" s="3">
        <v>11812.8</v>
      </c>
      <c r="G378" s="16">
        <f t="shared" si="19"/>
        <v>-3209.2999999999993</v>
      </c>
      <c r="H378" s="75">
        <f t="shared" si="20"/>
        <v>-0.27167987268048216</v>
      </c>
      <c r="I378" s="77">
        <f t="shared" si="18"/>
        <v>1.4701940980887664E-4</v>
      </c>
      <c r="J378" s="3">
        <v>8603.5</v>
      </c>
      <c r="K378" s="3">
        <v>11812.8</v>
      </c>
      <c r="L378" s="16">
        <f t="shared" si="21"/>
        <v>-3209.2999999999993</v>
      </c>
      <c r="M378" s="17">
        <v>44105</v>
      </c>
      <c r="N378" s="17">
        <v>44469</v>
      </c>
      <c r="O378" t="s">
        <v>1316</v>
      </c>
      <c r="P378" t="s">
        <v>580</v>
      </c>
      <c r="Q378" t="s">
        <v>1317</v>
      </c>
      <c r="R378" t="s">
        <v>580</v>
      </c>
    </row>
    <row r="379" spans="2:18" ht="75" x14ac:dyDescent="0.25">
      <c r="B379" t="s">
        <v>1318</v>
      </c>
      <c r="C379" t="s">
        <v>1319</v>
      </c>
      <c r="D379" s="1" t="s">
        <v>1320</v>
      </c>
      <c r="E379" s="3">
        <v>159494.81</v>
      </c>
      <c r="F379" s="3">
        <v>183604.61</v>
      </c>
      <c r="G379" s="16">
        <f t="shared" si="19"/>
        <v>-24109.799999999988</v>
      </c>
      <c r="H379" s="75">
        <f t="shared" si="20"/>
        <v>-0.13131369631732009</v>
      </c>
      <c r="I379" s="77">
        <f t="shared" si="18"/>
        <v>2.7254992542312916E-3</v>
      </c>
      <c r="J379" s="3">
        <v>159494.81</v>
      </c>
      <c r="K379" s="3">
        <v>183604.61</v>
      </c>
      <c r="L379" s="16">
        <f t="shared" si="21"/>
        <v>-24109.799999999988</v>
      </c>
      <c r="M379" s="17">
        <v>44105</v>
      </c>
      <c r="N379" s="17">
        <v>44469</v>
      </c>
      <c r="O379" t="s">
        <v>1299</v>
      </c>
      <c r="P379" t="s">
        <v>580</v>
      </c>
      <c r="Q379" t="s">
        <v>1321</v>
      </c>
      <c r="R379" t="s">
        <v>432</v>
      </c>
    </row>
    <row r="380" spans="2:18" x14ac:dyDescent="0.25">
      <c r="B380" t="s">
        <v>1322</v>
      </c>
      <c r="C380" t="s">
        <v>1323</v>
      </c>
      <c r="D380" s="1" t="s">
        <v>1324</v>
      </c>
      <c r="E380" s="3">
        <v>8134.79</v>
      </c>
      <c r="F380" s="3">
        <v>6708.78</v>
      </c>
      <c r="G380" s="16">
        <f t="shared" si="19"/>
        <v>1426.0100000000002</v>
      </c>
      <c r="H380" s="75">
        <f t="shared" si="20"/>
        <v>0.21255876627345066</v>
      </c>
      <c r="I380" s="77">
        <f t="shared" si="18"/>
        <v>1.3900994068915577E-4</v>
      </c>
      <c r="J380" s="3">
        <v>8134.79</v>
      </c>
      <c r="K380" s="3">
        <v>6708.78</v>
      </c>
      <c r="L380" s="16">
        <f t="shared" si="21"/>
        <v>1426.0100000000002</v>
      </c>
      <c r="M380" s="17">
        <v>44105</v>
      </c>
      <c r="N380" s="17">
        <v>44469</v>
      </c>
      <c r="O380" t="s">
        <v>1325</v>
      </c>
      <c r="P380" t="s">
        <v>544</v>
      </c>
      <c r="Q380" t="s">
        <v>816</v>
      </c>
      <c r="R380" t="s">
        <v>580</v>
      </c>
    </row>
    <row r="381" spans="2:18" ht="45" x14ac:dyDescent="0.25">
      <c r="B381" t="s">
        <v>1326</v>
      </c>
      <c r="C381" t="s">
        <v>1327</v>
      </c>
      <c r="D381" s="1" t="s">
        <v>1328</v>
      </c>
      <c r="E381" s="3">
        <v>63914.37</v>
      </c>
      <c r="F381" s="3">
        <v>67940.350000000006</v>
      </c>
      <c r="G381" s="16">
        <f t="shared" si="19"/>
        <v>-4025.9800000000032</v>
      </c>
      <c r="H381" s="75">
        <f t="shared" si="20"/>
        <v>-5.925756932367883E-2</v>
      </c>
      <c r="I381" s="77">
        <f t="shared" si="18"/>
        <v>1.0921895688622272E-3</v>
      </c>
      <c r="J381" s="3">
        <v>63914.37</v>
      </c>
      <c r="K381" s="3">
        <v>67940.350000000006</v>
      </c>
      <c r="L381" s="16">
        <f t="shared" si="21"/>
        <v>-4025.9800000000032</v>
      </c>
      <c r="M381" s="17">
        <v>44105</v>
      </c>
      <c r="N381" s="17">
        <v>44469</v>
      </c>
      <c r="O381" t="s">
        <v>1299</v>
      </c>
      <c r="P381" t="s">
        <v>580</v>
      </c>
      <c r="Q381" t="s">
        <v>610</v>
      </c>
      <c r="R381" t="s">
        <v>23</v>
      </c>
    </row>
    <row r="382" spans="2:18" ht="30" x14ac:dyDescent="0.25">
      <c r="B382" t="s">
        <v>1329</v>
      </c>
      <c r="C382" t="s">
        <v>1330</v>
      </c>
      <c r="D382" s="1" t="s">
        <v>866</v>
      </c>
      <c r="E382" s="3">
        <v>470773.31000000006</v>
      </c>
      <c r="F382" s="3">
        <v>706063.62</v>
      </c>
      <c r="G382" s="16">
        <f t="shared" si="19"/>
        <v>-235290.30999999994</v>
      </c>
      <c r="H382" s="75">
        <f t="shared" si="20"/>
        <v>-0.33324236419375347</v>
      </c>
      <c r="I382" s="77">
        <f t="shared" si="18"/>
        <v>8.0447276329367514E-3</v>
      </c>
      <c r="J382" s="3">
        <v>470773.31000000006</v>
      </c>
      <c r="K382" s="3">
        <v>706063.62</v>
      </c>
      <c r="L382" s="16">
        <f t="shared" si="21"/>
        <v>-235290.30999999994</v>
      </c>
      <c r="M382" s="17">
        <v>44105</v>
      </c>
      <c r="N382" s="17">
        <v>44469</v>
      </c>
      <c r="O382" t="s">
        <v>914</v>
      </c>
      <c r="P382" t="s">
        <v>45</v>
      </c>
      <c r="Q382" t="s">
        <v>1331</v>
      </c>
      <c r="R382" t="s">
        <v>21</v>
      </c>
    </row>
    <row r="383" spans="2:18" ht="75" x14ac:dyDescent="0.25">
      <c r="B383" t="s">
        <v>1332</v>
      </c>
      <c r="C383" t="s">
        <v>1333</v>
      </c>
      <c r="D383" s="1" t="s">
        <v>1334</v>
      </c>
      <c r="E383" s="3">
        <v>181267.36000000002</v>
      </c>
      <c r="F383" s="3">
        <v>228202.86</v>
      </c>
      <c r="G383" s="16">
        <f t="shared" si="19"/>
        <v>-46935.499999999971</v>
      </c>
      <c r="H383" s="75">
        <f t="shared" si="20"/>
        <v>-0.20567445999581238</v>
      </c>
      <c r="I383" s="77">
        <f t="shared" si="18"/>
        <v>3.0975556790623789E-3</v>
      </c>
      <c r="J383" s="3">
        <v>181267.36000000002</v>
      </c>
      <c r="K383" s="3">
        <v>228202.86</v>
      </c>
      <c r="L383" s="16">
        <f t="shared" si="21"/>
        <v>-46935.499999999971</v>
      </c>
      <c r="M383" s="17">
        <v>44105</v>
      </c>
      <c r="N383" s="17">
        <v>44469</v>
      </c>
      <c r="O383" t="s">
        <v>1150</v>
      </c>
      <c r="P383" t="s">
        <v>45</v>
      </c>
      <c r="Q383" t="s">
        <v>610</v>
      </c>
      <c r="R383" t="s">
        <v>23</v>
      </c>
    </row>
    <row r="384" spans="2:18" x14ac:dyDescent="0.25">
      <c r="B384" t="s">
        <v>1335</v>
      </c>
      <c r="C384" t="s">
        <v>1336</v>
      </c>
      <c r="D384" s="1" t="s">
        <v>1337</v>
      </c>
      <c r="E384" s="3">
        <v>24203.61</v>
      </c>
      <c r="F384" s="3">
        <v>7072.48</v>
      </c>
      <c r="G384" s="16">
        <f t="shared" si="19"/>
        <v>17131.13</v>
      </c>
      <c r="H384" s="75">
        <f t="shared" si="20"/>
        <v>2.422223887518947</v>
      </c>
      <c r="I384" s="77">
        <f t="shared" si="18"/>
        <v>4.1359916980812753E-4</v>
      </c>
      <c r="J384" s="3">
        <v>24203.61</v>
      </c>
      <c r="K384" s="3">
        <v>7072.48</v>
      </c>
      <c r="L384" s="16">
        <f t="shared" si="21"/>
        <v>17131.13</v>
      </c>
      <c r="M384" s="17">
        <v>44105</v>
      </c>
      <c r="N384" s="17">
        <v>44469</v>
      </c>
      <c r="O384" t="s">
        <v>1338</v>
      </c>
      <c r="P384" t="s">
        <v>580</v>
      </c>
      <c r="Q384" t="s">
        <v>849</v>
      </c>
      <c r="R384" t="s">
        <v>454</v>
      </c>
    </row>
    <row r="385" spans="2:18" ht="30" x14ac:dyDescent="0.25">
      <c r="B385" t="s">
        <v>1339</v>
      </c>
      <c r="C385" t="s">
        <v>1340</v>
      </c>
      <c r="D385" s="1" t="s">
        <v>1341</v>
      </c>
      <c r="E385" s="3">
        <v>326895.96000000002</v>
      </c>
      <c r="F385" s="3">
        <v>427146.11</v>
      </c>
      <c r="G385" s="16">
        <f t="shared" si="19"/>
        <v>-100250.14999999997</v>
      </c>
      <c r="H385" s="75">
        <f t="shared" si="20"/>
        <v>-0.23469756051389529</v>
      </c>
      <c r="I385" s="77">
        <f t="shared" si="18"/>
        <v>5.5861046211548963E-3</v>
      </c>
      <c r="J385" s="3">
        <v>326895.96000000002</v>
      </c>
      <c r="K385" s="3">
        <v>427146.11</v>
      </c>
      <c r="L385" s="16">
        <f t="shared" si="21"/>
        <v>-100250.14999999997</v>
      </c>
      <c r="M385" s="17">
        <v>44105</v>
      </c>
      <c r="N385" s="17">
        <v>44469</v>
      </c>
      <c r="O385" t="s">
        <v>1299</v>
      </c>
      <c r="P385" t="s">
        <v>580</v>
      </c>
      <c r="Q385" t="s">
        <v>1269</v>
      </c>
      <c r="R385" t="s">
        <v>50</v>
      </c>
    </row>
    <row r="386" spans="2:18" ht="45" x14ac:dyDescent="0.25">
      <c r="B386" t="s">
        <v>1342</v>
      </c>
      <c r="C386" t="s">
        <v>1343</v>
      </c>
      <c r="D386" s="1" t="s">
        <v>1344</v>
      </c>
      <c r="E386" s="3">
        <v>66520.34</v>
      </c>
      <c r="F386" s="3">
        <v>150645.32999999999</v>
      </c>
      <c r="G386" s="16">
        <f t="shared" si="19"/>
        <v>-84124.989999999991</v>
      </c>
      <c r="H386" s="75">
        <f t="shared" si="20"/>
        <v>-0.55843078574025495</v>
      </c>
      <c r="I386" s="77">
        <f t="shared" si="18"/>
        <v>1.1367212328803173E-3</v>
      </c>
      <c r="J386" s="3">
        <v>66520.34</v>
      </c>
      <c r="K386" s="3">
        <v>150645.32999999999</v>
      </c>
      <c r="L386" s="16">
        <f t="shared" si="21"/>
        <v>-84124.989999999991</v>
      </c>
      <c r="M386" s="17">
        <v>44105</v>
      </c>
      <c r="N386" s="17">
        <v>44469</v>
      </c>
      <c r="O386" t="s">
        <v>1279</v>
      </c>
      <c r="P386" t="s">
        <v>544</v>
      </c>
      <c r="Q386" t="s">
        <v>1269</v>
      </c>
      <c r="R386" t="s">
        <v>50</v>
      </c>
    </row>
    <row r="387" spans="2:18" x14ac:dyDescent="0.25">
      <c r="B387" t="s">
        <v>1345</v>
      </c>
      <c r="C387" t="s">
        <v>1346</v>
      </c>
      <c r="D387" s="1" t="s">
        <v>1347</v>
      </c>
      <c r="E387" s="3">
        <v>6856.81</v>
      </c>
      <c r="F387" s="3">
        <v>6303.04</v>
      </c>
      <c r="G387" s="16">
        <f t="shared" si="19"/>
        <v>553.77000000000044</v>
      </c>
      <c r="H387" s="75">
        <f t="shared" si="20"/>
        <v>8.7857605219068963E-2</v>
      </c>
      <c r="I387" s="77">
        <f t="shared" si="18"/>
        <v>1.1717140226321886E-4</v>
      </c>
      <c r="J387" s="3">
        <v>6856.81</v>
      </c>
      <c r="K387" s="3">
        <v>6303.04</v>
      </c>
      <c r="L387" s="16">
        <f t="shared" si="21"/>
        <v>553.77000000000044</v>
      </c>
      <c r="M387" s="17">
        <v>44105</v>
      </c>
      <c r="N387" s="17">
        <v>44469</v>
      </c>
      <c r="O387" t="s">
        <v>1348</v>
      </c>
      <c r="P387" t="s">
        <v>580</v>
      </c>
      <c r="Q387" t="s">
        <v>1349</v>
      </c>
      <c r="R387" t="s">
        <v>580</v>
      </c>
    </row>
    <row r="388" spans="2:18" ht="45" x14ac:dyDescent="0.25">
      <c r="B388" t="s">
        <v>1350</v>
      </c>
      <c r="C388" t="s">
        <v>1351</v>
      </c>
      <c r="D388" s="1" t="s">
        <v>1352</v>
      </c>
      <c r="E388" s="3">
        <v>6398.47</v>
      </c>
      <c r="F388" s="3">
        <v>3834.14</v>
      </c>
      <c r="G388" s="16">
        <f t="shared" si="19"/>
        <v>2564.3300000000004</v>
      </c>
      <c r="H388" s="75">
        <f t="shared" si="20"/>
        <v>0.66881491025366846</v>
      </c>
      <c r="I388" s="77">
        <f t="shared" si="18"/>
        <v>1.0933913908058383E-4</v>
      </c>
      <c r="J388" s="3">
        <v>6398.47</v>
      </c>
      <c r="K388" s="3">
        <v>3834.14</v>
      </c>
      <c r="L388" s="16">
        <f t="shared" si="21"/>
        <v>2564.3300000000004</v>
      </c>
      <c r="M388" s="17">
        <v>44105</v>
      </c>
      <c r="N388" s="17">
        <v>44469</v>
      </c>
      <c r="O388" t="s">
        <v>1338</v>
      </c>
      <c r="P388" t="s">
        <v>580</v>
      </c>
      <c r="Q388" t="s">
        <v>914</v>
      </c>
      <c r="R388" t="s">
        <v>45</v>
      </c>
    </row>
    <row r="389" spans="2:18" x14ac:dyDescent="0.25">
      <c r="B389" t="s">
        <v>1353</v>
      </c>
      <c r="C389" t="s">
        <v>1354</v>
      </c>
      <c r="D389" s="1" t="s">
        <v>1355</v>
      </c>
      <c r="E389" s="3">
        <v>3135.59</v>
      </c>
      <c r="F389" s="3">
        <v>1494.39</v>
      </c>
      <c r="G389" s="16">
        <f t="shared" si="19"/>
        <v>1641.2</v>
      </c>
      <c r="H389" s="75">
        <f t="shared" si="20"/>
        <v>1.0982407537523671</v>
      </c>
      <c r="I389" s="77">
        <f t="shared" si="18"/>
        <v>5.3581983053712504E-5</v>
      </c>
      <c r="J389" s="3">
        <v>3135.59</v>
      </c>
      <c r="K389" s="3">
        <v>1494.39</v>
      </c>
      <c r="L389" s="16">
        <f t="shared" si="21"/>
        <v>1641.2</v>
      </c>
      <c r="M389" s="17">
        <v>44105</v>
      </c>
      <c r="N389" s="17">
        <v>44469</v>
      </c>
      <c r="O389" t="s">
        <v>1356</v>
      </c>
      <c r="P389" t="s">
        <v>580</v>
      </c>
      <c r="Q389" t="s">
        <v>907</v>
      </c>
      <c r="R389" t="s">
        <v>580</v>
      </c>
    </row>
    <row r="390" spans="2:18" ht="45" x14ac:dyDescent="0.25">
      <c r="B390" t="s">
        <v>1357</v>
      </c>
      <c r="C390" t="s">
        <v>1358</v>
      </c>
      <c r="D390" s="1" t="s">
        <v>1359</v>
      </c>
      <c r="E390" s="3">
        <v>152724.14000000001</v>
      </c>
      <c r="F390" s="3">
        <v>187325.75</v>
      </c>
      <c r="G390" s="16">
        <f t="shared" si="19"/>
        <v>-34601.609999999986</v>
      </c>
      <c r="H390" s="75">
        <f t="shared" si="20"/>
        <v>-0.18471358048746628</v>
      </c>
      <c r="I390" s="77">
        <f t="shared" si="18"/>
        <v>2.6097998403403558E-3</v>
      </c>
      <c r="J390" s="3">
        <v>152724.14000000001</v>
      </c>
      <c r="K390" s="3">
        <v>187325.75</v>
      </c>
      <c r="L390" s="16">
        <f t="shared" si="21"/>
        <v>-34601.609999999986</v>
      </c>
      <c r="M390" s="17">
        <v>44105</v>
      </c>
      <c r="N390" s="17">
        <v>44469</v>
      </c>
      <c r="O390" t="s">
        <v>1299</v>
      </c>
      <c r="P390" t="s">
        <v>580</v>
      </c>
      <c r="Q390" t="s">
        <v>1360</v>
      </c>
      <c r="R390" t="s">
        <v>23</v>
      </c>
    </row>
    <row r="391" spans="2:18" ht="30" x14ac:dyDescent="0.25">
      <c r="B391" t="s">
        <v>1361</v>
      </c>
      <c r="C391" t="s">
        <v>1362</v>
      </c>
      <c r="D391" s="1" t="s">
        <v>866</v>
      </c>
      <c r="E391" s="3">
        <v>737692.9</v>
      </c>
      <c r="F391" s="3">
        <v>870666.98</v>
      </c>
      <c r="G391" s="16">
        <f t="shared" si="19"/>
        <v>-132974.07999999996</v>
      </c>
      <c r="H391" s="75">
        <f t="shared" si="20"/>
        <v>-0.15272668316880464</v>
      </c>
      <c r="I391" s="77">
        <f t="shared" si="18"/>
        <v>1.2605936511675325E-2</v>
      </c>
      <c r="J391" s="3">
        <v>737692.9</v>
      </c>
      <c r="K391" s="3">
        <v>870666.98</v>
      </c>
      <c r="L391" s="16">
        <f t="shared" si="21"/>
        <v>-132974.07999999996</v>
      </c>
      <c r="M391" s="17">
        <v>44105</v>
      </c>
      <c r="N391" s="17">
        <v>44469</v>
      </c>
      <c r="O391" t="s">
        <v>1363</v>
      </c>
      <c r="P391" t="s">
        <v>580</v>
      </c>
      <c r="Q391" t="s">
        <v>610</v>
      </c>
      <c r="R391" t="s">
        <v>23</v>
      </c>
    </row>
    <row r="392" spans="2:18" x14ac:dyDescent="0.25">
      <c r="B392" t="s">
        <v>1364</v>
      </c>
      <c r="C392" t="s">
        <v>1365</v>
      </c>
      <c r="D392" s="1" t="s">
        <v>1366</v>
      </c>
      <c r="E392" s="3">
        <v>10281.11</v>
      </c>
      <c r="F392" s="3">
        <v>7290.14</v>
      </c>
      <c r="G392" s="16">
        <f t="shared" si="19"/>
        <v>2990.9700000000003</v>
      </c>
      <c r="H392" s="75">
        <f t="shared" si="20"/>
        <v>0.41027607151577339</v>
      </c>
      <c r="I392" s="77">
        <f t="shared" si="18"/>
        <v>1.756869558179973E-4</v>
      </c>
      <c r="J392" s="3">
        <v>10281.11</v>
      </c>
      <c r="K392" s="3">
        <v>7290.14</v>
      </c>
      <c r="L392" s="16">
        <f t="shared" si="21"/>
        <v>2990.9700000000003</v>
      </c>
      <c r="M392" s="17">
        <v>44105</v>
      </c>
      <c r="N392" s="17">
        <v>44469</v>
      </c>
      <c r="O392" t="s">
        <v>1367</v>
      </c>
      <c r="P392" t="s">
        <v>580</v>
      </c>
      <c r="Q392" t="s">
        <v>1338</v>
      </c>
      <c r="R392" t="s">
        <v>580</v>
      </c>
    </row>
    <row r="393" spans="2:18" x14ac:dyDescent="0.25">
      <c r="B393" t="s">
        <v>1368</v>
      </c>
      <c r="C393" t="s">
        <v>1369</v>
      </c>
      <c r="D393" s="1" t="s">
        <v>1370</v>
      </c>
      <c r="E393" s="3">
        <v>2484.65</v>
      </c>
      <c r="F393" s="3">
        <v>9447.3799999999992</v>
      </c>
      <c r="G393" s="16">
        <f t="shared" si="19"/>
        <v>-6962.73</v>
      </c>
      <c r="H393" s="75">
        <f t="shared" si="20"/>
        <v>-0.73700115799300969</v>
      </c>
      <c r="I393" s="77">
        <f t="shared" si="18"/>
        <v>4.2458508349116679E-5</v>
      </c>
      <c r="J393" s="3">
        <v>2484.65</v>
      </c>
      <c r="K393" s="3">
        <v>9447.3799999999992</v>
      </c>
      <c r="L393" s="16">
        <f t="shared" si="21"/>
        <v>-6962.73</v>
      </c>
      <c r="M393" s="17">
        <v>44105</v>
      </c>
      <c r="N393" s="17">
        <v>44469</v>
      </c>
      <c r="O393" t="s">
        <v>1150</v>
      </c>
      <c r="P393" t="s">
        <v>45</v>
      </c>
      <c r="Q393" t="s">
        <v>1371</v>
      </c>
      <c r="R393" t="s">
        <v>45</v>
      </c>
    </row>
    <row r="394" spans="2:18" x14ac:dyDescent="0.25">
      <c r="B394" t="s">
        <v>1372</v>
      </c>
      <c r="C394" t="s">
        <v>1373</v>
      </c>
      <c r="D394" s="1" t="s">
        <v>1374</v>
      </c>
      <c r="E394" s="3">
        <v>16511.38</v>
      </c>
      <c r="F394" s="3">
        <v>25338.560000000001</v>
      </c>
      <c r="G394" s="16">
        <f t="shared" si="19"/>
        <v>-8827.18</v>
      </c>
      <c r="H394" s="75">
        <f t="shared" si="20"/>
        <v>-0.34836944167308637</v>
      </c>
      <c r="I394" s="77">
        <f t="shared" si="18"/>
        <v>2.8215183852270468E-4</v>
      </c>
      <c r="J394" s="3">
        <v>16511.38</v>
      </c>
      <c r="K394" s="3">
        <v>25338.560000000001</v>
      </c>
      <c r="L394" s="16">
        <f t="shared" si="21"/>
        <v>-8827.18</v>
      </c>
      <c r="M394" s="17">
        <v>44105</v>
      </c>
      <c r="N394" s="17">
        <v>44469</v>
      </c>
      <c r="O394" t="s">
        <v>1338</v>
      </c>
      <c r="P394" t="s">
        <v>580</v>
      </c>
      <c r="Q394" t="s">
        <v>1348</v>
      </c>
      <c r="R394" t="s">
        <v>580</v>
      </c>
    </row>
    <row r="395" spans="2:18" ht="30" x14ac:dyDescent="0.25">
      <c r="B395" t="s">
        <v>1375</v>
      </c>
      <c r="C395" t="s">
        <v>1376</v>
      </c>
      <c r="D395" s="1" t="s">
        <v>1377</v>
      </c>
      <c r="E395" s="3">
        <v>7153.78</v>
      </c>
      <c r="F395" s="3">
        <v>7191.9</v>
      </c>
      <c r="G395" s="16">
        <f t="shared" si="19"/>
        <v>-38.119999999999891</v>
      </c>
      <c r="H395" s="75">
        <f t="shared" si="20"/>
        <v>-5.3004074027725489E-3</v>
      </c>
      <c r="I395" s="77">
        <f t="shared" si="18"/>
        <v>1.2224612233422975E-4</v>
      </c>
      <c r="J395" s="3">
        <v>7153.78</v>
      </c>
      <c r="K395" s="3">
        <v>7191.9</v>
      </c>
      <c r="L395" s="16">
        <f t="shared" si="21"/>
        <v>-38.119999999999891</v>
      </c>
      <c r="M395" s="17">
        <v>44105</v>
      </c>
      <c r="N395" s="17">
        <v>44469</v>
      </c>
      <c r="O395" t="s">
        <v>1299</v>
      </c>
      <c r="P395" t="s">
        <v>580</v>
      </c>
      <c r="Q395" t="s">
        <v>816</v>
      </c>
      <c r="R395" t="s">
        <v>580</v>
      </c>
    </row>
    <row r="396" spans="2:18" ht="30" x14ac:dyDescent="0.25">
      <c r="B396" t="s">
        <v>1378</v>
      </c>
      <c r="C396" t="s">
        <v>1379</v>
      </c>
      <c r="D396" s="1" t="s">
        <v>866</v>
      </c>
      <c r="E396" s="3">
        <v>328787.62</v>
      </c>
      <c r="F396" s="3">
        <v>218739.5</v>
      </c>
      <c r="G396" s="16">
        <f t="shared" si="19"/>
        <v>110048.12</v>
      </c>
      <c r="H396" s="75">
        <f t="shared" si="20"/>
        <v>0.50310126886090534</v>
      </c>
      <c r="I396" s="77">
        <f t="shared" si="18"/>
        <v>5.6184299232713668E-3</v>
      </c>
      <c r="J396" s="3">
        <v>328787.62</v>
      </c>
      <c r="K396" s="3">
        <v>218739.5</v>
      </c>
      <c r="L396" s="16">
        <f t="shared" si="21"/>
        <v>110048.12</v>
      </c>
      <c r="M396" s="17">
        <v>44105</v>
      </c>
      <c r="N396" s="17">
        <v>44469</v>
      </c>
      <c r="O396" t="s">
        <v>1380</v>
      </c>
      <c r="P396" t="s">
        <v>580</v>
      </c>
      <c r="Q396" t="s">
        <v>610</v>
      </c>
      <c r="R396" t="s">
        <v>23</v>
      </c>
    </row>
    <row r="397" spans="2:18" x14ac:dyDescent="0.25">
      <c r="B397" t="s">
        <v>1381</v>
      </c>
      <c r="C397" t="s">
        <v>1382</v>
      </c>
      <c r="D397" s="1" t="s">
        <v>1383</v>
      </c>
      <c r="E397" s="3">
        <v>3057.25</v>
      </c>
      <c r="F397" s="3">
        <v>1515.41</v>
      </c>
      <c r="G397" s="16">
        <f t="shared" si="19"/>
        <v>1541.84</v>
      </c>
      <c r="H397" s="75">
        <f t="shared" si="20"/>
        <v>1.0174408245953239</v>
      </c>
      <c r="I397" s="77">
        <f t="shared" si="18"/>
        <v>5.2243283621571237E-5</v>
      </c>
      <c r="J397" s="3">
        <v>3057.25</v>
      </c>
      <c r="K397" s="3">
        <v>1515.41</v>
      </c>
      <c r="L397" s="16">
        <f t="shared" si="21"/>
        <v>1541.84</v>
      </c>
      <c r="M397" s="17">
        <v>44105</v>
      </c>
      <c r="N397" s="17">
        <v>44469</v>
      </c>
      <c r="O397" t="s">
        <v>1348</v>
      </c>
      <c r="P397" t="s">
        <v>580</v>
      </c>
      <c r="Q397" t="s">
        <v>907</v>
      </c>
      <c r="R397" t="s">
        <v>580</v>
      </c>
    </row>
    <row r="398" spans="2:18" ht="60" x14ac:dyDescent="0.25">
      <c r="B398" t="s">
        <v>1384</v>
      </c>
      <c r="C398" t="s">
        <v>1385</v>
      </c>
      <c r="D398" s="1" t="s">
        <v>1386</v>
      </c>
      <c r="E398" s="3">
        <v>25952.94</v>
      </c>
      <c r="F398" s="3">
        <v>27710.18</v>
      </c>
      <c r="G398" s="16">
        <f t="shared" si="19"/>
        <v>-1757.2400000000016</v>
      </c>
      <c r="H398" s="75">
        <f t="shared" si="20"/>
        <v>-6.3414961577297646E-2</v>
      </c>
      <c r="I398" s="77">
        <f t="shared" si="18"/>
        <v>4.4349229053352554E-4</v>
      </c>
      <c r="J398" s="3">
        <v>25952.94</v>
      </c>
      <c r="K398" s="3">
        <v>27710.18</v>
      </c>
      <c r="L398" s="16">
        <f t="shared" si="21"/>
        <v>-1757.2400000000016</v>
      </c>
      <c r="M398" s="17">
        <v>44105</v>
      </c>
      <c r="N398" s="17">
        <v>44469</v>
      </c>
      <c r="O398" t="s">
        <v>1367</v>
      </c>
      <c r="P398" t="s">
        <v>580</v>
      </c>
      <c r="Q398" t="s">
        <v>914</v>
      </c>
      <c r="R398" t="s">
        <v>45</v>
      </c>
    </row>
    <row r="399" spans="2:18" x14ac:dyDescent="0.25">
      <c r="B399" t="s">
        <v>1387</v>
      </c>
      <c r="C399" t="s">
        <v>1388</v>
      </c>
      <c r="D399" s="1" t="s">
        <v>1389</v>
      </c>
      <c r="E399" s="3">
        <v>1425.98</v>
      </c>
      <c r="F399" s="3">
        <v>1527.48</v>
      </c>
      <c r="G399" s="16">
        <f t="shared" si="19"/>
        <v>-101.5</v>
      </c>
      <c r="H399" s="75">
        <f t="shared" si="20"/>
        <v>-6.6449315211983134E-2</v>
      </c>
      <c r="I399" s="77">
        <f t="shared" ref="I399:I449" si="22">J399/58519484</f>
        <v>2.4367610623497636E-5</v>
      </c>
      <c r="J399" s="3">
        <v>1425.98</v>
      </c>
      <c r="K399" s="3">
        <v>1527.48</v>
      </c>
      <c r="L399" s="16">
        <f t="shared" si="21"/>
        <v>-101.5</v>
      </c>
      <c r="M399" s="17">
        <v>44105</v>
      </c>
      <c r="N399" s="17">
        <v>44469</v>
      </c>
      <c r="O399" t="s">
        <v>1299</v>
      </c>
      <c r="P399" t="s">
        <v>580</v>
      </c>
      <c r="Q399" t="s">
        <v>610</v>
      </c>
      <c r="R399" t="s">
        <v>23</v>
      </c>
    </row>
    <row r="400" spans="2:18" x14ac:dyDescent="0.25">
      <c r="B400" t="s">
        <v>1390</v>
      </c>
      <c r="C400" t="s">
        <v>1391</v>
      </c>
      <c r="D400" s="1" t="s">
        <v>1392</v>
      </c>
      <c r="E400" s="3">
        <v>8143.95</v>
      </c>
      <c r="F400" s="3">
        <v>7190.74</v>
      </c>
      <c r="G400" s="16">
        <f t="shared" si="19"/>
        <v>953.21</v>
      </c>
      <c r="H400" s="75">
        <f t="shared" si="20"/>
        <v>0.13256076565137942</v>
      </c>
      <c r="I400" s="77">
        <f t="shared" si="22"/>
        <v>1.3916646975219399E-4</v>
      </c>
      <c r="J400" s="3">
        <v>8143.95</v>
      </c>
      <c r="K400" s="3">
        <v>7190.74</v>
      </c>
      <c r="L400" s="16">
        <f t="shared" si="21"/>
        <v>953.21</v>
      </c>
      <c r="M400" s="17">
        <v>44105</v>
      </c>
      <c r="N400" s="17">
        <v>44469</v>
      </c>
      <c r="O400" t="s">
        <v>1150</v>
      </c>
      <c r="P400" t="s">
        <v>45</v>
      </c>
      <c r="Q400" t="s">
        <v>1393</v>
      </c>
      <c r="R400" t="s">
        <v>23</v>
      </c>
    </row>
    <row r="401" spans="2:18" ht="45" x14ac:dyDescent="0.25">
      <c r="B401" t="s">
        <v>1394</v>
      </c>
      <c r="C401" t="s">
        <v>1395</v>
      </c>
      <c r="D401" s="1" t="s">
        <v>1396</v>
      </c>
      <c r="E401" s="3">
        <v>6766.07</v>
      </c>
      <c r="F401" s="3">
        <v>3746.92</v>
      </c>
      <c r="G401" s="16">
        <f t="shared" si="19"/>
        <v>3019.1499999999996</v>
      </c>
      <c r="H401" s="75">
        <f t="shared" si="20"/>
        <v>0.80576847117098838</v>
      </c>
      <c r="I401" s="77">
        <f t="shared" si="22"/>
        <v>1.1562080759290358E-4</v>
      </c>
      <c r="J401" s="3">
        <v>6766.07</v>
      </c>
      <c r="K401" s="3">
        <v>3746.92</v>
      </c>
      <c r="L401" s="16">
        <f t="shared" si="21"/>
        <v>3019.1499999999996</v>
      </c>
      <c r="M401" s="17">
        <v>44105</v>
      </c>
      <c r="N401" s="17">
        <v>44469</v>
      </c>
      <c r="O401" t="s">
        <v>1186</v>
      </c>
      <c r="P401" t="s">
        <v>454</v>
      </c>
      <c r="Q401" t="s">
        <v>610</v>
      </c>
      <c r="R401" t="s">
        <v>23</v>
      </c>
    </row>
    <row r="402" spans="2:18" ht="45" x14ac:dyDescent="0.25">
      <c r="B402" t="s">
        <v>1397</v>
      </c>
      <c r="C402" t="s">
        <v>1398</v>
      </c>
      <c r="D402" s="1" t="s">
        <v>1399</v>
      </c>
      <c r="E402" s="3">
        <v>13450.23</v>
      </c>
      <c r="F402" s="3">
        <v>11721.73</v>
      </c>
      <c r="G402" s="16">
        <f t="shared" si="19"/>
        <v>1728.5</v>
      </c>
      <c r="H402" s="75">
        <f t="shared" si="20"/>
        <v>0.14746116827464889</v>
      </c>
      <c r="I402" s="77">
        <f t="shared" si="22"/>
        <v>2.2984191043106257E-4</v>
      </c>
      <c r="J402" s="3">
        <v>13450.23</v>
      </c>
      <c r="K402" s="3">
        <v>11721.73</v>
      </c>
      <c r="L402" s="16">
        <f t="shared" si="21"/>
        <v>1728.5</v>
      </c>
      <c r="M402" s="17">
        <v>44105</v>
      </c>
      <c r="N402" s="17">
        <v>44469</v>
      </c>
      <c r="O402" t="s">
        <v>1150</v>
      </c>
      <c r="P402" t="s">
        <v>45</v>
      </c>
      <c r="Q402" t="s">
        <v>914</v>
      </c>
      <c r="R402" t="s">
        <v>45</v>
      </c>
    </row>
    <row r="403" spans="2:18" ht="30" x14ac:dyDescent="0.25">
      <c r="B403" t="s">
        <v>1400</v>
      </c>
      <c r="C403" t="s">
        <v>1401</v>
      </c>
      <c r="D403" s="1" t="s">
        <v>866</v>
      </c>
      <c r="E403" s="3">
        <v>347162.98</v>
      </c>
      <c r="F403" s="3">
        <v>512740.46</v>
      </c>
      <c r="G403" s="16">
        <f t="shared" si="19"/>
        <v>-165577.48000000004</v>
      </c>
      <c r="H403" s="75">
        <f t="shared" si="20"/>
        <v>-0.32292649579477312</v>
      </c>
      <c r="I403" s="77">
        <f t="shared" si="22"/>
        <v>5.9324340590562966E-3</v>
      </c>
      <c r="J403" s="3">
        <v>347162.98</v>
      </c>
      <c r="K403" s="3">
        <v>512740.46</v>
      </c>
      <c r="L403" s="16">
        <f t="shared" si="21"/>
        <v>-165577.48000000004</v>
      </c>
      <c r="M403" s="17">
        <v>44105</v>
      </c>
      <c r="N403" s="17">
        <v>44469</v>
      </c>
      <c r="O403" t="s">
        <v>1402</v>
      </c>
      <c r="P403" t="s">
        <v>45</v>
      </c>
      <c r="Q403" t="s">
        <v>610</v>
      </c>
      <c r="R403" t="s">
        <v>23</v>
      </c>
    </row>
    <row r="404" spans="2:18" x14ac:dyDescent="0.25">
      <c r="B404" t="s">
        <v>1403</v>
      </c>
      <c r="C404" t="s">
        <v>1404</v>
      </c>
      <c r="D404" s="1" t="s">
        <v>638</v>
      </c>
      <c r="E404" s="3">
        <v>188513.31</v>
      </c>
      <c r="F404" s="3">
        <v>255068.21</v>
      </c>
      <c r="G404" s="16">
        <f t="shared" si="19"/>
        <v>-66554.899999999994</v>
      </c>
      <c r="H404" s="75">
        <f t="shared" si="20"/>
        <v>-0.26092981167664914</v>
      </c>
      <c r="I404" s="77">
        <f t="shared" si="22"/>
        <v>3.2213768323726163E-3</v>
      </c>
      <c r="J404" s="3">
        <v>188513.31</v>
      </c>
      <c r="K404" s="3">
        <v>255068.21</v>
      </c>
      <c r="L404" s="16">
        <f t="shared" si="21"/>
        <v>-66554.899999999994</v>
      </c>
      <c r="M404" s="17">
        <v>44105</v>
      </c>
      <c r="N404" s="17">
        <v>44469</v>
      </c>
      <c r="O404" t="s">
        <v>1405</v>
      </c>
      <c r="P404" t="s">
        <v>45</v>
      </c>
      <c r="Q404" t="s">
        <v>1101</v>
      </c>
      <c r="R404" t="s">
        <v>23</v>
      </c>
    </row>
    <row r="405" spans="2:18" ht="45" x14ac:dyDescent="0.25">
      <c r="B405" t="s">
        <v>1406</v>
      </c>
      <c r="C405" t="s">
        <v>1407</v>
      </c>
      <c r="D405" s="1" t="s">
        <v>1408</v>
      </c>
      <c r="E405" s="3">
        <v>44348.73</v>
      </c>
      <c r="F405" s="3">
        <v>40454.39</v>
      </c>
      <c r="G405" s="16">
        <f t="shared" si="19"/>
        <v>3894.3400000000038</v>
      </c>
      <c r="H405" s="75">
        <f t="shared" si="20"/>
        <v>9.6264954186677978E-2</v>
      </c>
      <c r="I405" s="77">
        <f t="shared" si="22"/>
        <v>7.5784554081167229E-4</v>
      </c>
      <c r="J405" s="3">
        <v>44348.73</v>
      </c>
      <c r="K405" s="3">
        <v>40454.39</v>
      </c>
      <c r="L405" s="16">
        <f t="shared" si="21"/>
        <v>3894.3400000000038</v>
      </c>
      <c r="M405" s="17">
        <v>44105</v>
      </c>
      <c r="N405" s="17">
        <v>44469</v>
      </c>
      <c r="O405" t="s">
        <v>1409</v>
      </c>
      <c r="P405" t="s">
        <v>45</v>
      </c>
      <c r="Q405" t="s">
        <v>867</v>
      </c>
      <c r="R405" t="s">
        <v>50</v>
      </c>
    </row>
    <row r="406" spans="2:18" x14ac:dyDescent="0.25">
      <c r="B406" t="s">
        <v>1410</v>
      </c>
      <c r="C406" t="s">
        <v>1411</v>
      </c>
      <c r="D406" s="1" t="s">
        <v>1412</v>
      </c>
      <c r="E406" s="3">
        <v>40498.590000000004</v>
      </c>
      <c r="F406" s="3">
        <v>41729.480000000003</v>
      </c>
      <c r="G406" s="16">
        <f t="shared" si="19"/>
        <v>-1230.8899999999994</v>
      </c>
      <c r="H406" s="75">
        <f t="shared" si="20"/>
        <v>-2.9496892844099648E-2</v>
      </c>
      <c r="I406" s="77">
        <f t="shared" si="22"/>
        <v>6.9205309465818264E-4</v>
      </c>
      <c r="J406" s="3">
        <v>40498.590000000004</v>
      </c>
      <c r="K406" s="3">
        <v>41729.480000000003</v>
      </c>
      <c r="L406" s="16">
        <f t="shared" si="21"/>
        <v>-1230.8899999999994</v>
      </c>
      <c r="M406" s="17">
        <v>44105</v>
      </c>
      <c r="N406" s="17">
        <v>44469</v>
      </c>
      <c r="O406" t="s">
        <v>1413</v>
      </c>
      <c r="P406" t="s">
        <v>45</v>
      </c>
      <c r="Q406" t="s">
        <v>610</v>
      </c>
      <c r="R406" t="s">
        <v>23</v>
      </c>
    </row>
    <row r="407" spans="2:18" ht="30" x14ac:dyDescent="0.25">
      <c r="B407" t="s">
        <v>1414</v>
      </c>
      <c r="C407" t="s">
        <v>1415</v>
      </c>
      <c r="D407" s="1" t="s">
        <v>1416</v>
      </c>
      <c r="E407" s="3">
        <v>24691.91</v>
      </c>
      <c r="F407" s="3">
        <v>22196.39</v>
      </c>
      <c r="G407" s="16">
        <f t="shared" ref="G407:G449" si="23">E407-F407</f>
        <v>2495.5200000000004</v>
      </c>
      <c r="H407" s="75">
        <f t="shared" ref="H407:H449" si="24">G407/F407</f>
        <v>0.11242909319938965</v>
      </c>
      <c r="I407" s="77">
        <f t="shared" si="22"/>
        <v>4.2194339922751198E-4</v>
      </c>
      <c r="J407" s="3">
        <v>24691.91</v>
      </c>
      <c r="K407" s="3">
        <v>22196.39</v>
      </c>
      <c r="L407" s="16">
        <f t="shared" ref="L407:L449" si="25">J407-K407</f>
        <v>2495.5200000000004</v>
      </c>
      <c r="M407" s="17">
        <v>44105</v>
      </c>
      <c r="N407" s="17">
        <v>44469</v>
      </c>
      <c r="O407" t="s">
        <v>1417</v>
      </c>
      <c r="P407" t="s">
        <v>454</v>
      </c>
      <c r="Q407" t="s">
        <v>1418</v>
      </c>
      <c r="R407" t="s">
        <v>454</v>
      </c>
    </row>
    <row r="408" spans="2:18" ht="75" x14ac:dyDescent="0.25">
      <c r="B408" t="s">
        <v>1419</v>
      </c>
      <c r="C408" t="s">
        <v>1420</v>
      </c>
      <c r="D408" s="1" t="s">
        <v>1421</v>
      </c>
      <c r="E408" s="3">
        <v>7548.8</v>
      </c>
      <c r="F408" s="3">
        <v>7589.03</v>
      </c>
      <c r="G408" s="16">
        <f t="shared" si="23"/>
        <v>-40.229999999999563</v>
      </c>
      <c r="H408" s="75">
        <f t="shared" si="24"/>
        <v>-5.30107273261531E-3</v>
      </c>
      <c r="I408" s="77">
        <f t="shared" si="22"/>
        <v>1.2899635273612461E-4</v>
      </c>
      <c r="J408" s="3">
        <v>7548.8</v>
      </c>
      <c r="K408" s="3">
        <v>7589.03</v>
      </c>
      <c r="L408" s="16">
        <f t="shared" si="25"/>
        <v>-40.229999999999563</v>
      </c>
      <c r="M408" s="17">
        <v>44105</v>
      </c>
      <c r="N408" s="17">
        <v>44469</v>
      </c>
      <c r="O408" t="s">
        <v>1422</v>
      </c>
      <c r="P408" t="s">
        <v>45</v>
      </c>
      <c r="Q408" t="s">
        <v>1300</v>
      </c>
      <c r="R408" t="s">
        <v>454</v>
      </c>
    </row>
    <row r="409" spans="2:18" ht="60" x14ac:dyDescent="0.25">
      <c r="B409" t="s">
        <v>1423</v>
      </c>
      <c r="C409" t="s">
        <v>1424</v>
      </c>
      <c r="D409" s="1" t="s">
        <v>1425</v>
      </c>
      <c r="E409" s="3">
        <v>134563.54999999999</v>
      </c>
      <c r="F409" s="3">
        <v>176638.35</v>
      </c>
      <c r="G409" s="16">
        <f t="shared" si="23"/>
        <v>-42074.800000000017</v>
      </c>
      <c r="H409" s="75">
        <f t="shared" si="24"/>
        <v>-0.23819742428526997</v>
      </c>
      <c r="I409" s="77">
        <f t="shared" si="22"/>
        <v>2.2994657642572513E-3</v>
      </c>
      <c r="J409" s="3">
        <v>134563.54999999999</v>
      </c>
      <c r="K409" s="3">
        <v>176638.35</v>
      </c>
      <c r="L409" s="16">
        <f t="shared" si="25"/>
        <v>-42074.800000000017</v>
      </c>
      <c r="M409" s="17">
        <v>44105</v>
      </c>
      <c r="N409" s="17">
        <v>44469</v>
      </c>
      <c r="O409" t="s">
        <v>1426</v>
      </c>
      <c r="P409" t="s">
        <v>45</v>
      </c>
      <c r="Q409" t="s">
        <v>610</v>
      </c>
      <c r="R409" t="s">
        <v>23</v>
      </c>
    </row>
    <row r="410" spans="2:18" ht="30" x14ac:dyDescent="0.25">
      <c r="B410" t="s">
        <v>1427</v>
      </c>
      <c r="C410" t="s">
        <v>1428</v>
      </c>
      <c r="D410" s="1" t="s">
        <v>1429</v>
      </c>
      <c r="E410" s="3">
        <v>8622.7800000000007</v>
      </c>
      <c r="F410" s="3">
        <v>10855.79</v>
      </c>
      <c r="G410" s="16">
        <f t="shared" si="23"/>
        <v>-2233.0100000000002</v>
      </c>
      <c r="H410" s="75">
        <f t="shared" si="24"/>
        <v>-0.20569760468837367</v>
      </c>
      <c r="I410" s="77">
        <f t="shared" si="22"/>
        <v>1.4734887272758592E-4</v>
      </c>
      <c r="J410" s="3">
        <v>8622.7800000000007</v>
      </c>
      <c r="K410" s="3">
        <v>10855.79</v>
      </c>
      <c r="L410" s="16">
        <f t="shared" si="25"/>
        <v>-2233.0100000000002</v>
      </c>
      <c r="M410" s="17">
        <v>44105</v>
      </c>
      <c r="N410" s="17">
        <v>44469</v>
      </c>
      <c r="O410" t="s">
        <v>1402</v>
      </c>
      <c r="P410" t="s">
        <v>45</v>
      </c>
      <c r="Q410" t="s">
        <v>610</v>
      </c>
      <c r="R410" t="s">
        <v>23</v>
      </c>
    </row>
    <row r="411" spans="2:18" x14ac:dyDescent="0.25">
      <c r="B411" t="s">
        <v>1430</v>
      </c>
      <c r="C411" t="s">
        <v>1431</v>
      </c>
      <c r="D411" s="1" t="s">
        <v>1432</v>
      </c>
      <c r="E411" s="3">
        <v>18967.420000000002</v>
      </c>
      <c r="F411" s="3">
        <v>19544.099999999999</v>
      </c>
      <c r="G411" s="16">
        <f t="shared" si="23"/>
        <v>-576.67999999999665</v>
      </c>
      <c r="H411" s="75">
        <f t="shared" si="24"/>
        <v>-2.9506603015743711E-2</v>
      </c>
      <c r="I411" s="77">
        <f t="shared" si="22"/>
        <v>3.2412144987471183E-4</v>
      </c>
      <c r="J411" s="3">
        <v>18967.420000000002</v>
      </c>
      <c r="K411" s="3">
        <v>19544.099999999999</v>
      </c>
      <c r="L411" s="16">
        <f t="shared" si="25"/>
        <v>-576.67999999999665</v>
      </c>
      <c r="M411" s="17">
        <v>44105</v>
      </c>
      <c r="N411" s="17">
        <v>44469</v>
      </c>
      <c r="O411" t="s">
        <v>1402</v>
      </c>
      <c r="P411" t="s">
        <v>45</v>
      </c>
      <c r="Q411" t="s">
        <v>1433</v>
      </c>
      <c r="R411" t="s">
        <v>454</v>
      </c>
    </row>
    <row r="412" spans="2:18" ht="30" x14ac:dyDescent="0.25">
      <c r="B412" t="s">
        <v>1434</v>
      </c>
      <c r="C412" t="s">
        <v>1435</v>
      </c>
      <c r="D412" s="1" t="s">
        <v>1436</v>
      </c>
      <c r="E412" s="3">
        <v>33211.54</v>
      </c>
      <c r="F412" s="3">
        <v>26257.3</v>
      </c>
      <c r="G412" s="16">
        <f t="shared" si="23"/>
        <v>6954.2400000000016</v>
      </c>
      <c r="H412" s="75">
        <f t="shared" si="24"/>
        <v>0.26484977511015989</v>
      </c>
      <c r="I412" s="77">
        <f t="shared" si="22"/>
        <v>5.6752961116335202E-4</v>
      </c>
      <c r="J412" s="3">
        <v>33211.54</v>
      </c>
      <c r="K412" s="3">
        <v>26257.3</v>
      </c>
      <c r="L412" s="16">
        <f t="shared" si="25"/>
        <v>6954.2400000000016</v>
      </c>
      <c r="M412" s="17">
        <v>44105</v>
      </c>
      <c r="N412" s="17">
        <v>44469</v>
      </c>
      <c r="O412" t="s">
        <v>1426</v>
      </c>
      <c r="P412" t="s">
        <v>45</v>
      </c>
      <c r="Q412" t="s">
        <v>1300</v>
      </c>
      <c r="R412" t="s">
        <v>454</v>
      </c>
    </row>
    <row r="413" spans="2:18" x14ac:dyDescent="0.25">
      <c r="B413" t="s">
        <v>1437</v>
      </c>
      <c r="C413" t="s">
        <v>1438</v>
      </c>
      <c r="D413" s="1" t="s">
        <v>1439</v>
      </c>
      <c r="E413" s="3">
        <v>1699.97</v>
      </c>
      <c r="F413" s="3">
        <v>1845.72</v>
      </c>
      <c r="G413" s="16">
        <f t="shared" si="23"/>
        <v>-145.75</v>
      </c>
      <c r="H413" s="75">
        <f t="shared" si="24"/>
        <v>-7.896647378800685E-2</v>
      </c>
      <c r="I413" s="77">
        <f t="shared" si="22"/>
        <v>2.9049640970860236E-5</v>
      </c>
      <c r="J413" s="3">
        <v>1699.97</v>
      </c>
      <c r="K413" s="3">
        <v>1845.72</v>
      </c>
      <c r="L413" s="16">
        <f t="shared" si="25"/>
        <v>-145.75</v>
      </c>
      <c r="M413" s="17">
        <v>44105</v>
      </c>
      <c r="N413" s="17">
        <v>44469</v>
      </c>
      <c r="O413" t="s">
        <v>1440</v>
      </c>
      <c r="P413" t="s">
        <v>45</v>
      </c>
      <c r="Q413" t="s">
        <v>610</v>
      </c>
      <c r="R413" t="s">
        <v>23</v>
      </c>
    </row>
    <row r="414" spans="2:18" x14ac:dyDescent="0.25">
      <c r="B414" t="s">
        <v>1441</v>
      </c>
      <c r="C414" t="s">
        <v>1442</v>
      </c>
      <c r="D414" s="1" t="s">
        <v>1443</v>
      </c>
      <c r="E414" s="3">
        <v>12546.33</v>
      </c>
      <c r="F414" s="3">
        <v>6624.02</v>
      </c>
      <c r="G414" s="16">
        <f t="shared" si="23"/>
        <v>5922.3099999999995</v>
      </c>
      <c r="H414" s="75">
        <f t="shared" si="24"/>
        <v>0.89406583917319071</v>
      </c>
      <c r="I414" s="77">
        <f t="shared" si="22"/>
        <v>2.1439577286771702E-4</v>
      </c>
      <c r="J414" s="3">
        <v>12546.33</v>
      </c>
      <c r="K414" s="3">
        <v>6624.02</v>
      </c>
      <c r="L414" s="16">
        <f t="shared" si="25"/>
        <v>5922.3099999999995</v>
      </c>
      <c r="M414" s="17">
        <v>44105</v>
      </c>
      <c r="N414" s="17">
        <v>44469</v>
      </c>
      <c r="O414" t="s">
        <v>1418</v>
      </c>
      <c r="P414" t="s">
        <v>454</v>
      </c>
      <c r="Q414" t="s">
        <v>1360</v>
      </c>
      <c r="R414" t="s">
        <v>23</v>
      </c>
    </row>
    <row r="415" spans="2:18" x14ac:dyDescent="0.25">
      <c r="B415" t="s">
        <v>1444</v>
      </c>
      <c r="C415" t="s">
        <v>1445</v>
      </c>
      <c r="D415" s="1" t="s">
        <v>1446</v>
      </c>
      <c r="E415" s="3">
        <v>210493.31000000003</v>
      </c>
      <c r="F415" s="3">
        <v>63695.1</v>
      </c>
      <c r="G415" s="16">
        <f t="shared" si="23"/>
        <v>146798.21000000002</v>
      </c>
      <c r="H415" s="75">
        <f t="shared" si="24"/>
        <v>2.3047017745478069</v>
      </c>
      <c r="I415" s="77">
        <f t="shared" si="22"/>
        <v>3.5969782303617035E-3</v>
      </c>
      <c r="J415" s="3">
        <v>210493.31000000003</v>
      </c>
      <c r="K415" s="3">
        <v>63695.1</v>
      </c>
      <c r="L415" s="16">
        <f t="shared" si="25"/>
        <v>146798.21000000002</v>
      </c>
      <c r="M415" s="17">
        <v>44105</v>
      </c>
      <c r="N415" s="17">
        <v>44469</v>
      </c>
      <c r="O415" t="s">
        <v>1186</v>
      </c>
      <c r="P415" t="s">
        <v>454</v>
      </c>
      <c r="Q415" t="s">
        <v>1101</v>
      </c>
      <c r="R415" t="s">
        <v>23</v>
      </c>
    </row>
    <row r="416" spans="2:18" ht="45" x14ac:dyDescent="0.25">
      <c r="B416" t="s">
        <v>1447</v>
      </c>
      <c r="C416" t="s">
        <v>1448</v>
      </c>
      <c r="D416" s="1" t="s">
        <v>1449</v>
      </c>
      <c r="E416" s="3">
        <v>7958.7</v>
      </c>
      <c r="F416" s="3">
        <v>86504</v>
      </c>
      <c r="G416" s="16">
        <f t="shared" si="23"/>
        <v>-78545.3</v>
      </c>
      <c r="H416" s="75">
        <f t="shared" si="24"/>
        <v>-0.90799616202718958</v>
      </c>
      <c r="I416" s="77">
        <f t="shared" si="22"/>
        <v>1.3600085742382828E-4</v>
      </c>
      <c r="J416" s="3">
        <v>7958.7</v>
      </c>
      <c r="K416" s="3">
        <v>86504</v>
      </c>
      <c r="L416" s="16">
        <f t="shared" si="25"/>
        <v>-78545.3</v>
      </c>
      <c r="M416" s="17">
        <v>44105</v>
      </c>
      <c r="N416" s="17">
        <v>44469</v>
      </c>
      <c r="O416" t="s">
        <v>1186</v>
      </c>
      <c r="P416" t="s">
        <v>454</v>
      </c>
      <c r="Q416" t="s">
        <v>1269</v>
      </c>
      <c r="R416" t="s">
        <v>50</v>
      </c>
    </row>
    <row r="417" spans="2:18" ht="45" x14ac:dyDescent="0.25">
      <c r="B417" t="s">
        <v>1450</v>
      </c>
      <c r="C417" t="s">
        <v>1451</v>
      </c>
      <c r="D417" s="1" t="s">
        <v>1452</v>
      </c>
      <c r="E417" s="3">
        <v>-4820.08</v>
      </c>
      <c r="F417" s="3">
        <v>10651.31</v>
      </c>
      <c r="G417" s="16">
        <f t="shared" si="23"/>
        <v>-15471.39</v>
      </c>
      <c r="H417" s="75">
        <f t="shared" si="24"/>
        <v>-1.4525340075540003</v>
      </c>
      <c r="I417" s="77">
        <f t="shared" si="22"/>
        <v>-8.2367096743368409E-5</v>
      </c>
      <c r="J417" s="3">
        <v>-4820.08</v>
      </c>
      <c r="K417" s="3">
        <v>10651.31</v>
      </c>
      <c r="L417" s="16">
        <f t="shared" si="25"/>
        <v>-15471.39</v>
      </c>
      <c r="M417" s="17">
        <v>44105</v>
      </c>
      <c r="N417" s="17">
        <v>44469</v>
      </c>
      <c r="O417" t="s">
        <v>1453</v>
      </c>
      <c r="P417" t="s">
        <v>45</v>
      </c>
      <c r="Q417" t="s">
        <v>610</v>
      </c>
      <c r="R417" t="s">
        <v>23</v>
      </c>
    </row>
    <row r="418" spans="2:18" ht="75" x14ac:dyDescent="0.25">
      <c r="B418" t="s">
        <v>1454</v>
      </c>
      <c r="C418" t="s">
        <v>1455</v>
      </c>
      <c r="D418" s="1" t="s">
        <v>1456</v>
      </c>
      <c r="E418" s="3">
        <v>56739.85</v>
      </c>
      <c r="F418" s="3">
        <v>57701.04</v>
      </c>
      <c r="G418" s="16">
        <f t="shared" si="23"/>
        <v>-961.19000000000233</v>
      </c>
      <c r="H418" s="75">
        <f t="shared" si="24"/>
        <v>-1.6658105295849126E-2</v>
      </c>
      <c r="I418" s="77">
        <f t="shared" si="22"/>
        <v>9.6958903465382568E-4</v>
      </c>
      <c r="J418" s="3">
        <v>56739.85</v>
      </c>
      <c r="K418" s="3">
        <v>57701.04</v>
      </c>
      <c r="L418" s="16">
        <f t="shared" si="25"/>
        <v>-961.19000000000233</v>
      </c>
      <c r="M418" s="17">
        <v>44105</v>
      </c>
      <c r="N418" s="17">
        <v>44469</v>
      </c>
      <c r="O418" t="s">
        <v>1186</v>
      </c>
      <c r="P418" t="s">
        <v>454</v>
      </c>
      <c r="Q418" t="s">
        <v>610</v>
      </c>
      <c r="R418" t="s">
        <v>23</v>
      </c>
    </row>
    <row r="419" spans="2:18" ht="60" x14ac:dyDescent="0.25">
      <c r="B419" t="s">
        <v>1457</v>
      </c>
      <c r="C419" t="s">
        <v>1458</v>
      </c>
      <c r="D419" s="1" t="s">
        <v>1459</v>
      </c>
      <c r="E419" s="3">
        <v>12878.4</v>
      </c>
      <c r="F419" s="3">
        <v>25132.5</v>
      </c>
      <c r="G419" s="16">
        <f t="shared" si="23"/>
        <v>-12254.1</v>
      </c>
      <c r="H419" s="75">
        <f t="shared" si="24"/>
        <v>-0.48757982691733814</v>
      </c>
      <c r="I419" s="77">
        <f t="shared" si="22"/>
        <v>2.200702931693656E-4</v>
      </c>
      <c r="J419" s="3">
        <v>12878.4</v>
      </c>
      <c r="K419" s="3">
        <v>25132.5</v>
      </c>
      <c r="L419" s="16">
        <f t="shared" si="25"/>
        <v>-12254.1</v>
      </c>
      <c r="M419" s="17">
        <v>44105</v>
      </c>
      <c r="N419" s="17">
        <v>44469</v>
      </c>
      <c r="O419" t="s">
        <v>1460</v>
      </c>
      <c r="P419" t="s">
        <v>45</v>
      </c>
      <c r="Q419" t="s">
        <v>1269</v>
      </c>
      <c r="R419" t="s">
        <v>50</v>
      </c>
    </row>
    <row r="420" spans="2:18" ht="30" x14ac:dyDescent="0.25">
      <c r="B420" t="s">
        <v>1461</v>
      </c>
      <c r="C420" t="s">
        <v>1462</v>
      </c>
      <c r="D420" s="1" t="s">
        <v>1463</v>
      </c>
      <c r="E420" s="3">
        <v>-409.19</v>
      </c>
      <c r="F420" s="3">
        <v>1584.95</v>
      </c>
      <c r="G420" s="16">
        <f t="shared" si="23"/>
        <v>-1994.14</v>
      </c>
      <c r="H420" s="75">
        <f t="shared" si="24"/>
        <v>-1.2581721820877632</v>
      </c>
      <c r="I420" s="77">
        <f t="shared" si="22"/>
        <v>-6.992371976485644E-6</v>
      </c>
      <c r="J420" s="3">
        <v>-409.19</v>
      </c>
      <c r="K420" s="3">
        <v>1584.95</v>
      </c>
      <c r="L420" s="16">
        <f t="shared" si="25"/>
        <v>-1994.14</v>
      </c>
      <c r="M420" s="17">
        <v>44105</v>
      </c>
      <c r="N420" s="17">
        <v>44469</v>
      </c>
      <c r="O420" t="s">
        <v>1186</v>
      </c>
      <c r="P420" t="s">
        <v>454</v>
      </c>
      <c r="Q420" t="s">
        <v>1300</v>
      </c>
      <c r="R420" t="s">
        <v>454</v>
      </c>
    </row>
    <row r="421" spans="2:18" ht="30" x14ac:dyDescent="0.25">
      <c r="B421" t="s">
        <v>1464</v>
      </c>
      <c r="C421" t="s">
        <v>1465</v>
      </c>
      <c r="D421" s="1" t="s">
        <v>1466</v>
      </c>
      <c r="E421" s="3">
        <v>363.95</v>
      </c>
      <c r="F421" s="3">
        <v>1754.78</v>
      </c>
      <c r="G421" s="16">
        <f t="shared" si="23"/>
        <v>-1390.83</v>
      </c>
      <c r="H421" s="75">
        <f t="shared" si="24"/>
        <v>-0.79259508314432581</v>
      </c>
      <c r="I421" s="77">
        <f t="shared" si="22"/>
        <v>6.2192961236637015E-6</v>
      </c>
      <c r="J421" s="3">
        <v>363.95</v>
      </c>
      <c r="K421" s="3">
        <v>1754.78</v>
      </c>
      <c r="L421" s="16">
        <f t="shared" si="25"/>
        <v>-1390.83</v>
      </c>
      <c r="M421" s="17">
        <v>44105</v>
      </c>
      <c r="N421" s="17">
        <v>44469</v>
      </c>
      <c r="O421" t="s">
        <v>1186</v>
      </c>
      <c r="P421" t="s">
        <v>454</v>
      </c>
      <c r="Q421" t="s">
        <v>1300</v>
      </c>
      <c r="R421" t="s">
        <v>454</v>
      </c>
    </row>
    <row r="422" spans="2:18" ht="60" x14ac:dyDescent="0.25">
      <c r="B422" t="s">
        <v>1467</v>
      </c>
      <c r="C422" t="s">
        <v>1468</v>
      </c>
      <c r="D422" s="1" t="s">
        <v>1469</v>
      </c>
      <c r="E422" s="3">
        <v>60454.8</v>
      </c>
      <c r="F422" s="3">
        <v>156794.94</v>
      </c>
      <c r="G422" s="16">
        <f t="shared" si="23"/>
        <v>-96340.14</v>
      </c>
      <c r="H422" s="75">
        <f t="shared" si="24"/>
        <v>-0.61443398619878931</v>
      </c>
      <c r="I422" s="77">
        <f t="shared" si="22"/>
        <v>1.0330713100614489E-3</v>
      </c>
      <c r="J422" s="3">
        <v>60454.8</v>
      </c>
      <c r="K422" s="3">
        <v>156794.94</v>
      </c>
      <c r="L422" s="16">
        <f t="shared" si="25"/>
        <v>-96340.14</v>
      </c>
      <c r="M422" s="17">
        <v>44105</v>
      </c>
      <c r="N422" s="17">
        <v>44469</v>
      </c>
      <c r="O422" t="s">
        <v>1470</v>
      </c>
      <c r="P422" t="s">
        <v>45</v>
      </c>
      <c r="Q422" t="s">
        <v>1471</v>
      </c>
      <c r="R422" t="s">
        <v>23</v>
      </c>
    </row>
    <row r="423" spans="2:18" ht="30" x14ac:dyDescent="0.25">
      <c r="B423" t="s">
        <v>1472</v>
      </c>
      <c r="C423" t="s">
        <v>1473</v>
      </c>
      <c r="D423" s="1" t="s">
        <v>1474</v>
      </c>
      <c r="E423" s="3">
        <v>7391.76</v>
      </c>
      <c r="F423" s="3">
        <v>15655.19</v>
      </c>
      <c r="G423" s="16">
        <f t="shared" si="23"/>
        <v>-8263.43</v>
      </c>
      <c r="H423" s="75">
        <f t="shared" si="24"/>
        <v>-0.52783964934312522</v>
      </c>
      <c r="I423" s="77">
        <f t="shared" si="22"/>
        <v>1.2631280207460476E-4</v>
      </c>
      <c r="J423" s="3">
        <v>7391.76</v>
      </c>
      <c r="K423" s="3">
        <v>15655.19</v>
      </c>
      <c r="L423" s="16">
        <f t="shared" si="25"/>
        <v>-8263.43</v>
      </c>
      <c r="M423" s="17">
        <v>44105</v>
      </c>
      <c r="N423" s="17">
        <v>44469</v>
      </c>
      <c r="O423" t="s">
        <v>1453</v>
      </c>
      <c r="P423" t="s">
        <v>45</v>
      </c>
      <c r="Q423" t="s">
        <v>867</v>
      </c>
      <c r="R423" t="s">
        <v>50</v>
      </c>
    </row>
    <row r="424" spans="2:18" ht="30" x14ac:dyDescent="0.25">
      <c r="B424" t="s">
        <v>1475</v>
      </c>
      <c r="C424" t="s">
        <v>1476</v>
      </c>
      <c r="D424" s="1" t="s">
        <v>1477</v>
      </c>
      <c r="E424" s="3">
        <v>533.28</v>
      </c>
      <c r="F424" s="3">
        <v>14004.54</v>
      </c>
      <c r="G424" s="16">
        <f t="shared" si="23"/>
        <v>-13471.26</v>
      </c>
      <c r="H424" s="75">
        <f t="shared" si="24"/>
        <v>-0.96192091993025119</v>
      </c>
      <c r="I424" s="77">
        <f t="shared" si="22"/>
        <v>9.1128623075350421E-6</v>
      </c>
      <c r="J424" s="3">
        <v>533.28</v>
      </c>
      <c r="K424" s="3">
        <v>14004.54</v>
      </c>
      <c r="L424" s="16">
        <f t="shared" si="25"/>
        <v>-13471.26</v>
      </c>
      <c r="M424" s="17">
        <v>44105</v>
      </c>
      <c r="N424" s="17">
        <v>44469</v>
      </c>
      <c r="O424" t="s">
        <v>1453</v>
      </c>
      <c r="P424" t="s">
        <v>45</v>
      </c>
      <c r="Q424" t="s">
        <v>1478</v>
      </c>
      <c r="R424" t="s">
        <v>32</v>
      </c>
    </row>
    <row r="425" spans="2:18" ht="60" x14ac:dyDescent="0.25">
      <c r="B425" t="s">
        <v>1479</v>
      </c>
      <c r="C425" t="s">
        <v>1480</v>
      </c>
      <c r="D425" s="1" t="s">
        <v>1481</v>
      </c>
      <c r="E425" s="3">
        <v>3201.34</v>
      </c>
      <c r="F425" s="3">
        <v>9161.9500000000007</v>
      </c>
      <c r="G425" s="16">
        <f t="shared" si="23"/>
        <v>-5960.6100000000006</v>
      </c>
      <c r="H425" s="75">
        <f t="shared" si="24"/>
        <v>-0.65058311822264914</v>
      </c>
      <c r="I425" s="77">
        <f t="shared" si="22"/>
        <v>5.4705540465804522E-5</v>
      </c>
      <c r="J425" s="3">
        <v>3201.34</v>
      </c>
      <c r="K425" s="3">
        <v>9161.9500000000007</v>
      </c>
      <c r="L425" s="16">
        <f t="shared" si="25"/>
        <v>-5960.6100000000006</v>
      </c>
      <c r="M425" s="17">
        <v>44105</v>
      </c>
      <c r="N425" s="17">
        <v>44469</v>
      </c>
      <c r="O425" t="s">
        <v>1482</v>
      </c>
      <c r="P425" t="s">
        <v>45</v>
      </c>
      <c r="Q425" t="s">
        <v>867</v>
      </c>
      <c r="R425" t="s">
        <v>50</v>
      </c>
    </row>
    <row r="426" spans="2:18" ht="60" x14ac:dyDescent="0.25">
      <c r="B426" t="s">
        <v>1483</v>
      </c>
      <c r="C426" t="s">
        <v>1484</v>
      </c>
      <c r="D426" s="1" t="s">
        <v>1485</v>
      </c>
      <c r="E426" s="3">
        <v>7138.03</v>
      </c>
      <c r="F426" s="3">
        <v>22670.19</v>
      </c>
      <c r="G426" s="16">
        <f t="shared" si="23"/>
        <v>-15532.16</v>
      </c>
      <c r="H426" s="75">
        <f t="shared" si="24"/>
        <v>-0.6851358546178925</v>
      </c>
      <c r="I426" s="77">
        <f t="shared" si="22"/>
        <v>1.2197698120509742E-4</v>
      </c>
      <c r="J426" s="3">
        <v>7138.03</v>
      </c>
      <c r="K426" s="3">
        <v>22670.19</v>
      </c>
      <c r="L426" s="16">
        <f t="shared" si="25"/>
        <v>-15532.16</v>
      </c>
      <c r="M426" s="17">
        <v>44105</v>
      </c>
      <c r="N426" s="17">
        <v>44469</v>
      </c>
      <c r="O426" t="s">
        <v>1486</v>
      </c>
      <c r="P426" t="s">
        <v>454</v>
      </c>
      <c r="Q426" t="s">
        <v>849</v>
      </c>
      <c r="R426" t="s">
        <v>454</v>
      </c>
    </row>
    <row r="427" spans="2:18" ht="75" x14ac:dyDescent="0.25">
      <c r="B427" t="s">
        <v>1487</v>
      </c>
      <c r="C427" t="s">
        <v>1488</v>
      </c>
      <c r="D427" s="1" t="s">
        <v>1489</v>
      </c>
      <c r="E427" s="3">
        <v>16124.75</v>
      </c>
      <c r="F427" s="3">
        <v>21776.13</v>
      </c>
      <c r="G427" s="16">
        <f t="shared" si="23"/>
        <v>-5651.380000000001</v>
      </c>
      <c r="H427" s="75">
        <f t="shared" si="24"/>
        <v>-0.25952177912236934</v>
      </c>
      <c r="I427" s="77">
        <f t="shared" si="22"/>
        <v>2.7554497917309045E-4</v>
      </c>
      <c r="J427" s="3">
        <v>16124.75</v>
      </c>
      <c r="K427" s="3">
        <v>21776.13</v>
      </c>
      <c r="L427" s="16">
        <f t="shared" si="25"/>
        <v>-5651.380000000001</v>
      </c>
      <c r="M427" s="17">
        <v>44105</v>
      </c>
      <c r="N427" s="17">
        <v>44469</v>
      </c>
      <c r="O427" t="s">
        <v>1490</v>
      </c>
      <c r="P427" t="s">
        <v>454</v>
      </c>
      <c r="Q427" t="s">
        <v>1300</v>
      </c>
      <c r="R427" t="s">
        <v>454</v>
      </c>
    </row>
    <row r="428" spans="2:18" ht="30" x14ac:dyDescent="0.25">
      <c r="B428" t="s">
        <v>1491</v>
      </c>
      <c r="C428" t="s">
        <v>1492</v>
      </c>
      <c r="D428" s="1" t="s">
        <v>1493</v>
      </c>
      <c r="E428" s="3">
        <v>42562.04</v>
      </c>
      <c r="F428" s="3">
        <v>42005.7</v>
      </c>
      <c r="G428" s="16">
        <f t="shared" si="23"/>
        <v>556.34000000000378</v>
      </c>
      <c r="H428" s="75">
        <f t="shared" si="24"/>
        <v>1.3244393022851752E-2</v>
      </c>
      <c r="I428" s="77">
        <f t="shared" si="22"/>
        <v>7.2731400023964669E-4</v>
      </c>
      <c r="J428" s="3">
        <v>42562.04</v>
      </c>
      <c r="K428" s="3">
        <v>42005.7</v>
      </c>
      <c r="L428" s="16">
        <f t="shared" si="25"/>
        <v>556.34000000000378</v>
      </c>
      <c r="M428" s="17">
        <v>44105</v>
      </c>
      <c r="N428" s="17">
        <v>44469</v>
      </c>
      <c r="O428" t="s">
        <v>1494</v>
      </c>
      <c r="P428" t="s">
        <v>454</v>
      </c>
      <c r="Q428" t="s">
        <v>610</v>
      </c>
      <c r="R428" t="s">
        <v>23</v>
      </c>
    </row>
    <row r="429" spans="2:18" x14ac:dyDescent="0.25">
      <c r="B429" t="s">
        <v>1495</v>
      </c>
      <c r="C429" t="s">
        <v>1496</v>
      </c>
      <c r="D429" s="1" t="s">
        <v>1497</v>
      </c>
      <c r="E429" s="3">
        <v>5885.78</v>
      </c>
      <c r="F429" s="3">
        <v>12192.09</v>
      </c>
      <c r="G429" s="16">
        <f t="shared" si="23"/>
        <v>-6306.31</v>
      </c>
      <c r="H429" s="75">
        <f t="shared" si="24"/>
        <v>-0.51724601770492185</v>
      </c>
      <c r="I429" s="77">
        <f t="shared" si="22"/>
        <v>1.0057812539837159E-4</v>
      </c>
      <c r="J429" s="3">
        <v>5885.78</v>
      </c>
      <c r="K429" s="3">
        <v>12192.09</v>
      </c>
      <c r="L429" s="16">
        <f t="shared" si="25"/>
        <v>-6306.31</v>
      </c>
      <c r="M429" s="17">
        <v>44105</v>
      </c>
      <c r="N429" s="17">
        <v>44469</v>
      </c>
      <c r="O429" t="s">
        <v>1418</v>
      </c>
      <c r="P429" t="s">
        <v>454</v>
      </c>
      <c r="Q429" t="s">
        <v>1498</v>
      </c>
      <c r="R429" t="s">
        <v>454</v>
      </c>
    </row>
    <row r="430" spans="2:18" ht="30" x14ac:dyDescent="0.25">
      <c r="B430" t="s">
        <v>1499</v>
      </c>
      <c r="C430" t="s">
        <v>1500</v>
      </c>
      <c r="D430" s="1" t="s">
        <v>839</v>
      </c>
      <c r="E430" s="3">
        <v>44108.68</v>
      </c>
      <c r="F430" s="3">
        <v>68022.720000000001</v>
      </c>
      <c r="G430" s="16">
        <f t="shared" si="23"/>
        <v>-23914.04</v>
      </c>
      <c r="H430" s="75">
        <f t="shared" si="24"/>
        <v>-0.35155959655832641</v>
      </c>
      <c r="I430" s="77">
        <f t="shared" si="22"/>
        <v>7.5374348823718264E-4</v>
      </c>
      <c r="J430" s="3">
        <v>44108.68</v>
      </c>
      <c r="K430" s="3">
        <v>68022.720000000001</v>
      </c>
      <c r="L430" s="16">
        <f t="shared" si="25"/>
        <v>-23914.04</v>
      </c>
      <c r="M430" s="17">
        <v>44105</v>
      </c>
      <c r="N430" s="17">
        <v>44469</v>
      </c>
      <c r="O430" t="s">
        <v>1501</v>
      </c>
      <c r="P430" t="s">
        <v>454</v>
      </c>
      <c r="Q430" t="s">
        <v>1502</v>
      </c>
      <c r="R430" t="s">
        <v>23</v>
      </c>
    </row>
    <row r="431" spans="2:18" ht="45" x14ac:dyDescent="0.25">
      <c r="B431" t="s">
        <v>1503</v>
      </c>
      <c r="C431" t="s">
        <v>1504</v>
      </c>
      <c r="D431" s="1" t="s">
        <v>1505</v>
      </c>
      <c r="E431" s="3">
        <v>11835.74</v>
      </c>
      <c r="F431" s="3">
        <v>13607.94</v>
      </c>
      <c r="G431" s="16">
        <f t="shared" si="23"/>
        <v>-1772.2000000000007</v>
      </c>
      <c r="H431" s="75">
        <f t="shared" si="24"/>
        <v>-0.13023279056198078</v>
      </c>
      <c r="I431" s="77">
        <f t="shared" si="22"/>
        <v>2.0225297953755026E-4</v>
      </c>
      <c r="J431" s="3">
        <v>11835.74</v>
      </c>
      <c r="K431" s="3">
        <v>13607.94</v>
      </c>
      <c r="L431" s="16">
        <f t="shared" si="25"/>
        <v>-1772.2000000000007</v>
      </c>
      <c r="M431" s="17">
        <v>44105</v>
      </c>
      <c r="N431" s="17">
        <v>44469</v>
      </c>
      <c r="O431" t="s">
        <v>1506</v>
      </c>
      <c r="P431" t="s">
        <v>50</v>
      </c>
      <c r="Q431" t="s">
        <v>610</v>
      </c>
      <c r="R431" t="s">
        <v>23</v>
      </c>
    </row>
    <row r="432" spans="2:18" ht="30" x14ac:dyDescent="0.25">
      <c r="B432" t="s">
        <v>1507</v>
      </c>
      <c r="C432" t="s">
        <v>1508</v>
      </c>
      <c r="D432" s="1" t="s">
        <v>1509</v>
      </c>
      <c r="E432" s="3">
        <v>95490.81</v>
      </c>
      <c r="F432" s="3">
        <v>128767.45</v>
      </c>
      <c r="G432" s="16">
        <f t="shared" si="23"/>
        <v>-33276.639999999999</v>
      </c>
      <c r="H432" s="75">
        <f t="shared" si="24"/>
        <v>-0.25842431452979769</v>
      </c>
      <c r="I432" s="77">
        <f t="shared" si="22"/>
        <v>1.6317780587402307E-3</v>
      </c>
      <c r="J432" s="3">
        <v>95490.81</v>
      </c>
      <c r="K432" s="3">
        <v>128767.45</v>
      </c>
      <c r="L432" s="16">
        <f t="shared" si="25"/>
        <v>-33276.639999999999</v>
      </c>
      <c r="M432" s="17">
        <v>44105</v>
      </c>
      <c r="N432" s="17">
        <v>44469</v>
      </c>
      <c r="O432" t="s">
        <v>1418</v>
      </c>
      <c r="P432" t="s">
        <v>454</v>
      </c>
      <c r="Q432" t="s">
        <v>1510</v>
      </c>
      <c r="R432" t="s">
        <v>50</v>
      </c>
    </row>
    <row r="433" spans="2:18" x14ac:dyDescent="0.25">
      <c r="B433" t="s">
        <v>1511</v>
      </c>
      <c r="C433" t="s">
        <v>1512</v>
      </c>
      <c r="D433" s="1" t="s">
        <v>1513</v>
      </c>
      <c r="E433" s="3">
        <v>919.44</v>
      </c>
      <c r="F433" s="3">
        <v>13290.36</v>
      </c>
      <c r="G433" s="16">
        <f t="shared" si="23"/>
        <v>-12370.92</v>
      </c>
      <c r="H433" s="75">
        <f t="shared" si="24"/>
        <v>-0.93081902973282882</v>
      </c>
      <c r="I433" s="77">
        <f t="shared" si="22"/>
        <v>1.5711690144089446E-5</v>
      </c>
      <c r="J433" s="3">
        <v>919.44</v>
      </c>
      <c r="K433" s="3">
        <v>13290.36</v>
      </c>
      <c r="L433" s="16">
        <f t="shared" si="25"/>
        <v>-12370.92</v>
      </c>
      <c r="M433" s="17">
        <v>44105</v>
      </c>
      <c r="N433" s="17">
        <v>44469</v>
      </c>
      <c r="O433" t="s">
        <v>1514</v>
      </c>
      <c r="P433" t="s">
        <v>50</v>
      </c>
      <c r="Q433" t="s">
        <v>1515</v>
      </c>
      <c r="R433" t="s">
        <v>50</v>
      </c>
    </row>
    <row r="434" spans="2:18" ht="30" x14ac:dyDescent="0.25">
      <c r="B434" t="s">
        <v>1516</v>
      </c>
      <c r="C434" t="s">
        <v>1517</v>
      </c>
      <c r="D434" s="1" t="s">
        <v>1518</v>
      </c>
      <c r="E434" s="3">
        <v>685.69</v>
      </c>
      <c r="F434" s="3">
        <v>3720.28</v>
      </c>
      <c r="G434" s="16">
        <f t="shared" si="23"/>
        <v>-3034.59</v>
      </c>
      <c r="H434" s="75">
        <f t="shared" si="24"/>
        <v>-0.81568860408356358</v>
      </c>
      <c r="I434" s="77">
        <f t="shared" si="22"/>
        <v>1.171729402125282E-5</v>
      </c>
      <c r="J434" s="3">
        <v>685.69</v>
      </c>
      <c r="K434" s="3">
        <v>3720.28</v>
      </c>
      <c r="L434" s="16">
        <f t="shared" si="25"/>
        <v>-3034.59</v>
      </c>
      <c r="M434" s="17">
        <v>44105</v>
      </c>
      <c r="N434" s="17">
        <v>44469</v>
      </c>
      <c r="O434" t="s">
        <v>1418</v>
      </c>
      <c r="P434" t="s">
        <v>454</v>
      </c>
      <c r="Q434" t="s">
        <v>610</v>
      </c>
      <c r="R434" t="s">
        <v>23</v>
      </c>
    </row>
    <row r="435" spans="2:18" ht="30" x14ac:dyDescent="0.25">
      <c r="B435" t="s">
        <v>1519</v>
      </c>
      <c r="C435" t="s">
        <v>1520</v>
      </c>
      <c r="D435" s="1" t="s">
        <v>1521</v>
      </c>
      <c r="E435" s="3">
        <v>-387.97</v>
      </c>
      <c r="F435" s="3">
        <v>3296.94</v>
      </c>
      <c r="G435" s="16">
        <f t="shared" si="23"/>
        <v>-3684.91</v>
      </c>
      <c r="H435" s="75">
        <f t="shared" si="24"/>
        <v>-1.1176757842120268</v>
      </c>
      <c r="I435" s="77">
        <f t="shared" si="22"/>
        <v>-6.6297577059975446E-6</v>
      </c>
      <c r="J435" s="3">
        <v>-387.97</v>
      </c>
      <c r="K435" s="3">
        <v>3296.94</v>
      </c>
      <c r="L435" s="16">
        <f t="shared" si="25"/>
        <v>-3684.91</v>
      </c>
      <c r="M435" s="17">
        <v>44105</v>
      </c>
      <c r="N435" s="17">
        <v>44469</v>
      </c>
      <c r="O435" t="s">
        <v>1522</v>
      </c>
      <c r="P435" t="s">
        <v>454</v>
      </c>
      <c r="Q435" t="s">
        <v>610</v>
      </c>
      <c r="R435" t="s">
        <v>23</v>
      </c>
    </row>
    <row r="436" spans="2:18" ht="30" x14ac:dyDescent="0.25">
      <c r="B436" t="s">
        <v>1523</v>
      </c>
      <c r="C436" t="s">
        <v>1524</v>
      </c>
      <c r="D436" s="1" t="s">
        <v>1525</v>
      </c>
      <c r="E436" s="3">
        <v>45385.42</v>
      </c>
      <c r="F436" s="3">
        <v>47526.32</v>
      </c>
      <c r="G436" s="16">
        <f t="shared" si="23"/>
        <v>-2140.9000000000015</v>
      </c>
      <c r="H436" s="75">
        <f t="shared" si="24"/>
        <v>-4.5046618379037159E-2</v>
      </c>
      <c r="I436" s="77">
        <f t="shared" si="22"/>
        <v>7.7556083713930211E-4</v>
      </c>
      <c r="J436" s="3">
        <v>45385.42</v>
      </c>
      <c r="K436" s="3">
        <v>47526.32</v>
      </c>
      <c r="L436" s="16">
        <f t="shared" si="25"/>
        <v>-2140.9000000000015</v>
      </c>
      <c r="M436" s="17">
        <v>44105</v>
      </c>
      <c r="N436" s="17">
        <v>44469</v>
      </c>
      <c r="O436" t="s">
        <v>1514</v>
      </c>
      <c r="P436" t="s">
        <v>50</v>
      </c>
      <c r="Q436" t="s">
        <v>610</v>
      </c>
      <c r="R436" t="s">
        <v>23</v>
      </c>
    </row>
    <row r="437" spans="2:18" ht="30" x14ac:dyDescent="0.25">
      <c r="B437" t="s">
        <v>1526</v>
      </c>
      <c r="C437" t="s">
        <v>1527</v>
      </c>
      <c r="D437" s="1" t="s">
        <v>1528</v>
      </c>
      <c r="E437" s="3">
        <v>7096.05</v>
      </c>
      <c r="F437" s="3">
        <v>9043.0499999999993</v>
      </c>
      <c r="G437" s="16">
        <f t="shared" si="23"/>
        <v>-1946.9999999999991</v>
      </c>
      <c r="H437" s="75">
        <f t="shared" si="24"/>
        <v>-0.21530346509197662</v>
      </c>
      <c r="I437" s="77">
        <f t="shared" si="22"/>
        <v>1.2125961329392447E-4</v>
      </c>
      <c r="J437" s="3">
        <v>7096.05</v>
      </c>
      <c r="K437" s="3">
        <v>9043.0499999999993</v>
      </c>
      <c r="L437" s="16">
        <f t="shared" si="25"/>
        <v>-1946.9999999999991</v>
      </c>
      <c r="M437" s="17">
        <v>44105</v>
      </c>
      <c r="N437" s="17">
        <v>44469</v>
      </c>
      <c r="O437" t="s">
        <v>1514</v>
      </c>
      <c r="P437" t="s">
        <v>50</v>
      </c>
      <c r="Q437" t="s">
        <v>1529</v>
      </c>
      <c r="R437" t="s">
        <v>50</v>
      </c>
    </row>
    <row r="438" spans="2:18" ht="45" x14ac:dyDescent="0.25">
      <c r="B438" t="s">
        <v>1530</v>
      </c>
      <c r="C438" t="s">
        <v>1531</v>
      </c>
      <c r="D438" s="1" t="s">
        <v>1532</v>
      </c>
      <c r="E438" s="3">
        <v>1028.67</v>
      </c>
      <c r="F438" s="3">
        <v>1952.54</v>
      </c>
      <c r="G438" s="16">
        <f t="shared" si="23"/>
        <v>-923.86999999999989</v>
      </c>
      <c r="H438" s="75">
        <f t="shared" si="24"/>
        <v>-0.47316316183023133</v>
      </c>
      <c r="I438" s="77">
        <f t="shared" si="22"/>
        <v>1.7578247955843222E-5</v>
      </c>
      <c r="J438" s="3">
        <v>1028.67</v>
      </c>
      <c r="K438" s="3">
        <v>1952.54</v>
      </c>
      <c r="L438" s="16">
        <f t="shared" si="25"/>
        <v>-923.86999999999989</v>
      </c>
      <c r="M438" s="17">
        <v>44105</v>
      </c>
      <c r="N438" s="17">
        <v>44469</v>
      </c>
      <c r="O438" t="s">
        <v>1533</v>
      </c>
      <c r="P438" t="s">
        <v>21</v>
      </c>
      <c r="Q438" t="s">
        <v>1534</v>
      </c>
      <c r="R438" t="s">
        <v>32</v>
      </c>
    </row>
    <row r="439" spans="2:18" ht="45" x14ac:dyDescent="0.25">
      <c r="B439" t="s">
        <v>1535</v>
      </c>
      <c r="C439" t="s">
        <v>1536</v>
      </c>
      <c r="D439" s="1" t="s">
        <v>1537</v>
      </c>
      <c r="E439" s="3">
        <v>21001.010000000002</v>
      </c>
      <c r="F439" s="3">
        <v>21639.3</v>
      </c>
      <c r="G439" s="16">
        <f t="shared" si="23"/>
        <v>-638.28999999999724</v>
      </c>
      <c r="H439" s="75">
        <f t="shared" si="24"/>
        <v>-2.9496795182838504E-2</v>
      </c>
      <c r="I439" s="77">
        <f t="shared" si="22"/>
        <v>3.588720980519924E-4</v>
      </c>
      <c r="J439" s="3">
        <v>21001.010000000002</v>
      </c>
      <c r="K439" s="3">
        <v>21639.3</v>
      </c>
      <c r="L439" s="16">
        <f t="shared" si="25"/>
        <v>-638.28999999999724</v>
      </c>
      <c r="M439" s="17">
        <v>44105</v>
      </c>
      <c r="N439" s="17">
        <v>44469</v>
      </c>
      <c r="O439" t="s">
        <v>1506</v>
      </c>
      <c r="P439" t="s">
        <v>50</v>
      </c>
      <c r="Q439" t="s">
        <v>610</v>
      </c>
      <c r="R439" t="s">
        <v>23</v>
      </c>
    </row>
    <row r="440" spans="2:18" x14ac:dyDescent="0.25">
      <c r="B440" t="s">
        <v>1538</v>
      </c>
      <c r="C440" t="s">
        <v>1539</v>
      </c>
      <c r="D440" s="1" t="s">
        <v>1540</v>
      </c>
      <c r="E440" s="3">
        <v>152251.38</v>
      </c>
      <c r="F440" s="3">
        <v>505497.28</v>
      </c>
      <c r="G440" s="16">
        <f t="shared" si="23"/>
        <v>-353245.9</v>
      </c>
      <c r="H440" s="75">
        <f t="shared" si="24"/>
        <v>-0.69880870575604281</v>
      </c>
      <c r="I440" s="77">
        <f t="shared" si="22"/>
        <v>2.6017211635017152E-3</v>
      </c>
      <c r="J440" s="3">
        <v>152251.38</v>
      </c>
      <c r="K440" s="3">
        <v>505497.28</v>
      </c>
      <c r="L440" s="16">
        <f t="shared" si="25"/>
        <v>-353245.9</v>
      </c>
      <c r="M440" s="17">
        <v>44105</v>
      </c>
      <c r="N440" s="17">
        <v>44469</v>
      </c>
      <c r="O440" t="s">
        <v>1541</v>
      </c>
      <c r="P440" t="s">
        <v>50</v>
      </c>
      <c r="Q440" t="s">
        <v>610</v>
      </c>
      <c r="R440" t="s">
        <v>23</v>
      </c>
    </row>
    <row r="441" spans="2:18" ht="30" x14ac:dyDescent="0.25">
      <c r="B441" t="s">
        <v>1542</v>
      </c>
      <c r="C441" t="s">
        <v>1543</v>
      </c>
      <c r="D441" s="1" t="s">
        <v>1544</v>
      </c>
      <c r="E441" s="3">
        <v>1702.45</v>
      </c>
      <c r="F441" s="3">
        <v>614.23</v>
      </c>
      <c r="G441" s="16">
        <f t="shared" si="23"/>
        <v>1088.22</v>
      </c>
      <c r="H441" s="75">
        <f t="shared" si="24"/>
        <v>1.7716816176350878</v>
      </c>
      <c r="I441" s="77">
        <f t="shared" si="22"/>
        <v>2.9092020018495039E-5</v>
      </c>
      <c r="J441" s="3">
        <v>1702.45</v>
      </c>
      <c r="K441" s="3">
        <v>614.23</v>
      </c>
      <c r="L441" s="16">
        <f t="shared" si="25"/>
        <v>1088.22</v>
      </c>
      <c r="M441" s="17">
        <v>44105</v>
      </c>
      <c r="N441" s="17">
        <v>44469</v>
      </c>
      <c r="O441" t="s">
        <v>1506</v>
      </c>
      <c r="P441" t="s">
        <v>50</v>
      </c>
      <c r="Q441" t="s">
        <v>1269</v>
      </c>
      <c r="R441" t="s">
        <v>50</v>
      </c>
    </row>
    <row r="442" spans="2:18" ht="30" x14ac:dyDescent="0.25">
      <c r="B442" t="s">
        <v>1545</v>
      </c>
      <c r="C442" t="s">
        <v>1546</v>
      </c>
      <c r="D442" s="1" t="s">
        <v>1547</v>
      </c>
      <c r="E442" s="3">
        <v>1007.36</v>
      </c>
      <c r="F442" s="3">
        <v>2574.89</v>
      </c>
      <c r="G442" s="16">
        <f t="shared" si="23"/>
        <v>-1567.5299999999997</v>
      </c>
      <c r="H442" s="75">
        <f t="shared" si="24"/>
        <v>-0.60877552050767214</v>
      </c>
      <c r="I442" s="77">
        <f t="shared" si="22"/>
        <v>1.7214095736045795E-5</v>
      </c>
      <c r="J442" s="3">
        <v>1007.36</v>
      </c>
      <c r="K442" s="3">
        <v>2574.89</v>
      </c>
      <c r="L442" s="16">
        <f t="shared" si="25"/>
        <v>-1567.5299999999997</v>
      </c>
      <c r="M442" s="17">
        <v>44105</v>
      </c>
      <c r="N442" s="17">
        <v>44469</v>
      </c>
      <c r="O442" t="s">
        <v>1514</v>
      </c>
      <c r="P442" t="s">
        <v>50</v>
      </c>
      <c r="Q442" t="s">
        <v>610</v>
      </c>
      <c r="R442" t="s">
        <v>23</v>
      </c>
    </row>
    <row r="443" spans="2:18" ht="60" x14ac:dyDescent="0.25">
      <c r="B443" t="s">
        <v>1548</v>
      </c>
      <c r="C443" t="s">
        <v>1549</v>
      </c>
      <c r="D443" s="1" t="s">
        <v>1550</v>
      </c>
      <c r="E443" s="3">
        <v>7948.77</v>
      </c>
      <c r="F443" s="3">
        <v>23789.94</v>
      </c>
      <c r="G443" s="16">
        <f t="shared" si="23"/>
        <v>-15841.169999999998</v>
      </c>
      <c r="H443" s="75">
        <f t="shared" si="24"/>
        <v>-0.66587683701598233</v>
      </c>
      <c r="I443" s="77">
        <f t="shared" si="22"/>
        <v>1.358311703500325E-4</v>
      </c>
      <c r="J443" s="3">
        <v>7948.77</v>
      </c>
      <c r="K443" s="3">
        <v>23789.94</v>
      </c>
      <c r="L443" s="16">
        <f t="shared" si="25"/>
        <v>-15841.169999999998</v>
      </c>
      <c r="M443" s="17">
        <v>44105</v>
      </c>
      <c r="N443" s="17">
        <v>44469</v>
      </c>
      <c r="O443" t="s">
        <v>1551</v>
      </c>
      <c r="P443" t="s">
        <v>454</v>
      </c>
      <c r="Q443" t="s">
        <v>610</v>
      </c>
      <c r="R443" t="s">
        <v>23</v>
      </c>
    </row>
    <row r="444" spans="2:18" ht="30" x14ac:dyDescent="0.25">
      <c r="B444" t="s">
        <v>1552</v>
      </c>
      <c r="C444" t="s">
        <v>1553</v>
      </c>
      <c r="D444" s="1" t="s">
        <v>1554</v>
      </c>
      <c r="E444" s="3">
        <v>43459.78</v>
      </c>
      <c r="F444" s="3">
        <v>41517.69</v>
      </c>
      <c r="G444" s="16">
        <f t="shared" si="23"/>
        <v>1942.0899999999965</v>
      </c>
      <c r="H444" s="75">
        <f t="shared" si="24"/>
        <v>4.6777409822174508E-2</v>
      </c>
      <c r="I444" s="77">
        <f t="shared" si="22"/>
        <v>7.4265487371693163E-4</v>
      </c>
      <c r="J444" s="3">
        <v>43459.78</v>
      </c>
      <c r="K444" s="3">
        <v>41517.69</v>
      </c>
      <c r="L444" s="16">
        <f t="shared" si="25"/>
        <v>1942.0899999999965</v>
      </c>
      <c r="M444" s="17">
        <v>44105</v>
      </c>
      <c r="N444" s="17">
        <v>44469</v>
      </c>
      <c r="O444" t="s">
        <v>1555</v>
      </c>
      <c r="P444" t="s">
        <v>50</v>
      </c>
      <c r="Q444" t="s">
        <v>610</v>
      </c>
      <c r="R444" t="s">
        <v>23</v>
      </c>
    </row>
    <row r="445" spans="2:18" ht="30" x14ac:dyDescent="0.25">
      <c r="B445" t="s">
        <v>1556</v>
      </c>
      <c r="C445" t="s">
        <v>1557</v>
      </c>
      <c r="D445" s="1" t="s">
        <v>1558</v>
      </c>
      <c r="E445" s="3">
        <v>20377.48</v>
      </c>
      <c r="F445" s="3">
        <v>15848.65</v>
      </c>
      <c r="G445" s="16">
        <f t="shared" si="23"/>
        <v>4528.83</v>
      </c>
      <c r="H445" s="75">
        <f t="shared" si="24"/>
        <v>0.28575493811775765</v>
      </c>
      <c r="I445" s="77">
        <f t="shared" si="22"/>
        <v>3.4821701435371505E-4</v>
      </c>
      <c r="J445" s="3">
        <v>20377.48</v>
      </c>
      <c r="K445" s="3">
        <v>15848.65</v>
      </c>
      <c r="L445" s="16">
        <f t="shared" si="25"/>
        <v>4528.83</v>
      </c>
      <c r="M445" s="17">
        <v>44105</v>
      </c>
      <c r="N445" s="17">
        <v>44469</v>
      </c>
      <c r="O445" t="s">
        <v>1555</v>
      </c>
      <c r="P445" t="s">
        <v>50</v>
      </c>
      <c r="Q445" t="s">
        <v>1559</v>
      </c>
      <c r="R445" t="s">
        <v>50</v>
      </c>
    </row>
    <row r="446" spans="2:18" x14ac:dyDescent="0.25">
      <c r="B446" t="s">
        <v>1560</v>
      </c>
      <c r="C446" t="s">
        <v>1561</v>
      </c>
      <c r="D446" s="1" t="s">
        <v>1562</v>
      </c>
      <c r="E446" s="3">
        <v>10984.76</v>
      </c>
      <c r="F446" s="3">
        <v>15706.37</v>
      </c>
      <c r="G446" s="16">
        <f t="shared" si="23"/>
        <v>-4721.6100000000006</v>
      </c>
      <c r="H446" s="75">
        <f t="shared" si="24"/>
        <v>-0.30061752015265147</v>
      </c>
      <c r="I446" s="77">
        <f t="shared" si="22"/>
        <v>1.8771115616808925E-4</v>
      </c>
      <c r="J446" s="3">
        <v>10984.76</v>
      </c>
      <c r="K446" s="3">
        <v>15706.37</v>
      </c>
      <c r="L446" s="16">
        <f t="shared" si="25"/>
        <v>-4721.6100000000006</v>
      </c>
      <c r="M446" s="17">
        <v>44105</v>
      </c>
      <c r="N446" s="17">
        <v>44469</v>
      </c>
      <c r="O446" t="s">
        <v>1559</v>
      </c>
      <c r="P446" t="s">
        <v>50</v>
      </c>
      <c r="Q446" t="s">
        <v>1269</v>
      </c>
      <c r="R446" t="s">
        <v>50</v>
      </c>
    </row>
    <row r="447" spans="2:18" ht="30" x14ac:dyDescent="0.25">
      <c r="B447" t="s">
        <v>1563</v>
      </c>
      <c r="C447" t="s">
        <v>1564</v>
      </c>
      <c r="D447" s="1" t="s">
        <v>1565</v>
      </c>
      <c r="E447" s="3">
        <v>92570.12000000001</v>
      </c>
      <c r="F447" s="3">
        <v>46229.61</v>
      </c>
      <c r="G447" s="16">
        <f t="shared" si="23"/>
        <v>46340.510000000009</v>
      </c>
      <c r="H447" s="75">
        <f t="shared" si="24"/>
        <v>1.0023988954265461</v>
      </c>
      <c r="I447" s="77">
        <f t="shared" si="22"/>
        <v>1.5818683568706794E-3</v>
      </c>
      <c r="J447" s="3">
        <v>92570.12000000001</v>
      </c>
      <c r="K447" s="3">
        <v>46229.61</v>
      </c>
      <c r="L447" s="16">
        <f t="shared" si="25"/>
        <v>46340.510000000009</v>
      </c>
      <c r="M447" s="17">
        <v>44105</v>
      </c>
      <c r="N447" s="17">
        <v>44469</v>
      </c>
      <c r="O447" t="s">
        <v>867</v>
      </c>
      <c r="P447" t="s">
        <v>50</v>
      </c>
      <c r="Q447" t="s">
        <v>1566</v>
      </c>
      <c r="R447" t="s">
        <v>23</v>
      </c>
    </row>
    <row r="448" spans="2:18" ht="60" x14ac:dyDescent="0.25">
      <c r="B448" t="s">
        <v>1567</v>
      </c>
      <c r="C448" t="s">
        <v>1568</v>
      </c>
      <c r="D448" s="1" t="s">
        <v>1569</v>
      </c>
      <c r="E448" s="3">
        <v>9567.2000000000007</v>
      </c>
      <c r="F448" s="3">
        <v>17908.580000000002</v>
      </c>
      <c r="G448" s="16">
        <f t="shared" si="23"/>
        <v>-8341.380000000001</v>
      </c>
      <c r="H448" s="75">
        <f t="shared" si="24"/>
        <v>-0.46577562263451372</v>
      </c>
      <c r="I448" s="77">
        <f t="shared" si="22"/>
        <v>1.6348742924664203E-4</v>
      </c>
      <c r="J448" s="3">
        <v>9567.2000000000007</v>
      </c>
      <c r="K448" s="3">
        <v>17908.580000000002</v>
      </c>
      <c r="L448" s="16">
        <f t="shared" si="25"/>
        <v>-8341.380000000001</v>
      </c>
      <c r="M448" s="17">
        <v>44105</v>
      </c>
      <c r="N448" s="17">
        <v>44469</v>
      </c>
      <c r="O448" t="s">
        <v>867</v>
      </c>
      <c r="P448" t="s">
        <v>50</v>
      </c>
      <c r="Q448" t="s">
        <v>610</v>
      </c>
      <c r="R448" t="s">
        <v>23</v>
      </c>
    </row>
    <row r="449" spans="2:18" x14ac:dyDescent="0.25">
      <c r="B449" t="s">
        <v>1570</v>
      </c>
      <c r="C449" t="s">
        <v>1571</v>
      </c>
      <c r="D449" s="1" t="s">
        <v>1572</v>
      </c>
      <c r="E449" s="3">
        <v>695.58</v>
      </c>
      <c r="F449" s="3">
        <v>1331.13</v>
      </c>
      <c r="G449" s="16">
        <f t="shared" si="23"/>
        <v>-635.55000000000007</v>
      </c>
      <c r="H449" s="75">
        <f t="shared" si="24"/>
        <v>-0.47745148858488656</v>
      </c>
      <c r="I449" s="77">
        <f t="shared" si="22"/>
        <v>1.1886297562022249E-5</v>
      </c>
      <c r="J449" s="3">
        <v>695.58</v>
      </c>
      <c r="K449" s="3">
        <v>1331.13</v>
      </c>
      <c r="L449" s="16">
        <f t="shared" si="25"/>
        <v>-635.55000000000007</v>
      </c>
      <c r="M449" s="17">
        <v>44105</v>
      </c>
      <c r="N449" s="17">
        <v>44469</v>
      </c>
      <c r="O449" t="s">
        <v>1573</v>
      </c>
      <c r="P449" t="s">
        <v>23</v>
      </c>
      <c r="Q449" t="s">
        <v>610</v>
      </c>
      <c r="R449" t="s">
        <v>23</v>
      </c>
    </row>
  </sheetData>
  <mergeCells count="5">
    <mergeCell ref="B2:R3"/>
    <mergeCell ref="C4:R4"/>
    <mergeCell ref="C13:D13"/>
    <mergeCell ref="B5:R5"/>
    <mergeCell ref="B6:R6"/>
  </mergeCells>
  <printOptions horizontalCentered="1"/>
  <pageMargins left="0.7" right="0.7" top="0.5" bottom="0.75" header="0.3" footer="0.3"/>
  <pageSetup scale="41" fitToHeight="0" orientation="landscape" r:id="rId1"/>
  <headerFooter>
    <oddHeader>&amp;R&amp;12CASE NO. 2024-00276
ATTACHMENT 1
TO STAFF DR NO. 1-26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7F0F5-8648-4733-AEE7-C3FE1E6D5409}">
  <sheetPr>
    <pageSetUpPr fitToPage="1"/>
  </sheetPr>
  <dimension ref="A1:R457"/>
  <sheetViews>
    <sheetView zoomScale="75" zoomScaleNormal="75" workbookViewId="0">
      <pane xSplit="1" ySplit="13" topLeftCell="B14" activePane="bottomRight" state="frozen"/>
      <selection activeCell="E8" sqref="E8"/>
      <selection pane="topRight" activeCell="E8" sqref="E8"/>
      <selection pane="bottomLeft" activeCell="E8" sqref="E8"/>
      <selection pane="bottomRight" activeCell="E8" sqref="E8"/>
    </sheetView>
  </sheetViews>
  <sheetFormatPr defaultRowHeight="15" x14ac:dyDescent="0.25"/>
  <cols>
    <col min="1" max="1" width="2.42578125" customWidth="1"/>
    <col min="2" max="2" width="12.5703125" bestFit="1" customWidth="1"/>
    <col min="3" max="3" width="35.28515625" bestFit="1" customWidth="1"/>
    <col min="4" max="4" width="70.28515625" customWidth="1"/>
    <col min="5" max="5" width="14.85546875" style="3" customWidth="1"/>
    <col min="6" max="6" width="15.140625" style="3" bestFit="1" customWidth="1"/>
    <col min="7" max="7" width="14.85546875" style="3" bestFit="1" customWidth="1"/>
    <col min="8" max="8" width="14.42578125" customWidth="1"/>
    <col min="9" max="9" width="12.85546875" customWidth="1"/>
    <col min="10" max="10" width="15.140625" style="3" bestFit="1" customWidth="1"/>
    <col min="11" max="11" width="15" style="3" bestFit="1" customWidth="1"/>
    <col min="12" max="12" width="14.85546875" style="3" bestFit="1" customWidth="1"/>
    <col min="13" max="13" width="12.140625" customWidth="1"/>
    <col min="14" max="14" width="11.42578125" customWidth="1"/>
    <col min="15" max="15" width="14.140625" customWidth="1"/>
    <col min="17" max="18" width="12.7109375" customWidth="1"/>
  </cols>
  <sheetData>
    <row r="1" spans="1:18" x14ac:dyDescent="0.25">
      <c r="D1" s="1"/>
      <c r="E1" s="2"/>
      <c r="M1" s="4"/>
      <c r="P1" s="5"/>
      <c r="Q1" s="5"/>
      <c r="R1" s="5"/>
    </row>
    <row r="2" spans="1:18" ht="23.25" x14ac:dyDescent="0.35">
      <c r="A2" s="6"/>
      <c r="B2" s="88" t="s">
        <v>0</v>
      </c>
      <c r="C2" s="88"/>
      <c r="D2" s="88"/>
      <c r="E2" s="88"/>
      <c r="F2" s="88"/>
      <c r="G2" s="88"/>
      <c r="H2" s="88"/>
      <c r="I2" s="88"/>
      <c r="J2" s="88"/>
      <c r="K2" s="88"/>
      <c r="L2" s="89"/>
      <c r="M2" s="88"/>
      <c r="N2" s="88"/>
      <c r="O2" s="88"/>
      <c r="P2" s="88"/>
      <c r="Q2" s="88"/>
      <c r="R2" s="88"/>
    </row>
    <row r="3" spans="1:18" ht="23.25" x14ac:dyDescent="0.35">
      <c r="A3" s="6"/>
      <c r="B3" s="88"/>
      <c r="C3" s="88"/>
      <c r="D3" s="88"/>
      <c r="E3" s="88"/>
      <c r="F3" s="88"/>
      <c r="G3" s="88"/>
      <c r="H3" s="88"/>
      <c r="I3" s="88"/>
      <c r="J3" s="88"/>
      <c r="K3" s="88"/>
      <c r="L3" s="89"/>
      <c r="M3" s="88"/>
      <c r="N3" s="88"/>
      <c r="O3" s="88"/>
      <c r="P3" s="88"/>
      <c r="Q3" s="88"/>
      <c r="R3" s="88"/>
    </row>
    <row r="4" spans="1:18" ht="23.25" x14ac:dyDescent="0.35">
      <c r="A4" s="7"/>
      <c r="B4" s="7"/>
      <c r="C4" s="90" t="s">
        <v>1</v>
      </c>
      <c r="D4" s="90"/>
      <c r="E4" s="90"/>
      <c r="F4" s="90"/>
      <c r="G4" s="90"/>
      <c r="H4" s="90"/>
      <c r="I4" s="90"/>
      <c r="J4" s="90"/>
      <c r="K4" s="90"/>
      <c r="L4" s="90"/>
      <c r="M4" s="90"/>
      <c r="N4" s="90"/>
      <c r="O4" s="90"/>
      <c r="P4" s="90"/>
      <c r="Q4" s="90"/>
      <c r="R4" s="90"/>
    </row>
    <row r="5" spans="1:18" ht="23.25" x14ac:dyDescent="0.35">
      <c r="A5" s="7"/>
      <c r="B5" s="84" t="s">
        <v>4075</v>
      </c>
      <c r="C5" s="84"/>
      <c r="D5" s="84"/>
      <c r="E5" s="84"/>
      <c r="F5" s="84"/>
      <c r="G5" s="84"/>
      <c r="H5" s="84"/>
      <c r="I5" s="84"/>
      <c r="J5" s="84"/>
      <c r="K5" s="84"/>
      <c r="L5" s="84"/>
      <c r="M5" s="84"/>
      <c r="N5" s="84"/>
      <c r="O5" s="84"/>
      <c r="P5" s="84"/>
      <c r="Q5" s="84"/>
      <c r="R5" s="84"/>
    </row>
    <row r="6" spans="1:18" ht="23.25" x14ac:dyDescent="0.35">
      <c r="A6" s="7"/>
      <c r="B6" s="84" t="s">
        <v>4077</v>
      </c>
      <c r="C6" s="84"/>
      <c r="D6" s="84"/>
      <c r="E6" s="84"/>
      <c r="F6" s="84"/>
      <c r="G6" s="84"/>
      <c r="H6" s="84"/>
      <c r="I6" s="84"/>
      <c r="J6" s="84"/>
      <c r="K6" s="84"/>
      <c r="L6" s="85"/>
      <c r="M6" s="84"/>
      <c r="N6" s="84"/>
      <c r="O6" s="84"/>
      <c r="P6" s="84"/>
      <c r="Q6" s="84"/>
      <c r="R6" s="84"/>
    </row>
    <row r="7" spans="1:18" s="18" customFormat="1" ht="12.75" x14ac:dyDescent="0.2">
      <c r="A7" s="30"/>
      <c r="B7" s="30" t="s">
        <v>3191</v>
      </c>
      <c r="C7" s="28"/>
      <c r="D7" s="31"/>
      <c r="E7" s="32"/>
      <c r="F7" s="33"/>
      <c r="G7" s="29"/>
      <c r="H7" s="28"/>
      <c r="I7" s="28"/>
      <c r="J7" s="29"/>
      <c r="K7" s="29"/>
      <c r="L7" s="29"/>
      <c r="M7" s="34"/>
      <c r="N7" s="28"/>
      <c r="P7" s="28"/>
      <c r="Q7" s="28"/>
      <c r="R7" s="28"/>
    </row>
    <row r="8" spans="1:18" s="18" customFormat="1" ht="12.75" x14ac:dyDescent="0.2">
      <c r="A8" s="28"/>
      <c r="B8" s="28"/>
      <c r="C8" s="28"/>
      <c r="D8" s="31"/>
      <c r="E8" s="32"/>
      <c r="F8" s="33"/>
      <c r="G8" s="29"/>
      <c r="H8" s="28"/>
      <c r="I8" s="28"/>
      <c r="J8" s="29"/>
      <c r="K8" s="29"/>
      <c r="L8" s="29"/>
      <c r="M8" s="34"/>
      <c r="N8" s="28"/>
      <c r="O8" s="28"/>
      <c r="P8" s="28"/>
      <c r="Q8" s="28"/>
      <c r="R8" s="28"/>
    </row>
    <row r="9" spans="1:18" s="18" customFormat="1" ht="12.75" x14ac:dyDescent="0.2">
      <c r="A9" s="30"/>
      <c r="B9" s="30" t="s">
        <v>3192</v>
      </c>
      <c r="C9" s="28"/>
      <c r="D9" s="31"/>
      <c r="E9" s="32"/>
      <c r="F9" s="33"/>
      <c r="G9" s="29"/>
      <c r="H9" s="28"/>
      <c r="I9" s="28"/>
      <c r="J9" s="29"/>
      <c r="K9" s="29"/>
      <c r="L9" s="29"/>
      <c r="M9" s="34"/>
      <c r="N9" s="28"/>
      <c r="O9" s="30"/>
      <c r="P9" s="28"/>
      <c r="Q9" s="28"/>
      <c r="R9" s="28"/>
    </row>
    <row r="10" spans="1:18" s="18" customFormat="1" ht="12.75" x14ac:dyDescent="0.2">
      <c r="A10" s="30"/>
      <c r="B10" s="30"/>
      <c r="C10" s="28"/>
      <c r="D10" s="31"/>
      <c r="E10" s="32"/>
      <c r="F10" s="33"/>
      <c r="G10" s="29"/>
      <c r="H10" s="28"/>
      <c r="I10" s="28"/>
      <c r="J10" s="29"/>
      <c r="K10" s="29"/>
      <c r="L10" s="29"/>
      <c r="M10" s="34"/>
      <c r="N10" s="28"/>
      <c r="O10" s="28"/>
      <c r="P10" s="28"/>
      <c r="Q10" s="28"/>
      <c r="R10" s="28"/>
    </row>
    <row r="11" spans="1:18" s="18" customFormat="1" x14ac:dyDescent="0.25">
      <c r="A11" s="27"/>
      <c r="B11" s="27" t="s">
        <v>3193</v>
      </c>
      <c r="D11" s="19"/>
      <c r="E11" s="20"/>
      <c r="F11" s="21"/>
      <c r="G11" s="22"/>
      <c r="J11" s="22"/>
      <c r="K11" s="22"/>
      <c r="L11" s="22"/>
      <c r="M11" s="23"/>
      <c r="O11" s="27"/>
      <c r="P11" s="24"/>
      <c r="Q11" s="24"/>
      <c r="R11" s="24"/>
    </row>
    <row r="12" spans="1:18" ht="15.75" thickBot="1" x14ac:dyDescent="0.3"/>
    <row r="13" spans="1:18" s="15" customFormat="1" ht="40.5" thickTop="1" thickBot="1" x14ac:dyDescent="0.3">
      <c r="A13" s="10"/>
      <c r="B13" s="11" t="s">
        <v>2</v>
      </c>
      <c r="C13" s="92" t="s">
        <v>3</v>
      </c>
      <c r="D13" s="93"/>
      <c r="E13" s="8" t="s">
        <v>3188</v>
      </c>
      <c r="F13" s="8" t="s">
        <v>5</v>
      </c>
      <c r="G13" s="9" t="s">
        <v>6</v>
      </c>
      <c r="H13" s="12" t="s">
        <v>7</v>
      </c>
      <c r="I13" s="13" t="s">
        <v>8</v>
      </c>
      <c r="J13" s="9" t="s">
        <v>9</v>
      </c>
      <c r="K13" s="8" t="s">
        <v>5</v>
      </c>
      <c r="L13" s="9" t="s">
        <v>10</v>
      </c>
      <c r="M13" s="12" t="s">
        <v>11</v>
      </c>
      <c r="N13" s="12" t="s">
        <v>12</v>
      </c>
      <c r="O13" s="12" t="s">
        <v>13</v>
      </c>
      <c r="P13" s="11" t="s">
        <v>14</v>
      </c>
      <c r="Q13" s="11" t="s">
        <v>15</v>
      </c>
      <c r="R13" s="14" t="s">
        <v>16</v>
      </c>
    </row>
    <row r="14" spans="1:18" ht="45.75" thickTop="1" x14ac:dyDescent="0.25">
      <c r="B14" t="s">
        <v>55</v>
      </c>
      <c r="C14" t="s">
        <v>56</v>
      </c>
      <c r="D14" s="1" t="s">
        <v>57</v>
      </c>
      <c r="E14" s="3">
        <v>188764.93</v>
      </c>
      <c r="F14" s="3">
        <v>0</v>
      </c>
      <c r="G14" s="16"/>
      <c r="I14" s="75">
        <f>J14/63088619</f>
        <v>3.4743203366046103E-2</v>
      </c>
      <c r="J14" s="3">
        <v>2191900.7200000002</v>
      </c>
      <c r="K14" s="3" t="s">
        <v>58</v>
      </c>
      <c r="L14" s="16"/>
      <c r="M14" s="17">
        <v>44470</v>
      </c>
      <c r="N14" s="17">
        <v>44834</v>
      </c>
      <c r="O14" t="s">
        <v>59</v>
      </c>
      <c r="P14" t="s">
        <v>23</v>
      </c>
      <c r="Q14" t="s">
        <v>60</v>
      </c>
      <c r="R14" t="s">
        <v>23</v>
      </c>
    </row>
    <row r="15" spans="1:18" ht="30" x14ac:dyDescent="0.25">
      <c r="B15" t="s">
        <v>61</v>
      </c>
      <c r="C15" t="s">
        <v>62</v>
      </c>
      <c r="D15" s="1" t="s">
        <v>63</v>
      </c>
      <c r="E15" s="3">
        <v>10463.620000000001</v>
      </c>
      <c r="F15" s="3">
        <v>0</v>
      </c>
      <c r="G15" s="16"/>
      <c r="I15" s="75">
        <f>J15/63088619</f>
        <v>2.8540846646207298E-3</v>
      </c>
      <c r="J15" s="3">
        <v>180060.26</v>
      </c>
      <c r="K15" s="3" t="s">
        <v>58</v>
      </c>
      <c r="L15" s="16"/>
      <c r="M15" s="17">
        <v>44470</v>
      </c>
      <c r="N15" s="17">
        <v>44834</v>
      </c>
      <c r="O15" t="s">
        <v>59</v>
      </c>
      <c r="P15" t="s">
        <v>23</v>
      </c>
      <c r="Q15" t="s">
        <v>60</v>
      </c>
      <c r="R15" t="s">
        <v>23</v>
      </c>
    </row>
    <row r="16" spans="1:18" ht="45" x14ac:dyDescent="0.25">
      <c r="B16" t="s">
        <v>64</v>
      </c>
      <c r="C16" t="s">
        <v>65</v>
      </c>
      <c r="D16" s="1" t="s">
        <v>66</v>
      </c>
      <c r="E16" s="3">
        <v>43437.05</v>
      </c>
      <c r="F16" s="3">
        <v>0</v>
      </c>
      <c r="G16" s="16"/>
      <c r="I16" s="75">
        <f t="shared" ref="I16:I78" si="0">J16/63088619</f>
        <v>6.585575601203127E-3</v>
      </c>
      <c r="J16" s="3">
        <v>415474.87</v>
      </c>
      <c r="K16" s="3" t="s">
        <v>58</v>
      </c>
      <c r="L16" s="16"/>
      <c r="M16" s="17">
        <v>44470</v>
      </c>
      <c r="N16" s="17">
        <v>44834</v>
      </c>
      <c r="O16" t="s">
        <v>59</v>
      </c>
      <c r="P16" t="s">
        <v>23</v>
      </c>
      <c r="Q16" t="s">
        <v>60</v>
      </c>
      <c r="R16" t="s">
        <v>23</v>
      </c>
    </row>
    <row r="17" spans="2:18" ht="30" x14ac:dyDescent="0.25">
      <c r="B17" t="s">
        <v>67</v>
      </c>
      <c r="C17" t="s">
        <v>68</v>
      </c>
      <c r="D17" s="1" t="s">
        <v>69</v>
      </c>
      <c r="E17" s="3">
        <v>14030.61</v>
      </c>
      <c r="F17" s="3">
        <v>0</v>
      </c>
      <c r="G17" s="16"/>
      <c r="I17" s="75">
        <f t="shared" si="0"/>
        <v>4.1829839388305519E-3</v>
      </c>
      <c r="J17" s="3">
        <v>263898.68</v>
      </c>
      <c r="K17" s="3" t="s">
        <v>58</v>
      </c>
      <c r="L17" s="16"/>
      <c r="M17" s="17">
        <v>44470</v>
      </c>
      <c r="N17" s="17">
        <v>44834</v>
      </c>
      <c r="O17" t="s">
        <v>59</v>
      </c>
      <c r="P17" t="s">
        <v>23</v>
      </c>
      <c r="Q17" t="s">
        <v>60</v>
      </c>
      <c r="R17" t="s">
        <v>23</v>
      </c>
    </row>
    <row r="18" spans="2:18" ht="45" x14ac:dyDescent="0.25">
      <c r="B18" t="s">
        <v>70</v>
      </c>
      <c r="C18" t="s">
        <v>71</v>
      </c>
      <c r="D18" s="1" t="s">
        <v>72</v>
      </c>
      <c r="E18" s="3">
        <v>13151.28</v>
      </c>
      <c r="F18" s="3">
        <v>0</v>
      </c>
      <c r="G18" s="16"/>
      <c r="I18" s="75">
        <f t="shared" si="0"/>
        <v>4.1714184613868312E-3</v>
      </c>
      <c r="J18" s="3">
        <v>263169.03000000003</v>
      </c>
      <c r="K18" s="3" t="s">
        <v>58</v>
      </c>
      <c r="L18" s="16"/>
      <c r="M18" s="17">
        <v>44470</v>
      </c>
      <c r="N18" s="17">
        <v>44834</v>
      </c>
      <c r="O18" t="s">
        <v>59</v>
      </c>
      <c r="P18" t="s">
        <v>23</v>
      </c>
      <c r="Q18" t="s">
        <v>60</v>
      </c>
      <c r="R18" t="s">
        <v>23</v>
      </c>
    </row>
    <row r="19" spans="2:18" ht="45" x14ac:dyDescent="0.25">
      <c r="B19" t="s">
        <v>73</v>
      </c>
      <c r="C19" t="s">
        <v>74</v>
      </c>
      <c r="D19" s="1" t="s">
        <v>75</v>
      </c>
      <c r="E19" s="3">
        <v>48361.31</v>
      </c>
      <c r="F19" s="3">
        <v>0</v>
      </c>
      <c r="G19" s="16"/>
      <c r="I19" s="75">
        <f t="shared" si="0"/>
        <v>1.6473064975475214E-2</v>
      </c>
      <c r="J19" s="3">
        <v>1039262.92</v>
      </c>
      <c r="K19" s="3" t="s">
        <v>58</v>
      </c>
      <c r="L19" s="16"/>
      <c r="M19" s="17">
        <v>44470</v>
      </c>
      <c r="N19" s="17">
        <v>44834</v>
      </c>
      <c r="O19" t="s">
        <v>59</v>
      </c>
      <c r="P19" t="s">
        <v>23</v>
      </c>
      <c r="Q19" t="s">
        <v>60</v>
      </c>
      <c r="R19" t="s">
        <v>23</v>
      </c>
    </row>
    <row r="20" spans="2:18" ht="45" x14ac:dyDescent="0.25">
      <c r="B20" t="s">
        <v>76</v>
      </c>
      <c r="C20" t="s">
        <v>77</v>
      </c>
      <c r="D20" s="1" t="s">
        <v>78</v>
      </c>
      <c r="E20" s="3">
        <v>16889.099999999999</v>
      </c>
      <c r="F20" s="3">
        <v>0</v>
      </c>
      <c r="G20" s="16"/>
      <c r="I20" s="75">
        <f t="shared" si="0"/>
        <v>2.9325763177666009E-3</v>
      </c>
      <c r="J20" s="3">
        <v>185012.19</v>
      </c>
      <c r="K20" s="3" t="s">
        <v>58</v>
      </c>
      <c r="L20" s="16"/>
      <c r="M20" s="17">
        <v>44470</v>
      </c>
      <c r="N20" s="17">
        <v>44834</v>
      </c>
      <c r="O20" t="s">
        <v>59</v>
      </c>
      <c r="P20" t="s">
        <v>23</v>
      </c>
      <c r="Q20" t="s">
        <v>60</v>
      </c>
      <c r="R20" t="s">
        <v>23</v>
      </c>
    </row>
    <row r="21" spans="2:18" ht="30" x14ac:dyDescent="0.25">
      <c r="B21" t="s">
        <v>79</v>
      </c>
      <c r="C21" t="s">
        <v>80</v>
      </c>
      <c r="D21" s="1" t="s">
        <v>81</v>
      </c>
      <c r="E21" s="3">
        <v>10746.79</v>
      </c>
      <c r="F21" s="3">
        <v>0</v>
      </c>
      <c r="G21" s="16"/>
      <c r="I21" s="75">
        <f t="shared" si="0"/>
        <v>3.0880923229592333E-3</v>
      </c>
      <c r="J21" s="3">
        <v>194823.48</v>
      </c>
      <c r="K21" s="3" t="s">
        <v>58</v>
      </c>
      <c r="L21" s="16"/>
      <c r="M21" s="17">
        <v>44470</v>
      </c>
      <c r="N21" s="17">
        <v>44834</v>
      </c>
      <c r="O21" t="s">
        <v>59</v>
      </c>
      <c r="P21" t="s">
        <v>23</v>
      </c>
      <c r="Q21" t="s">
        <v>60</v>
      </c>
      <c r="R21" t="s">
        <v>23</v>
      </c>
    </row>
    <row r="22" spans="2:18" ht="45" x14ac:dyDescent="0.25">
      <c r="B22" t="s">
        <v>82</v>
      </c>
      <c r="C22" t="s">
        <v>83</v>
      </c>
      <c r="D22" s="1" t="s">
        <v>84</v>
      </c>
      <c r="E22" s="3">
        <v>118953.21</v>
      </c>
      <c r="F22" s="3">
        <v>0</v>
      </c>
      <c r="G22" s="16"/>
      <c r="I22" s="75">
        <f t="shared" si="0"/>
        <v>2.5534039982710671E-2</v>
      </c>
      <c r="J22" s="3">
        <v>1610907.32</v>
      </c>
      <c r="K22" s="3" t="s">
        <v>58</v>
      </c>
      <c r="L22" s="16"/>
      <c r="M22" s="17">
        <v>44470</v>
      </c>
      <c r="N22" s="17">
        <v>44834</v>
      </c>
      <c r="O22" t="s">
        <v>59</v>
      </c>
      <c r="P22" t="s">
        <v>23</v>
      </c>
      <c r="Q22" t="s">
        <v>60</v>
      </c>
      <c r="R22" t="s">
        <v>23</v>
      </c>
    </row>
    <row r="23" spans="2:18" ht="30" x14ac:dyDescent="0.25">
      <c r="B23" t="s">
        <v>85</v>
      </c>
      <c r="C23" t="s">
        <v>86</v>
      </c>
      <c r="D23" s="1" t="s">
        <v>87</v>
      </c>
      <c r="E23" s="3">
        <v>134893.58000000002</v>
      </c>
      <c r="F23" s="3">
        <v>0</v>
      </c>
      <c r="G23" s="16"/>
      <c r="I23" s="75">
        <f t="shared" si="0"/>
        <v>2.7592495248627964E-2</v>
      </c>
      <c r="J23" s="3">
        <v>1740772.42</v>
      </c>
      <c r="K23" s="3" t="s">
        <v>58</v>
      </c>
      <c r="L23" s="16"/>
      <c r="M23" s="17">
        <v>44470</v>
      </c>
      <c r="N23" s="17">
        <v>44834</v>
      </c>
      <c r="O23" t="s">
        <v>59</v>
      </c>
      <c r="P23" t="s">
        <v>23</v>
      </c>
      <c r="Q23" t="s">
        <v>88</v>
      </c>
      <c r="R23" t="s">
        <v>23</v>
      </c>
    </row>
    <row r="24" spans="2:18" ht="30" x14ac:dyDescent="0.25">
      <c r="B24" t="s">
        <v>89</v>
      </c>
      <c r="C24" t="s">
        <v>90</v>
      </c>
      <c r="D24" s="1" t="s">
        <v>91</v>
      </c>
      <c r="E24" s="3">
        <v>23869.15</v>
      </c>
      <c r="F24" s="3">
        <v>0</v>
      </c>
      <c r="G24" s="16"/>
      <c r="I24" s="75">
        <f t="shared" si="0"/>
        <v>9.3085408954664238E-3</v>
      </c>
      <c r="J24" s="3">
        <v>587262.99</v>
      </c>
      <c r="K24" s="3" t="s">
        <v>58</v>
      </c>
      <c r="L24" s="16"/>
      <c r="M24" s="17">
        <v>44470</v>
      </c>
      <c r="N24" s="17">
        <v>44834</v>
      </c>
      <c r="O24" t="s">
        <v>59</v>
      </c>
      <c r="P24" t="s">
        <v>23</v>
      </c>
      <c r="Q24" t="s">
        <v>60</v>
      </c>
      <c r="R24" t="s">
        <v>23</v>
      </c>
    </row>
    <row r="25" spans="2:18" ht="45" x14ac:dyDescent="0.25">
      <c r="B25" t="s">
        <v>92</v>
      </c>
      <c r="C25" t="s">
        <v>93</v>
      </c>
      <c r="D25" s="1" t="s">
        <v>94</v>
      </c>
      <c r="E25" s="3">
        <v>84676.05</v>
      </c>
      <c r="F25" s="3">
        <v>0</v>
      </c>
      <c r="G25" s="16"/>
      <c r="I25" s="75">
        <f t="shared" si="0"/>
        <v>2.2936621896890785E-2</v>
      </c>
      <c r="J25" s="3">
        <v>1447039.8</v>
      </c>
      <c r="K25" s="3" t="s">
        <v>58</v>
      </c>
      <c r="L25" s="16"/>
      <c r="M25" s="17">
        <v>44470</v>
      </c>
      <c r="N25" s="17">
        <v>44834</v>
      </c>
      <c r="O25" t="s">
        <v>95</v>
      </c>
      <c r="P25" t="s">
        <v>23</v>
      </c>
      <c r="Q25" t="s">
        <v>60</v>
      </c>
      <c r="R25" t="s">
        <v>23</v>
      </c>
    </row>
    <row r="26" spans="2:18" ht="45" x14ac:dyDescent="0.25">
      <c r="B26" t="s">
        <v>96</v>
      </c>
      <c r="C26" t="s">
        <v>97</v>
      </c>
      <c r="D26" s="1" t="s">
        <v>98</v>
      </c>
      <c r="E26" s="3">
        <v>4427.7700000000004</v>
      </c>
      <c r="F26" s="3">
        <v>0</v>
      </c>
      <c r="G26" s="16"/>
      <c r="I26" s="75">
        <f t="shared" si="0"/>
        <v>8.2400852679942157E-4</v>
      </c>
      <c r="J26" s="3">
        <v>51985.56</v>
      </c>
      <c r="K26" s="3" t="s">
        <v>58</v>
      </c>
      <c r="L26" s="16"/>
      <c r="M26" s="17">
        <v>44470</v>
      </c>
      <c r="N26" s="17">
        <v>44834</v>
      </c>
      <c r="O26" t="s">
        <v>95</v>
      </c>
      <c r="P26" t="s">
        <v>23</v>
      </c>
      <c r="Q26" t="s">
        <v>60</v>
      </c>
      <c r="R26" t="s">
        <v>23</v>
      </c>
    </row>
    <row r="27" spans="2:18" ht="45" x14ac:dyDescent="0.25">
      <c r="B27" t="s">
        <v>99</v>
      </c>
      <c r="C27" t="s">
        <v>100</v>
      </c>
      <c r="D27" s="1" t="s">
        <v>101</v>
      </c>
      <c r="E27" s="3">
        <v>10479.39</v>
      </c>
      <c r="F27" s="3">
        <v>0</v>
      </c>
      <c r="G27" s="16"/>
      <c r="I27" s="75">
        <f t="shared" si="0"/>
        <v>2.425743381702491E-3</v>
      </c>
      <c r="J27" s="3">
        <v>153036.80000000002</v>
      </c>
      <c r="K27" s="3" t="s">
        <v>58</v>
      </c>
      <c r="L27" s="16"/>
      <c r="M27" s="17">
        <v>44470</v>
      </c>
      <c r="N27" s="17">
        <v>44834</v>
      </c>
      <c r="O27" t="s">
        <v>95</v>
      </c>
      <c r="P27" t="s">
        <v>23</v>
      </c>
      <c r="Q27" t="s">
        <v>60</v>
      </c>
      <c r="R27" t="s">
        <v>23</v>
      </c>
    </row>
    <row r="28" spans="2:18" ht="45" x14ac:dyDescent="0.25">
      <c r="B28" t="s">
        <v>102</v>
      </c>
      <c r="C28" t="s">
        <v>103</v>
      </c>
      <c r="D28" s="1" t="s">
        <v>104</v>
      </c>
      <c r="E28" s="3">
        <v>18017.52</v>
      </c>
      <c r="F28" s="3">
        <v>0</v>
      </c>
      <c r="G28" s="16"/>
      <c r="I28" s="75">
        <f t="shared" si="0"/>
        <v>4.8735099115103471E-3</v>
      </c>
      <c r="J28" s="3">
        <v>307463.01</v>
      </c>
      <c r="K28" s="3" t="s">
        <v>58</v>
      </c>
      <c r="L28" s="16"/>
      <c r="M28" s="17">
        <v>44470</v>
      </c>
      <c r="N28" s="17">
        <v>44834</v>
      </c>
      <c r="O28" t="s">
        <v>95</v>
      </c>
      <c r="P28" t="s">
        <v>23</v>
      </c>
      <c r="Q28" t="s">
        <v>60</v>
      </c>
      <c r="R28" t="s">
        <v>23</v>
      </c>
    </row>
    <row r="29" spans="2:18" ht="45" x14ac:dyDescent="0.25">
      <c r="B29" t="s">
        <v>105</v>
      </c>
      <c r="C29" t="s">
        <v>106</v>
      </c>
      <c r="D29" s="1" t="s">
        <v>107</v>
      </c>
      <c r="E29" s="3">
        <v>17222.25</v>
      </c>
      <c r="F29" s="3">
        <v>0</v>
      </c>
      <c r="G29" s="16"/>
      <c r="I29" s="75">
        <f t="shared" si="0"/>
        <v>3.5486001048778701E-3</v>
      </c>
      <c r="J29" s="3">
        <v>223876.28</v>
      </c>
      <c r="K29" s="3" t="s">
        <v>58</v>
      </c>
      <c r="L29" s="16"/>
      <c r="M29" s="17">
        <v>44470</v>
      </c>
      <c r="N29" s="17">
        <v>44834</v>
      </c>
      <c r="O29" t="s">
        <v>95</v>
      </c>
      <c r="P29" t="s">
        <v>23</v>
      </c>
      <c r="Q29" t="s">
        <v>60</v>
      </c>
      <c r="R29" t="s">
        <v>23</v>
      </c>
    </row>
    <row r="30" spans="2:18" ht="45" x14ac:dyDescent="0.25">
      <c r="B30" t="s">
        <v>108</v>
      </c>
      <c r="C30" t="s">
        <v>109</v>
      </c>
      <c r="D30" s="1" t="s">
        <v>110</v>
      </c>
      <c r="E30" s="3">
        <v>35906.370000000003</v>
      </c>
      <c r="F30" s="3">
        <v>0</v>
      </c>
      <c r="G30" s="16"/>
      <c r="I30" s="75">
        <f t="shared" si="0"/>
        <v>4.4509368639056753E-3</v>
      </c>
      <c r="J30" s="3">
        <v>280803.46000000002</v>
      </c>
      <c r="K30" s="3" t="s">
        <v>58</v>
      </c>
      <c r="L30" s="16"/>
      <c r="M30" s="17">
        <v>44470</v>
      </c>
      <c r="N30" s="17">
        <v>44834</v>
      </c>
      <c r="O30" t="s">
        <v>95</v>
      </c>
      <c r="P30" t="s">
        <v>23</v>
      </c>
      <c r="Q30" t="s">
        <v>60</v>
      </c>
      <c r="R30" t="s">
        <v>23</v>
      </c>
    </row>
    <row r="31" spans="2:18" ht="45" x14ac:dyDescent="0.25">
      <c r="B31" t="s">
        <v>111</v>
      </c>
      <c r="C31" t="s">
        <v>112</v>
      </c>
      <c r="D31" s="1" t="s">
        <v>113</v>
      </c>
      <c r="E31" s="3">
        <v>12233.460000000001</v>
      </c>
      <c r="F31" s="3">
        <v>0</v>
      </c>
      <c r="G31" s="16"/>
      <c r="I31" s="75">
        <f t="shared" si="0"/>
        <v>2.5537514143398827E-3</v>
      </c>
      <c r="J31" s="3">
        <v>161112.65</v>
      </c>
      <c r="K31" s="3" t="s">
        <v>58</v>
      </c>
      <c r="L31" s="16"/>
      <c r="M31" s="17">
        <v>44470</v>
      </c>
      <c r="N31" s="17">
        <v>44834</v>
      </c>
      <c r="O31" t="s">
        <v>95</v>
      </c>
      <c r="P31" t="s">
        <v>23</v>
      </c>
      <c r="Q31" t="s">
        <v>60</v>
      </c>
      <c r="R31" t="s">
        <v>23</v>
      </c>
    </row>
    <row r="32" spans="2:18" ht="45" x14ac:dyDescent="0.25">
      <c r="B32" t="s">
        <v>114</v>
      </c>
      <c r="C32" t="s">
        <v>115</v>
      </c>
      <c r="D32" s="1" t="s">
        <v>116</v>
      </c>
      <c r="E32" s="3">
        <v>5174.21</v>
      </c>
      <c r="F32" s="3">
        <v>0</v>
      </c>
      <c r="G32" s="16"/>
      <c r="I32" s="75">
        <f t="shared" si="0"/>
        <v>1.8919207916090221E-3</v>
      </c>
      <c r="J32" s="3">
        <v>119358.67</v>
      </c>
      <c r="K32" s="3" t="s">
        <v>58</v>
      </c>
      <c r="L32" s="16"/>
      <c r="M32" s="17">
        <v>44470</v>
      </c>
      <c r="N32" s="17">
        <v>44834</v>
      </c>
      <c r="O32" t="s">
        <v>95</v>
      </c>
      <c r="P32" t="s">
        <v>23</v>
      </c>
      <c r="Q32" t="s">
        <v>60</v>
      </c>
      <c r="R32" t="s">
        <v>23</v>
      </c>
    </row>
    <row r="33" spans="2:18" ht="30" x14ac:dyDescent="0.25">
      <c r="B33" t="s">
        <v>117</v>
      </c>
      <c r="C33" t="s">
        <v>118</v>
      </c>
      <c r="D33" s="1" t="s">
        <v>119</v>
      </c>
      <c r="E33" s="3">
        <v>49968.99</v>
      </c>
      <c r="F33" s="3">
        <v>0</v>
      </c>
      <c r="G33" s="16"/>
      <c r="I33" s="75">
        <f t="shared" si="0"/>
        <v>1.1701129644318256E-2</v>
      </c>
      <c r="J33" s="3">
        <v>738208.11</v>
      </c>
      <c r="K33" s="3" t="s">
        <v>58</v>
      </c>
      <c r="L33" s="16"/>
      <c r="M33" s="17">
        <v>44470</v>
      </c>
      <c r="N33" s="17">
        <v>44834</v>
      </c>
      <c r="O33" t="s">
        <v>95</v>
      </c>
      <c r="P33" t="s">
        <v>23</v>
      </c>
      <c r="Q33" t="s">
        <v>60</v>
      </c>
      <c r="R33" t="s">
        <v>23</v>
      </c>
    </row>
    <row r="34" spans="2:18" ht="45" x14ac:dyDescent="0.25">
      <c r="B34" t="s">
        <v>120</v>
      </c>
      <c r="C34" t="s">
        <v>121</v>
      </c>
      <c r="D34" s="1" t="s">
        <v>122</v>
      </c>
      <c r="E34" s="3">
        <v>41074.74</v>
      </c>
      <c r="F34" s="3">
        <v>0</v>
      </c>
      <c r="G34" s="16"/>
      <c r="I34" s="75">
        <f t="shared" si="0"/>
        <v>6.9484970022881624E-3</v>
      </c>
      <c r="J34" s="3">
        <v>438371.08</v>
      </c>
      <c r="K34" s="3" t="s">
        <v>58</v>
      </c>
      <c r="L34" s="16"/>
      <c r="M34" s="17">
        <v>44470</v>
      </c>
      <c r="N34" s="17">
        <v>44834</v>
      </c>
      <c r="O34" t="s">
        <v>95</v>
      </c>
      <c r="P34" t="s">
        <v>23</v>
      </c>
      <c r="Q34" t="s">
        <v>60</v>
      </c>
      <c r="R34" t="s">
        <v>23</v>
      </c>
    </row>
    <row r="35" spans="2:18" ht="45" x14ac:dyDescent="0.25">
      <c r="B35" t="s">
        <v>123</v>
      </c>
      <c r="C35" t="s">
        <v>124</v>
      </c>
      <c r="D35" s="1" t="s">
        <v>125</v>
      </c>
      <c r="E35" s="3">
        <v>7100.53</v>
      </c>
      <c r="F35" s="3">
        <v>0</v>
      </c>
      <c r="G35" s="16"/>
      <c r="I35" s="75">
        <f t="shared" si="0"/>
        <v>2.0605226752546286E-3</v>
      </c>
      <c r="J35" s="3">
        <v>129995.53</v>
      </c>
      <c r="K35" s="3" t="s">
        <v>58</v>
      </c>
      <c r="L35" s="16"/>
      <c r="M35" s="17">
        <v>44470</v>
      </c>
      <c r="N35" s="17">
        <v>44834</v>
      </c>
      <c r="O35" t="s">
        <v>95</v>
      </c>
      <c r="P35" t="s">
        <v>23</v>
      </c>
      <c r="Q35" t="s">
        <v>60</v>
      </c>
      <c r="R35" t="s">
        <v>23</v>
      </c>
    </row>
    <row r="36" spans="2:18" x14ac:dyDescent="0.25">
      <c r="B36" t="s">
        <v>126</v>
      </c>
      <c r="C36" t="s">
        <v>127</v>
      </c>
      <c r="D36" s="1" t="s">
        <v>128</v>
      </c>
      <c r="E36" s="3">
        <v>1507918.83</v>
      </c>
      <c r="F36" s="3">
        <v>0</v>
      </c>
      <c r="G36" s="16"/>
      <c r="I36" s="75">
        <f t="shared" si="0"/>
        <v>0.15334497890974597</v>
      </c>
      <c r="J36" s="3">
        <v>9674322.9499999993</v>
      </c>
      <c r="K36" s="3" t="s">
        <v>58</v>
      </c>
      <c r="L36" s="16"/>
      <c r="M36" s="17">
        <v>44470</v>
      </c>
      <c r="N36" s="17">
        <v>44834</v>
      </c>
      <c r="O36" t="s">
        <v>129</v>
      </c>
      <c r="P36" t="s">
        <v>23</v>
      </c>
      <c r="Q36" t="s">
        <v>60</v>
      </c>
      <c r="R36" t="s">
        <v>23</v>
      </c>
    </row>
    <row r="37" spans="2:18" x14ac:dyDescent="0.25">
      <c r="B37" t="s">
        <v>130</v>
      </c>
      <c r="C37" t="s">
        <v>131</v>
      </c>
      <c r="D37" s="1" t="s">
        <v>132</v>
      </c>
      <c r="E37" s="3">
        <v>102119.93000000001</v>
      </c>
      <c r="F37" s="3">
        <v>0</v>
      </c>
      <c r="G37" s="16"/>
      <c r="I37" s="75">
        <f t="shared" si="0"/>
        <v>1.5896932852500704E-2</v>
      </c>
      <c r="J37" s="3">
        <v>1002915.54</v>
      </c>
      <c r="K37" s="3" t="s">
        <v>58</v>
      </c>
      <c r="L37" s="16"/>
      <c r="M37" s="17">
        <v>44470</v>
      </c>
      <c r="N37" s="17">
        <v>44834</v>
      </c>
      <c r="O37" t="s">
        <v>129</v>
      </c>
      <c r="P37" t="s">
        <v>23</v>
      </c>
      <c r="Q37" t="s">
        <v>60</v>
      </c>
      <c r="R37" t="s">
        <v>23</v>
      </c>
    </row>
    <row r="38" spans="2:18" x14ac:dyDescent="0.25">
      <c r="B38" t="s">
        <v>133</v>
      </c>
      <c r="C38" t="s">
        <v>134</v>
      </c>
      <c r="D38" s="1" t="s">
        <v>135</v>
      </c>
      <c r="E38" s="3">
        <v>80951.91</v>
      </c>
      <c r="F38" s="3">
        <v>0</v>
      </c>
      <c r="G38" s="16"/>
      <c r="I38" s="75">
        <f t="shared" si="0"/>
        <v>1.4364830525137982E-2</v>
      </c>
      <c r="J38" s="3">
        <v>906257.32000000007</v>
      </c>
      <c r="K38" s="3" t="s">
        <v>58</v>
      </c>
      <c r="L38" s="16"/>
      <c r="M38" s="17">
        <v>44470</v>
      </c>
      <c r="N38" s="17">
        <v>44834</v>
      </c>
      <c r="O38" t="s">
        <v>129</v>
      </c>
      <c r="P38" t="s">
        <v>23</v>
      </c>
      <c r="Q38" t="s">
        <v>60</v>
      </c>
      <c r="R38" t="s">
        <v>23</v>
      </c>
    </row>
    <row r="39" spans="2:18" x14ac:dyDescent="0.25">
      <c r="B39" t="s">
        <v>136</v>
      </c>
      <c r="C39" t="s">
        <v>137</v>
      </c>
      <c r="D39" s="1" t="s">
        <v>138</v>
      </c>
      <c r="E39" s="3">
        <v>97278.400000000009</v>
      </c>
      <c r="F39" s="3">
        <v>0</v>
      </c>
      <c r="G39" s="16"/>
      <c r="I39" s="75">
        <f t="shared" si="0"/>
        <v>1.2315598000330299E-2</v>
      </c>
      <c r="J39" s="3">
        <v>776974.07000000007</v>
      </c>
      <c r="K39" s="3" t="s">
        <v>58</v>
      </c>
      <c r="L39" s="16"/>
      <c r="M39" s="17">
        <v>44470</v>
      </c>
      <c r="N39" s="17">
        <v>44834</v>
      </c>
      <c r="O39" t="s">
        <v>129</v>
      </c>
      <c r="P39" t="s">
        <v>23</v>
      </c>
      <c r="Q39" t="s">
        <v>60</v>
      </c>
      <c r="R39" t="s">
        <v>23</v>
      </c>
    </row>
    <row r="40" spans="2:18" x14ac:dyDescent="0.25">
      <c r="B40" t="s">
        <v>139</v>
      </c>
      <c r="C40" t="s">
        <v>140</v>
      </c>
      <c r="D40" s="1" t="s">
        <v>141</v>
      </c>
      <c r="E40" s="3">
        <v>111437.56</v>
      </c>
      <c r="F40" s="3">
        <v>0</v>
      </c>
      <c r="G40" s="16"/>
      <c r="I40" s="75">
        <f t="shared" si="0"/>
        <v>1.5885590236172389E-2</v>
      </c>
      <c r="J40" s="3">
        <v>1002199.95</v>
      </c>
      <c r="K40" s="3" t="s">
        <v>58</v>
      </c>
      <c r="L40" s="16"/>
      <c r="M40" s="17">
        <v>44470</v>
      </c>
      <c r="N40" s="17">
        <v>44834</v>
      </c>
      <c r="O40" t="s">
        <v>129</v>
      </c>
      <c r="P40" t="s">
        <v>23</v>
      </c>
      <c r="Q40" t="s">
        <v>60</v>
      </c>
      <c r="R40" t="s">
        <v>23</v>
      </c>
    </row>
    <row r="41" spans="2:18" x14ac:dyDescent="0.25">
      <c r="B41" t="s">
        <v>142</v>
      </c>
      <c r="C41" t="s">
        <v>143</v>
      </c>
      <c r="D41" s="1" t="s">
        <v>144</v>
      </c>
      <c r="E41" s="3">
        <v>425154.15</v>
      </c>
      <c r="F41" s="3">
        <v>0</v>
      </c>
      <c r="G41" s="16"/>
      <c r="I41" s="75">
        <f t="shared" si="0"/>
        <v>5.2689519642203614E-2</v>
      </c>
      <c r="J41" s="3">
        <v>3324109.0300000003</v>
      </c>
      <c r="K41" s="3" t="s">
        <v>58</v>
      </c>
      <c r="L41" s="16"/>
      <c r="M41" s="17">
        <v>44470</v>
      </c>
      <c r="N41" s="17">
        <v>44834</v>
      </c>
      <c r="O41" t="s">
        <v>129</v>
      </c>
      <c r="P41" t="s">
        <v>23</v>
      </c>
      <c r="Q41" t="s">
        <v>60</v>
      </c>
      <c r="R41" t="s">
        <v>23</v>
      </c>
    </row>
    <row r="42" spans="2:18" x14ac:dyDescent="0.25">
      <c r="B42" t="s">
        <v>145</v>
      </c>
      <c r="C42" t="s">
        <v>146</v>
      </c>
      <c r="D42" s="1" t="s">
        <v>147</v>
      </c>
      <c r="E42" s="3">
        <v>69247.100000000006</v>
      </c>
      <c r="F42" s="3">
        <v>0</v>
      </c>
      <c r="G42" s="16"/>
      <c r="I42" s="75">
        <f t="shared" si="0"/>
        <v>1.7783621797142206E-2</v>
      </c>
      <c r="J42" s="3">
        <v>1121944.1399999999</v>
      </c>
      <c r="K42" s="3" t="s">
        <v>58</v>
      </c>
      <c r="L42" s="16"/>
      <c r="M42" s="17">
        <v>44470</v>
      </c>
      <c r="N42" s="17">
        <v>44834</v>
      </c>
      <c r="O42" t="s">
        <v>129</v>
      </c>
      <c r="P42" t="s">
        <v>23</v>
      </c>
      <c r="Q42" t="s">
        <v>60</v>
      </c>
      <c r="R42" t="s">
        <v>23</v>
      </c>
    </row>
    <row r="43" spans="2:18" x14ac:dyDescent="0.25">
      <c r="B43" t="s">
        <v>148</v>
      </c>
      <c r="C43" t="s">
        <v>149</v>
      </c>
      <c r="D43" s="1" t="s">
        <v>150</v>
      </c>
      <c r="E43" s="3">
        <v>100678.58</v>
      </c>
      <c r="F43" s="3">
        <v>0</v>
      </c>
      <c r="G43" s="16"/>
      <c r="I43" s="75">
        <f t="shared" si="0"/>
        <v>1.0145985601618574E-2</v>
      </c>
      <c r="J43" s="3">
        <v>640096.22</v>
      </c>
      <c r="K43" s="3" t="s">
        <v>58</v>
      </c>
      <c r="L43" s="16"/>
      <c r="M43" s="17">
        <v>44470</v>
      </c>
      <c r="N43" s="17">
        <v>44834</v>
      </c>
      <c r="O43" t="s">
        <v>129</v>
      </c>
      <c r="P43" t="s">
        <v>23</v>
      </c>
      <c r="Q43" t="s">
        <v>60</v>
      </c>
      <c r="R43" t="s">
        <v>23</v>
      </c>
    </row>
    <row r="44" spans="2:18" x14ac:dyDescent="0.25">
      <c r="B44" t="s">
        <v>151</v>
      </c>
      <c r="C44" t="s">
        <v>152</v>
      </c>
      <c r="D44" s="1" t="s">
        <v>153</v>
      </c>
      <c r="E44" s="3">
        <v>864616.4</v>
      </c>
      <c r="F44" s="3">
        <v>0</v>
      </c>
      <c r="G44" s="16"/>
      <c r="I44" s="75">
        <f t="shared" si="0"/>
        <v>0.10652422539158765</v>
      </c>
      <c r="J44" s="3">
        <v>6720466.2699999996</v>
      </c>
      <c r="K44" s="3" t="s">
        <v>58</v>
      </c>
      <c r="L44" s="16"/>
      <c r="M44" s="17">
        <v>44470</v>
      </c>
      <c r="N44" s="17">
        <v>44834</v>
      </c>
      <c r="O44" t="s">
        <v>129</v>
      </c>
      <c r="P44" t="s">
        <v>23</v>
      </c>
      <c r="Q44" t="s">
        <v>60</v>
      </c>
      <c r="R44" t="s">
        <v>23</v>
      </c>
    </row>
    <row r="45" spans="2:18" x14ac:dyDescent="0.25">
      <c r="B45" t="s">
        <v>154</v>
      </c>
      <c r="C45" t="s">
        <v>155</v>
      </c>
      <c r="D45" s="1" t="s">
        <v>156</v>
      </c>
      <c r="E45" s="3">
        <v>367255.88</v>
      </c>
      <c r="F45" s="3">
        <v>0</v>
      </c>
      <c r="G45" s="16"/>
      <c r="I45" s="75">
        <f t="shared" si="0"/>
        <v>5.3951073647689134E-2</v>
      </c>
      <c r="J45" s="3">
        <v>3403698.73</v>
      </c>
      <c r="K45" s="3" t="s">
        <v>58</v>
      </c>
      <c r="L45" s="16"/>
      <c r="M45" s="17">
        <v>44470</v>
      </c>
      <c r="N45" s="17">
        <v>44834</v>
      </c>
      <c r="O45" t="s">
        <v>129</v>
      </c>
      <c r="P45" t="s">
        <v>23</v>
      </c>
      <c r="Q45" t="s">
        <v>88</v>
      </c>
      <c r="R45" t="s">
        <v>23</v>
      </c>
    </row>
    <row r="46" spans="2:18" x14ac:dyDescent="0.25">
      <c r="B46" t="s">
        <v>157</v>
      </c>
      <c r="C46" t="s">
        <v>158</v>
      </c>
      <c r="D46" s="1" t="s">
        <v>159</v>
      </c>
      <c r="E46" s="3">
        <v>108244.08</v>
      </c>
      <c r="F46" s="3">
        <v>0</v>
      </c>
      <c r="G46" s="16"/>
      <c r="I46" s="75">
        <f t="shared" si="0"/>
        <v>1.3059727777525136E-2</v>
      </c>
      <c r="J46" s="3">
        <v>823920.19000000006</v>
      </c>
      <c r="K46" s="3" t="s">
        <v>58</v>
      </c>
      <c r="L46" s="16"/>
      <c r="M46" s="17">
        <v>44470</v>
      </c>
      <c r="N46" s="17">
        <v>44834</v>
      </c>
      <c r="O46" t="s">
        <v>129</v>
      </c>
      <c r="P46" t="s">
        <v>23</v>
      </c>
      <c r="Q46" t="s">
        <v>60</v>
      </c>
      <c r="R46" t="s">
        <v>23</v>
      </c>
    </row>
    <row r="47" spans="2:18" ht="30" x14ac:dyDescent="0.25">
      <c r="B47" t="s">
        <v>160</v>
      </c>
      <c r="C47" t="s">
        <v>161</v>
      </c>
      <c r="D47" s="1" t="s">
        <v>162</v>
      </c>
      <c r="E47" s="3">
        <v>321256.23000000004</v>
      </c>
      <c r="F47" s="3">
        <v>0</v>
      </c>
      <c r="G47" s="16"/>
      <c r="I47" s="75">
        <f t="shared" si="0"/>
        <v>3.9051874633679963E-2</v>
      </c>
      <c r="J47" s="3">
        <v>2463728.84</v>
      </c>
      <c r="K47" s="3" t="s">
        <v>58</v>
      </c>
      <c r="L47" s="16"/>
      <c r="M47" s="17">
        <v>44470</v>
      </c>
      <c r="N47" s="17">
        <v>44834</v>
      </c>
      <c r="O47" t="s">
        <v>163</v>
      </c>
      <c r="P47" t="s">
        <v>23</v>
      </c>
      <c r="Q47" t="s">
        <v>60</v>
      </c>
      <c r="R47" t="s">
        <v>23</v>
      </c>
    </row>
    <row r="48" spans="2:18" x14ac:dyDescent="0.25">
      <c r="B48" t="s">
        <v>164</v>
      </c>
      <c r="C48" t="s">
        <v>165</v>
      </c>
      <c r="D48" s="1" t="s">
        <v>166</v>
      </c>
      <c r="E48" s="3">
        <v>13574.39</v>
      </c>
      <c r="F48" s="3">
        <v>0</v>
      </c>
      <c r="G48" s="16"/>
      <c r="I48" s="75">
        <f t="shared" si="0"/>
        <v>6.163559547879784E-3</v>
      </c>
      <c r="J48" s="3">
        <v>388850.45999999996</v>
      </c>
      <c r="K48" s="3" t="s">
        <v>58</v>
      </c>
      <c r="L48" s="16"/>
      <c r="M48" s="17">
        <v>44470</v>
      </c>
      <c r="N48" s="17">
        <v>44834</v>
      </c>
      <c r="O48" t="s">
        <v>163</v>
      </c>
      <c r="P48" t="s">
        <v>23</v>
      </c>
      <c r="Q48" t="s">
        <v>60</v>
      </c>
      <c r="R48" t="s">
        <v>23</v>
      </c>
    </row>
    <row r="49" spans="2:18" x14ac:dyDescent="0.25">
      <c r="B49" t="s">
        <v>167</v>
      </c>
      <c r="C49" t="s">
        <v>168</v>
      </c>
      <c r="D49" s="1" t="s">
        <v>169</v>
      </c>
      <c r="E49" s="3">
        <v>31462.7</v>
      </c>
      <c r="F49" s="3">
        <v>0</v>
      </c>
      <c r="G49" s="16"/>
      <c r="I49" s="75">
        <f t="shared" si="0"/>
        <v>8.023765268978229E-3</v>
      </c>
      <c r="J49" s="3">
        <v>506208.26999999996</v>
      </c>
      <c r="K49" s="3" t="s">
        <v>58</v>
      </c>
      <c r="L49" s="16"/>
      <c r="M49" s="17">
        <v>44470</v>
      </c>
      <c r="N49" s="17">
        <v>44834</v>
      </c>
      <c r="O49" t="s">
        <v>163</v>
      </c>
      <c r="P49" t="s">
        <v>23</v>
      </c>
      <c r="Q49" t="s">
        <v>60</v>
      </c>
      <c r="R49" t="s">
        <v>23</v>
      </c>
    </row>
    <row r="50" spans="2:18" ht="30" x14ac:dyDescent="0.25">
      <c r="B50" t="s">
        <v>170</v>
      </c>
      <c r="C50" t="s">
        <v>171</v>
      </c>
      <c r="D50" s="1" t="s">
        <v>172</v>
      </c>
      <c r="E50" s="3">
        <v>48355.27</v>
      </c>
      <c r="F50" s="3">
        <v>0</v>
      </c>
      <c r="G50" s="16"/>
      <c r="I50" s="75">
        <f t="shared" si="0"/>
        <v>9.2202931245015853E-3</v>
      </c>
      <c r="J50" s="3">
        <v>581695.56000000006</v>
      </c>
      <c r="K50" s="3" t="s">
        <v>58</v>
      </c>
      <c r="L50" s="16"/>
      <c r="M50" s="17">
        <v>44470</v>
      </c>
      <c r="N50" s="17">
        <v>44834</v>
      </c>
      <c r="O50" t="s">
        <v>163</v>
      </c>
      <c r="P50" t="s">
        <v>23</v>
      </c>
      <c r="Q50" t="s">
        <v>60</v>
      </c>
      <c r="R50" t="s">
        <v>23</v>
      </c>
    </row>
    <row r="51" spans="2:18" x14ac:dyDescent="0.25">
      <c r="B51" t="s">
        <v>173</v>
      </c>
      <c r="C51" t="s">
        <v>174</v>
      </c>
      <c r="D51" s="1" t="s">
        <v>175</v>
      </c>
      <c r="E51" s="3">
        <v>30839.440000000002</v>
      </c>
      <c r="F51" s="3">
        <v>0</v>
      </c>
      <c r="G51" s="16"/>
      <c r="I51" s="75">
        <f t="shared" si="0"/>
        <v>7.5394065924949153E-3</v>
      </c>
      <c r="J51" s="3">
        <v>475650.75</v>
      </c>
      <c r="K51" s="3" t="s">
        <v>58</v>
      </c>
      <c r="L51" s="16"/>
      <c r="M51" s="17">
        <v>44470</v>
      </c>
      <c r="N51" s="17">
        <v>44834</v>
      </c>
      <c r="O51" t="s">
        <v>163</v>
      </c>
      <c r="P51" t="s">
        <v>23</v>
      </c>
      <c r="Q51" t="s">
        <v>60</v>
      </c>
      <c r="R51" t="s">
        <v>23</v>
      </c>
    </row>
    <row r="52" spans="2:18" x14ac:dyDescent="0.25">
      <c r="B52" t="s">
        <v>176</v>
      </c>
      <c r="C52" t="s">
        <v>177</v>
      </c>
      <c r="D52" s="1" t="s">
        <v>178</v>
      </c>
      <c r="E52" s="3">
        <v>29440.710000000003</v>
      </c>
      <c r="F52" s="3">
        <v>0</v>
      </c>
      <c r="G52" s="16"/>
      <c r="I52" s="75">
        <f t="shared" si="0"/>
        <v>7.3200140900215298E-3</v>
      </c>
      <c r="J52" s="3">
        <v>461809.58</v>
      </c>
      <c r="K52" s="3" t="s">
        <v>58</v>
      </c>
      <c r="L52" s="16"/>
      <c r="M52" s="17">
        <v>44470</v>
      </c>
      <c r="N52" s="17">
        <v>44834</v>
      </c>
      <c r="O52" t="s">
        <v>163</v>
      </c>
      <c r="P52" t="s">
        <v>23</v>
      </c>
      <c r="Q52" t="s">
        <v>60</v>
      </c>
      <c r="R52" t="s">
        <v>23</v>
      </c>
    </row>
    <row r="53" spans="2:18" ht="30" x14ac:dyDescent="0.25">
      <c r="B53" t="s">
        <v>179</v>
      </c>
      <c r="C53" t="s">
        <v>180</v>
      </c>
      <c r="D53" s="1" t="s">
        <v>181</v>
      </c>
      <c r="E53" s="3">
        <v>58827.75</v>
      </c>
      <c r="F53" s="3">
        <v>0</v>
      </c>
      <c r="G53" s="16"/>
      <c r="I53" s="75">
        <f t="shared" si="0"/>
        <v>8.4032001080892264E-3</v>
      </c>
      <c r="J53" s="3">
        <v>530146.29</v>
      </c>
      <c r="K53" s="3" t="s">
        <v>58</v>
      </c>
      <c r="L53" s="16"/>
      <c r="M53" s="17">
        <v>44470</v>
      </c>
      <c r="N53" s="17">
        <v>44834</v>
      </c>
      <c r="O53" t="s">
        <v>163</v>
      </c>
      <c r="P53" t="s">
        <v>23</v>
      </c>
      <c r="Q53" t="s">
        <v>60</v>
      </c>
      <c r="R53" t="s">
        <v>23</v>
      </c>
    </row>
    <row r="54" spans="2:18" ht="30" x14ac:dyDescent="0.25">
      <c r="B54" t="s">
        <v>182</v>
      </c>
      <c r="C54" t="s">
        <v>183</v>
      </c>
      <c r="D54" s="1" t="s">
        <v>184</v>
      </c>
      <c r="E54" s="3">
        <v>36591.5</v>
      </c>
      <c r="F54" s="3">
        <v>0</v>
      </c>
      <c r="G54" s="16"/>
      <c r="I54" s="75">
        <f t="shared" si="0"/>
        <v>4.9734732662320598E-3</v>
      </c>
      <c r="J54" s="3">
        <v>313769.56</v>
      </c>
      <c r="K54" s="3" t="s">
        <v>58</v>
      </c>
      <c r="L54" s="16"/>
      <c r="M54" s="17">
        <v>44470</v>
      </c>
      <c r="N54" s="17">
        <v>44834</v>
      </c>
      <c r="O54" t="s">
        <v>163</v>
      </c>
      <c r="P54" t="s">
        <v>23</v>
      </c>
      <c r="Q54" t="s">
        <v>60</v>
      </c>
      <c r="R54" t="s">
        <v>23</v>
      </c>
    </row>
    <row r="55" spans="2:18" ht="30" x14ac:dyDescent="0.25">
      <c r="B55" t="s">
        <v>185</v>
      </c>
      <c r="C55" t="s">
        <v>186</v>
      </c>
      <c r="D55" s="1" t="s">
        <v>187</v>
      </c>
      <c r="E55" s="3">
        <v>436094.68</v>
      </c>
      <c r="F55" s="3">
        <v>0</v>
      </c>
      <c r="G55" s="16"/>
      <c r="I55" s="75">
        <f t="shared" si="0"/>
        <v>3.5468909535014546E-2</v>
      </c>
      <c r="J55" s="3">
        <v>2237684.52</v>
      </c>
      <c r="K55" s="3" t="s">
        <v>58</v>
      </c>
      <c r="L55" s="16"/>
      <c r="M55" s="17">
        <v>44470</v>
      </c>
      <c r="N55" s="17">
        <v>44834</v>
      </c>
      <c r="O55" t="s">
        <v>163</v>
      </c>
      <c r="P55" t="s">
        <v>23</v>
      </c>
      <c r="Q55" t="s">
        <v>60</v>
      </c>
      <c r="R55" t="s">
        <v>23</v>
      </c>
    </row>
    <row r="56" spans="2:18" ht="30" x14ac:dyDescent="0.25">
      <c r="B56" t="s">
        <v>188</v>
      </c>
      <c r="C56" t="s">
        <v>189</v>
      </c>
      <c r="D56" s="1" t="s">
        <v>190</v>
      </c>
      <c r="E56" s="3">
        <v>93545.48</v>
      </c>
      <c r="F56" s="3">
        <v>0</v>
      </c>
      <c r="G56" s="16"/>
      <c r="I56" s="75">
        <f t="shared" si="0"/>
        <v>1.8381917188581984E-2</v>
      </c>
      <c r="J56" s="3">
        <v>1159689.77</v>
      </c>
      <c r="K56" s="3" t="s">
        <v>58</v>
      </c>
      <c r="L56" s="16"/>
      <c r="M56" s="17">
        <v>44470</v>
      </c>
      <c r="N56" s="17">
        <v>44834</v>
      </c>
      <c r="O56" t="s">
        <v>163</v>
      </c>
      <c r="P56" t="s">
        <v>23</v>
      </c>
      <c r="Q56" t="s">
        <v>60</v>
      </c>
      <c r="R56" t="s">
        <v>23</v>
      </c>
    </row>
    <row r="57" spans="2:18" ht="30" x14ac:dyDescent="0.25">
      <c r="B57" t="s">
        <v>191</v>
      </c>
      <c r="C57" t="s">
        <v>192</v>
      </c>
      <c r="D57" s="1" t="s">
        <v>193</v>
      </c>
      <c r="E57" s="3">
        <v>47027.71</v>
      </c>
      <c r="F57" s="3">
        <v>0</v>
      </c>
      <c r="G57" s="16"/>
      <c r="I57" s="75">
        <f t="shared" si="0"/>
        <v>4.4572649466300728E-3</v>
      </c>
      <c r="J57" s="3">
        <v>281202.69</v>
      </c>
      <c r="K57" s="3" t="s">
        <v>58</v>
      </c>
      <c r="L57" s="16"/>
      <c r="M57" s="17">
        <v>44470</v>
      </c>
      <c r="N57" s="17">
        <v>44834</v>
      </c>
      <c r="O57" t="s">
        <v>163</v>
      </c>
      <c r="P57" t="s">
        <v>23</v>
      </c>
      <c r="Q57" t="s">
        <v>60</v>
      </c>
      <c r="R57" t="s">
        <v>23</v>
      </c>
    </row>
    <row r="58" spans="2:18" x14ac:dyDescent="0.25">
      <c r="B58" t="s">
        <v>194</v>
      </c>
      <c r="C58" t="s">
        <v>195</v>
      </c>
      <c r="D58" s="1" t="s">
        <v>196</v>
      </c>
      <c r="E58" s="3">
        <v>620434.65</v>
      </c>
      <c r="F58" s="3">
        <v>0</v>
      </c>
      <c r="G58" s="16"/>
      <c r="I58" s="75">
        <f t="shared" si="0"/>
        <v>8.0708765395546223E-2</v>
      </c>
      <c r="J58" s="3">
        <v>5091804.55</v>
      </c>
      <c r="K58" s="3" t="s">
        <v>58</v>
      </c>
      <c r="L58" s="16"/>
      <c r="M58" s="17">
        <v>44470</v>
      </c>
      <c r="N58" s="17">
        <v>44834</v>
      </c>
      <c r="O58" t="s">
        <v>163</v>
      </c>
      <c r="P58" t="s">
        <v>23</v>
      </c>
      <c r="Q58" t="s">
        <v>60</v>
      </c>
      <c r="R58" t="s">
        <v>23</v>
      </c>
    </row>
    <row r="59" spans="2:18" x14ac:dyDescent="0.25">
      <c r="B59" t="s">
        <v>197</v>
      </c>
      <c r="C59" t="s">
        <v>198</v>
      </c>
      <c r="D59" s="1" t="s">
        <v>199</v>
      </c>
      <c r="E59" s="3">
        <v>220078.35</v>
      </c>
      <c r="F59" s="3">
        <v>0</v>
      </c>
      <c r="G59" s="16"/>
      <c r="I59" s="75">
        <f t="shared" si="0"/>
        <v>2.6882448797936123E-2</v>
      </c>
      <c r="J59" s="3">
        <v>1695976.57</v>
      </c>
      <c r="K59" s="3" t="s">
        <v>58</v>
      </c>
      <c r="L59" s="16"/>
      <c r="M59" s="17">
        <v>44470</v>
      </c>
      <c r="N59" s="17">
        <v>44834</v>
      </c>
      <c r="O59" t="s">
        <v>163</v>
      </c>
      <c r="P59" t="s">
        <v>23</v>
      </c>
      <c r="Q59" t="s">
        <v>60</v>
      </c>
      <c r="R59" t="s">
        <v>23</v>
      </c>
    </row>
    <row r="60" spans="2:18" x14ac:dyDescent="0.25">
      <c r="B60" t="s">
        <v>200</v>
      </c>
      <c r="C60" t="s">
        <v>201</v>
      </c>
      <c r="D60" s="1" t="s">
        <v>202</v>
      </c>
      <c r="E60" s="3">
        <v>244171.86000000002</v>
      </c>
      <c r="F60" s="3">
        <v>0</v>
      </c>
      <c r="G60" s="16"/>
      <c r="I60" s="75">
        <f t="shared" si="0"/>
        <v>5.8290753677775073E-2</v>
      </c>
      <c r="J60" s="3">
        <v>3677483.1500000004</v>
      </c>
      <c r="K60" s="3" t="s">
        <v>58</v>
      </c>
      <c r="L60" s="16"/>
      <c r="M60" s="17">
        <v>44470</v>
      </c>
      <c r="N60" s="17">
        <v>44834</v>
      </c>
      <c r="O60" t="s">
        <v>163</v>
      </c>
      <c r="P60" t="s">
        <v>23</v>
      </c>
      <c r="Q60" t="s">
        <v>60</v>
      </c>
      <c r="R60" t="s">
        <v>23</v>
      </c>
    </row>
    <row r="61" spans="2:18" x14ac:dyDescent="0.25">
      <c r="B61" t="s">
        <v>203</v>
      </c>
      <c r="C61" t="s">
        <v>204</v>
      </c>
      <c r="D61" s="1" t="s">
        <v>205</v>
      </c>
      <c r="E61" s="3">
        <v>358638.24</v>
      </c>
      <c r="F61" s="3">
        <v>0</v>
      </c>
      <c r="G61" s="16"/>
      <c r="I61" s="75">
        <f t="shared" si="0"/>
        <v>5.0435331608701089E-2</v>
      </c>
      <c r="J61" s="3">
        <v>3181895.42</v>
      </c>
      <c r="K61" s="3" t="s">
        <v>58</v>
      </c>
      <c r="L61" s="16"/>
      <c r="M61" s="17">
        <v>44470</v>
      </c>
      <c r="N61" s="17">
        <v>44834</v>
      </c>
      <c r="O61" t="s">
        <v>163</v>
      </c>
      <c r="P61" t="s">
        <v>23</v>
      </c>
      <c r="Q61" t="s">
        <v>60</v>
      </c>
      <c r="R61" t="s">
        <v>23</v>
      </c>
    </row>
    <row r="62" spans="2:18" x14ac:dyDescent="0.25">
      <c r="B62" t="s">
        <v>206</v>
      </c>
      <c r="C62" t="s">
        <v>207</v>
      </c>
      <c r="D62" s="1" t="s">
        <v>208</v>
      </c>
      <c r="E62" s="3">
        <v>214534.25</v>
      </c>
      <c r="F62" s="3">
        <v>0</v>
      </c>
      <c r="G62" s="16"/>
      <c r="I62" s="75">
        <f t="shared" si="0"/>
        <v>2.8456012803196727E-2</v>
      </c>
      <c r="J62" s="3">
        <v>1795250.5500000003</v>
      </c>
      <c r="K62" s="3" t="s">
        <v>58</v>
      </c>
      <c r="L62" s="16"/>
      <c r="M62" s="17">
        <v>44470</v>
      </c>
      <c r="N62" s="17">
        <v>44834</v>
      </c>
      <c r="O62" t="s">
        <v>163</v>
      </c>
      <c r="P62" t="s">
        <v>23</v>
      </c>
      <c r="Q62" t="s">
        <v>60</v>
      </c>
      <c r="R62" t="s">
        <v>23</v>
      </c>
    </row>
    <row r="63" spans="2:18" x14ac:dyDescent="0.25">
      <c r="B63" t="s">
        <v>209</v>
      </c>
      <c r="C63" t="s">
        <v>210</v>
      </c>
      <c r="D63" s="1" t="s">
        <v>211</v>
      </c>
      <c r="E63" s="3">
        <v>81968.460000000006</v>
      </c>
      <c r="F63" s="3">
        <v>0</v>
      </c>
      <c r="G63" s="16"/>
      <c r="I63" s="75">
        <f t="shared" si="0"/>
        <v>1.6718583901796927E-2</v>
      </c>
      <c r="J63" s="3">
        <v>1054752.3699999999</v>
      </c>
      <c r="K63" s="3" t="s">
        <v>58</v>
      </c>
      <c r="L63" s="16"/>
      <c r="M63" s="17">
        <v>44470</v>
      </c>
      <c r="N63" s="17">
        <v>44834</v>
      </c>
      <c r="O63" t="s">
        <v>163</v>
      </c>
      <c r="P63" t="s">
        <v>23</v>
      </c>
      <c r="Q63" t="s">
        <v>60</v>
      </c>
      <c r="R63" t="s">
        <v>23</v>
      </c>
    </row>
    <row r="64" spans="2:18" x14ac:dyDescent="0.25">
      <c r="B64" t="s">
        <v>212</v>
      </c>
      <c r="C64" t="s">
        <v>213</v>
      </c>
      <c r="D64" s="1" t="s">
        <v>214</v>
      </c>
      <c r="E64" s="3">
        <v>329964.40000000002</v>
      </c>
      <c r="F64" s="3">
        <v>0</v>
      </c>
      <c r="G64" s="16"/>
      <c r="I64" s="75">
        <f t="shared" si="0"/>
        <v>4.5994180186445348E-2</v>
      </c>
      <c r="J64" s="3">
        <v>2901709.3099999996</v>
      </c>
      <c r="K64" s="3" t="s">
        <v>58</v>
      </c>
      <c r="L64" s="16"/>
      <c r="M64" s="17">
        <v>44470</v>
      </c>
      <c r="N64" s="17">
        <v>44834</v>
      </c>
      <c r="O64" t="s">
        <v>163</v>
      </c>
      <c r="P64" t="s">
        <v>23</v>
      </c>
      <c r="Q64" t="s">
        <v>60</v>
      </c>
      <c r="R64" t="s">
        <v>23</v>
      </c>
    </row>
    <row r="65" spans="2:18" x14ac:dyDescent="0.25">
      <c r="B65" t="s">
        <v>215</v>
      </c>
      <c r="C65" t="s">
        <v>216</v>
      </c>
      <c r="D65" s="1" t="s">
        <v>217</v>
      </c>
      <c r="E65" s="3">
        <v>291453.61000000004</v>
      </c>
      <c r="F65" s="3">
        <v>0</v>
      </c>
      <c r="G65" s="16"/>
      <c r="I65" s="75">
        <f t="shared" si="0"/>
        <v>2.7188706888638663E-2</v>
      </c>
      <c r="J65" s="3">
        <v>1715297.97</v>
      </c>
      <c r="K65" s="3" t="s">
        <v>58</v>
      </c>
      <c r="L65" s="16"/>
      <c r="M65" s="17">
        <v>44470</v>
      </c>
      <c r="N65" s="17">
        <v>44834</v>
      </c>
      <c r="O65" t="s">
        <v>163</v>
      </c>
      <c r="P65" t="s">
        <v>23</v>
      </c>
      <c r="Q65" t="s">
        <v>60</v>
      </c>
      <c r="R65" t="s">
        <v>23</v>
      </c>
    </row>
    <row r="66" spans="2:18" x14ac:dyDescent="0.25">
      <c r="B66" t="s">
        <v>218</v>
      </c>
      <c r="C66" t="s">
        <v>219</v>
      </c>
      <c r="D66" s="1" t="s">
        <v>220</v>
      </c>
      <c r="E66" s="3">
        <v>902973.49</v>
      </c>
      <c r="F66" s="3">
        <v>0</v>
      </c>
      <c r="G66" s="16"/>
      <c r="I66" s="75">
        <f t="shared" si="0"/>
        <v>0.10484289725853724</v>
      </c>
      <c r="J66" s="3">
        <v>6614393.6000000006</v>
      </c>
      <c r="K66" s="3" t="s">
        <v>58</v>
      </c>
      <c r="L66" s="16"/>
      <c r="M66" s="17">
        <v>44470</v>
      </c>
      <c r="N66" s="17">
        <v>44834</v>
      </c>
      <c r="O66" t="s">
        <v>163</v>
      </c>
      <c r="P66" t="s">
        <v>23</v>
      </c>
      <c r="Q66" t="s">
        <v>60</v>
      </c>
      <c r="R66" t="s">
        <v>23</v>
      </c>
    </row>
    <row r="67" spans="2:18" x14ac:dyDescent="0.25">
      <c r="B67" t="s">
        <v>221</v>
      </c>
      <c r="C67" t="s">
        <v>222</v>
      </c>
      <c r="D67" s="1" t="s">
        <v>223</v>
      </c>
      <c r="E67" s="3">
        <v>565591.62</v>
      </c>
      <c r="F67" s="3">
        <v>0</v>
      </c>
      <c r="G67" s="16"/>
      <c r="I67" s="75">
        <f t="shared" si="0"/>
        <v>8.0696408808694955E-2</v>
      </c>
      <c r="J67" s="3">
        <v>5091024.99</v>
      </c>
      <c r="K67" s="3" t="s">
        <v>58</v>
      </c>
      <c r="L67" s="16"/>
      <c r="M67" s="17">
        <v>44470</v>
      </c>
      <c r="N67" s="17">
        <v>44834</v>
      </c>
      <c r="O67" t="s">
        <v>163</v>
      </c>
      <c r="P67" t="s">
        <v>23</v>
      </c>
      <c r="Q67" t="s">
        <v>60</v>
      </c>
      <c r="R67" t="s">
        <v>23</v>
      </c>
    </row>
    <row r="68" spans="2:18" x14ac:dyDescent="0.25">
      <c r="B68" t="s">
        <v>224</v>
      </c>
      <c r="C68" t="s">
        <v>225</v>
      </c>
      <c r="D68" s="1" t="s">
        <v>226</v>
      </c>
      <c r="E68" s="3">
        <v>239101.25</v>
      </c>
      <c r="F68" s="3">
        <v>0</v>
      </c>
      <c r="G68" s="16"/>
      <c r="I68" s="75">
        <f t="shared" si="0"/>
        <v>2.6145204573268598E-2</v>
      </c>
      <c r="J68" s="3">
        <v>1649464.85</v>
      </c>
      <c r="K68" s="3" t="s">
        <v>58</v>
      </c>
      <c r="L68" s="16"/>
      <c r="M68" s="17">
        <v>44470</v>
      </c>
      <c r="N68" s="17">
        <v>44834</v>
      </c>
      <c r="O68" t="s">
        <v>163</v>
      </c>
      <c r="P68" t="s">
        <v>23</v>
      </c>
      <c r="Q68" t="s">
        <v>60</v>
      </c>
      <c r="R68" t="s">
        <v>23</v>
      </c>
    </row>
    <row r="69" spans="2:18" ht="30" x14ac:dyDescent="0.25">
      <c r="B69" t="s">
        <v>227</v>
      </c>
      <c r="C69" t="s">
        <v>228</v>
      </c>
      <c r="D69" s="1" t="s">
        <v>229</v>
      </c>
      <c r="E69" s="3">
        <v>539878.9</v>
      </c>
      <c r="F69" s="3">
        <v>0</v>
      </c>
      <c r="G69" s="16"/>
      <c r="I69" s="75">
        <f t="shared" si="0"/>
        <v>0.10465139679155126</v>
      </c>
      <c r="J69" s="3">
        <v>6602312.0999999996</v>
      </c>
      <c r="K69" s="3" t="s">
        <v>58</v>
      </c>
      <c r="L69" s="16"/>
      <c r="M69" s="17">
        <v>44470</v>
      </c>
      <c r="N69" s="17">
        <v>44834</v>
      </c>
      <c r="O69" t="s">
        <v>230</v>
      </c>
      <c r="P69" t="s">
        <v>23</v>
      </c>
      <c r="Q69" t="s">
        <v>60</v>
      </c>
      <c r="R69" t="s">
        <v>23</v>
      </c>
    </row>
    <row r="70" spans="2:18" ht="30" x14ac:dyDescent="0.25">
      <c r="B70" t="s">
        <v>231</v>
      </c>
      <c r="C70" t="s">
        <v>232</v>
      </c>
      <c r="D70" s="1" t="s">
        <v>233</v>
      </c>
      <c r="E70" s="3">
        <v>125458.48000000001</v>
      </c>
      <c r="F70" s="3">
        <v>0</v>
      </c>
      <c r="G70" s="16"/>
      <c r="I70" s="75">
        <f t="shared" si="0"/>
        <v>2.8203571709185769E-2</v>
      </c>
      <c r="J70" s="3">
        <v>1779324.39</v>
      </c>
      <c r="K70" s="3" t="s">
        <v>58</v>
      </c>
      <c r="L70" s="16"/>
      <c r="M70" s="17">
        <v>44470</v>
      </c>
      <c r="N70" s="17">
        <v>44834</v>
      </c>
      <c r="O70" t="s">
        <v>230</v>
      </c>
      <c r="P70" t="s">
        <v>23</v>
      </c>
      <c r="Q70" t="s">
        <v>60</v>
      </c>
      <c r="R70" t="s">
        <v>23</v>
      </c>
    </row>
    <row r="71" spans="2:18" ht="30" x14ac:dyDescent="0.25">
      <c r="B71" t="s">
        <v>234</v>
      </c>
      <c r="C71" t="s">
        <v>235</v>
      </c>
      <c r="D71" s="1" t="s">
        <v>236</v>
      </c>
      <c r="E71" s="3">
        <v>159102.80000000002</v>
      </c>
      <c r="F71" s="3">
        <v>0</v>
      </c>
      <c r="G71" s="16"/>
      <c r="I71" s="75">
        <f t="shared" si="0"/>
        <v>3.5604425894946286E-2</v>
      </c>
      <c r="J71" s="3">
        <v>2246234.06</v>
      </c>
      <c r="K71" s="3" t="s">
        <v>58</v>
      </c>
      <c r="L71" s="16"/>
      <c r="M71" s="17">
        <v>44470</v>
      </c>
      <c r="N71" s="17">
        <v>44834</v>
      </c>
      <c r="O71" t="s">
        <v>230</v>
      </c>
      <c r="P71" t="s">
        <v>23</v>
      </c>
      <c r="Q71" t="s">
        <v>60</v>
      </c>
      <c r="R71" t="s">
        <v>23</v>
      </c>
    </row>
    <row r="72" spans="2:18" ht="30" x14ac:dyDescent="0.25">
      <c r="B72" t="s">
        <v>237</v>
      </c>
      <c r="C72" t="s">
        <v>238</v>
      </c>
      <c r="D72" s="1" t="s">
        <v>239</v>
      </c>
      <c r="E72" s="3">
        <v>195537.01</v>
      </c>
      <c r="F72" s="3">
        <v>0</v>
      </c>
      <c r="G72" s="16"/>
      <c r="I72" s="75">
        <f t="shared" si="0"/>
        <v>3.5528048727774493E-2</v>
      </c>
      <c r="J72" s="3">
        <v>2241415.5299999998</v>
      </c>
      <c r="K72" s="3" t="s">
        <v>58</v>
      </c>
      <c r="L72" s="16"/>
      <c r="M72" s="17">
        <v>44470</v>
      </c>
      <c r="N72" s="17">
        <v>44834</v>
      </c>
      <c r="O72" t="s">
        <v>230</v>
      </c>
      <c r="P72" t="s">
        <v>23</v>
      </c>
      <c r="Q72" t="s">
        <v>60</v>
      </c>
      <c r="R72" t="s">
        <v>23</v>
      </c>
    </row>
    <row r="73" spans="2:18" ht="30" x14ac:dyDescent="0.25">
      <c r="B73" t="s">
        <v>240</v>
      </c>
      <c r="C73" t="s">
        <v>241</v>
      </c>
      <c r="D73" s="1" t="s">
        <v>242</v>
      </c>
      <c r="E73" s="3">
        <v>138551.14000000001</v>
      </c>
      <c r="F73" s="3">
        <v>0</v>
      </c>
      <c r="G73" s="16"/>
      <c r="I73" s="75">
        <f t="shared" si="0"/>
        <v>3.1441013631951592E-2</v>
      </c>
      <c r="J73" s="3">
        <v>1983570.1300000001</v>
      </c>
      <c r="K73" s="3" t="s">
        <v>58</v>
      </c>
      <c r="L73" s="16"/>
      <c r="M73" s="17">
        <v>44470</v>
      </c>
      <c r="N73" s="17">
        <v>44834</v>
      </c>
      <c r="O73" t="s">
        <v>230</v>
      </c>
      <c r="P73" t="s">
        <v>23</v>
      </c>
      <c r="Q73" t="s">
        <v>60</v>
      </c>
      <c r="R73" t="s">
        <v>23</v>
      </c>
    </row>
    <row r="74" spans="2:18" ht="30" x14ac:dyDescent="0.25">
      <c r="B74" t="s">
        <v>243</v>
      </c>
      <c r="C74" t="s">
        <v>244</v>
      </c>
      <c r="D74" s="1" t="s">
        <v>245</v>
      </c>
      <c r="E74" s="3">
        <v>198894.93</v>
      </c>
      <c r="F74" s="3">
        <v>0</v>
      </c>
      <c r="G74" s="16"/>
      <c r="I74" s="75">
        <f t="shared" si="0"/>
        <v>2.8039284391373348E-2</v>
      </c>
      <c r="J74" s="3">
        <v>1768959.73</v>
      </c>
      <c r="K74" s="3" t="s">
        <v>58</v>
      </c>
      <c r="L74" s="16"/>
      <c r="M74" s="17">
        <v>44470</v>
      </c>
      <c r="N74" s="17">
        <v>44834</v>
      </c>
      <c r="O74" t="s">
        <v>230</v>
      </c>
      <c r="P74" t="s">
        <v>23</v>
      </c>
      <c r="Q74" t="s">
        <v>60</v>
      </c>
      <c r="R74" t="s">
        <v>23</v>
      </c>
    </row>
    <row r="75" spans="2:18" ht="30" x14ac:dyDescent="0.25">
      <c r="B75" t="s">
        <v>246</v>
      </c>
      <c r="C75" t="s">
        <v>247</v>
      </c>
      <c r="D75" s="1" t="s">
        <v>248</v>
      </c>
      <c r="E75" s="3">
        <v>166063.36000000002</v>
      </c>
      <c r="F75" s="3">
        <v>0</v>
      </c>
      <c r="G75" s="16"/>
      <c r="I75" s="75">
        <f t="shared" si="0"/>
        <v>3.5319626983751226E-2</v>
      </c>
      <c r="J75" s="3">
        <v>2228266.4900000002</v>
      </c>
      <c r="K75" s="3" t="s">
        <v>58</v>
      </c>
      <c r="L75" s="16"/>
      <c r="M75" s="17">
        <v>44470</v>
      </c>
      <c r="N75" s="17">
        <v>44834</v>
      </c>
      <c r="O75" t="s">
        <v>230</v>
      </c>
      <c r="P75" t="s">
        <v>23</v>
      </c>
      <c r="Q75" t="s">
        <v>60</v>
      </c>
      <c r="R75" t="s">
        <v>23</v>
      </c>
    </row>
    <row r="76" spans="2:18" ht="30" x14ac:dyDescent="0.25">
      <c r="B76" t="s">
        <v>249</v>
      </c>
      <c r="C76" t="s">
        <v>250</v>
      </c>
      <c r="D76" s="1" t="s">
        <v>251</v>
      </c>
      <c r="E76" s="3">
        <v>55101.69</v>
      </c>
      <c r="F76" s="3">
        <v>0</v>
      </c>
      <c r="G76" s="16"/>
      <c r="I76" s="75">
        <f t="shared" si="0"/>
        <v>1.8347660296701058E-2</v>
      </c>
      <c r="J76" s="3">
        <v>1157528.55</v>
      </c>
      <c r="K76" s="3" t="s">
        <v>58</v>
      </c>
      <c r="L76" s="16"/>
      <c r="M76" s="17">
        <v>44470</v>
      </c>
      <c r="N76" s="17">
        <v>44834</v>
      </c>
      <c r="O76" t="s">
        <v>230</v>
      </c>
      <c r="P76" t="s">
        <v>23</v>
      </c>
      <c r="Q76" t="s">
        <v>60</v>
      </c>
      <c r="R76" t="s">
        <v>23</v>
      </c>
    </row>
    <row r="77" spans="2:18" ht="30" x14ac:dyDescent="0.25">
      <c r="B77" t="s">
        <v>252</v>
      </c>
      <c r="C77" t="s">
        <v>253</v>
      </c>
      <c r="D77" s="1" t="s">
        <v>254</v>
      </c>
      <c r="E77" s="3">
        <v>654662.91</v>
      </c>
      <c r="F77" s="3">
        <v>0</v>
      </c>
      <c r="G77" s="16"/>
      <c r="I77" s="75">
        <f t="shared" si="0"/>
        <v>0.14452311993071207</v>
      </c>
      <c r="J77" s="3">
        <v>9117764.0500000007</v>
      </c>
      <c r="K77" s="3" t="s">
        <v>58</v>
      </c>
      <c r="L77" s="16"/>
      <c r="M77" s="17">
        <v>44470</v>
      </c>
      <c r="N77" s="17">
        <v>44834</v>
      </c>
      <c r="O77" t="s">
        <v>230</v>
      </c>
      <c r="P77" t="s">
        <v>23</v>
      </c>
      <c r="Q77" t="s">
        <v>255</v>
      </c>
      <c r="R77" t="s">
        <v>23</v>
      </c>
    </row>
    <row r="78" spans="2:18" ht="30" x14ac:dyDescent="0.25">
      <c r="B78" t="s">
        <v>256</v>
      </c>
      <c r="C78" t="s">
        <v>257</v>
      </c>
      <c r="D78" s="1" t="s">
        <v>258</v>
      </c>
      <c r="E78" s="3">
        <v>229355.58000000002</v>
      </c>
      <c r="F78" s="3">
        <v>0</v>
      </c>
      <c r="G78" s="16"/>
      <c r="I78" s="75">
        <f t="shared" si="0"/>
        <v>8.8080429688911083E-2</v>
      </c>
      <c r="J78" s="3">
        <v>5556872.6699999999</v>
      </c>
      <c r="K78" s="3" t="s">
        <v>58</v>
      </c>
      <c r="L78" s="16"/>
      <c r="M78" s="17">
        <v>44470</v>
      </c>
      <c r="N78" s="17">
        <v>44834</v>
      </c>
      <c r="O78" t="s">
        <v>230</v>
      </c>
      <c r="P78" t="s">
        <v>23</v>
      </c>
      <c r="Q78" t="s">
        <v>255</v>
      </c>
      <c r="R78" t="s">
        <v>23</v>
      </c>
    </row>
    <row r="79" spans="2:18" ht="30" x14ac:dyDescent="0.25">
      <c r="B79" t="s">
        <v>259</v>
      </c>
      <c r="C79" t="s">
        <v>260</v>
      </c>
      <c r="D79" s="1" t="s">
        <v>261</v>
      </c>
      <c r="E79" s="3">
        <v>56835.37</v>
      </c>
      <c r="F79" s="3">
        <v>0</v>
      </c>
      <c r="G79" s="16"/>
      <c r="I79" s="75">
        <f t="shared" ref="I79:I142" si="1">J79/63088619</f>
        <v>3.3068717196044504E-2</v>
      </c>
      <c r="J79" s="3">
        <v>2086259.7</v>
      </c>
      <c r="K79" s="3" t="s">
        <v>58</v>
      </c>
      <c r="L79" s="16"/>
      <c r="M79" s="17">
        <v>44470</v>
      </c>
      <c r="N79" s="17">
        <v>44834</v>
      </c>
      <c r="O79" t="s">
        <v>230</v>
      </c>
      <c r="P79" t="s">
        <v>23</v>
      </c>
      <c r="Q79" t="s">
        <v>60</v>
      </c>
      <c r="R79" t="s">
        <v>23</v>
      </c>
    </row>
    <row r="80" spans="2:18" ht="30" x14ac:dyDescent="0.25">
      <c r="B80" t="s">
        <v>262</v>
      </c>
      <c r="C80" t="s">
        <v>263</v>
      </c>
      <c r="D80" s="1" t="s">
        <v>264</v>
      </c>
      <c r="E80" s="3">
        <v>109449.81</v>
      </c>
      <c r="F80" s="3">
        <v>0</v>
      </c>
      <c r="G80" s="16"/>
      <c r="I80" s="75">
        <f t="shared" si="1"/>
        <v>1.5845916043906432E-2</v>
      </c>
      <c r="J80" s="3">
        <v>999696.96000000008</v>
      </c>
      <c r="K80" s="3" t="s">
        <v>58</v>
      </c>
      <c r="L80" s="16"/>
      <c r="M80" s="17">
        <v>44470</v>
      </c>
      <c r="N80" s="17">
        <v>44834</v>
      </c>
      <c r="O80" t="s">
        <v>230</v>
      </c>
      <c r="P80" t="s">
        <v>23</v>
      </c>
      <c r="Q80" t="s">
        <v>60</v>
      </c>
      <c r="R80" t="s">
        <v>23</v>
      </c>
    </row>
    <row r="81" spans="2:18" ht="30" x14ac:dyDescent="0.25">
      <c r="B81" t="s">
        <v>265</v>
      </c>
      <c r="C81" t="s">
        <v>266</v>
      </c>
      <c r="D81" s="1" t="s">
        <v>267</v>
      </c>
      <c r="E81" s="3">
        <v>10985.7</v>
      </c>
      <c r="F81" s="3">
        <v>0</v>
      </c>
      <c r="G81" s="16"/>
      <c r="I81" s="75">
        <f t="shared" si="1"/>
        <v>1.9990266390202643E-3</v>
      </c>
      <c r="J81" s="3">
        <v>126115.83</v>
      </c>
      <c r="K81" s="3" t="s">
        <v>58</v>
      </c>
      <c r="L81" s="16"/>
      <c r="M81" s="17">
        <v>44470</v>
      </c>
      <c r="N81" s="17">
        <v>44834</v>
      </c>
      <c r="O81" t="s">
        <v>230</v>
      </c>
      <c r="P81" t="s">
        <v>23</v>
      </c>
      <c r="Q81" t="s">
        <v>60</v>
      </c>
      <c r="R81" t="s">
        <v>23</v>
      </c>
    </row>
    <row r="82" spans="2:18" ht="30" x14ac:dyDescent="0.25">
      <c r="B82" t="s">
        <v>268</v>
      </c>
      <c r="C82" t="s">
        <v>269</v>
      </c>
      <c r="D82" s="1" t="s">
        <v>270</v>
      </c>
      <c r="E82" s="3">
        <v>21481.27</v>
      </c>
      <c r="F82" s="3">
        <v>0</v>
      </c>
      <c r="G82" s="16"/>
      <c r="I82" s="75">
        <f t="shared" si="1"/>
        <v>8.5491413276933513E-3</v>
      </c>
      <c r="J82" s="3">
        <v>539353.52</v>
      </c>
      <c r="K82" s="3" t="s">
        <v>58</v>
      </c>
      <c r="L82" s="16"/>
      <c r="M82" s="17">
        <v>44470</v>
      </c>
      <c r="N82" s="17">
        <v>44834</v>
      </c>
      <c r="O82" t="s">
        <v>230</v>
      </c>
      <c r="P82" t="s">
        <v>23</v>
      </c>
      <c r="Q82" t="s">
        <v>60</v>
      </c>
      <c r="R82" t="s">
        <v>23</v>
      </c>
    </row>
    <row r="83" spans="2:18" ht="30" x14ac:dyDescent="0.25">
      <c r="B83" t="s">
        <v>271</v>
      </c>
      <c r="C83" t="s">
        <v>272</v>
      </c>
      <c r="D83" s="1" t="s">
        <v>273</v>
      </c>
      <c r="E83" s="3">
        <v>32469.86</v>
      </c>
      <c r="F83" s="3">
        <v>0</v>
      </c>
      <c r="G83" s="16"/>
      <c r="I83" s="75">
        <f t="shared" si="1"/>
        <v>1.1336231817025508E-2</v>
      </c>
      <c r="J83" s="3">
        <v>715187.21</v>
      </c>
      <c r="K83" s="3" t="s">
        <v>58</v>
      </c>
      <c r="L83" s="16"/>
      <c r="M83" s="17">
        <v>44470</v>
      </c>
      <c r="N83" s="17">
        <v>44834</v>
      </c>
      <c r="O83" t="s">
        <v>230</v>
      </c>
      <c r="P83" t="s">
        <v>23</v>
      </c>
      <c r="Q83" t="s">
        <v>60</v>
      </c>
      <c r="R83" t="s">
        <v>23</v>
      </c>
    </row>
    <row r="84" spans="2:18" ht="30" x14ac:dyDescent="0.25">
      <c r="B84" t="s">
        <v>274</v>
      </c>
      <c r="C84" t="s">
        <v>275</v>
      </c>
      <c r="D84" s="1" t="s">
        <v>276</v>
      </c>
      <c r="E84" s="3">
        <v>56456.24</v>
      </c>
      <c r="F84" s="3">
        <v>0</v>
      </c>
      <c r="G84" s="16"/>
      <c r="I84" s="75">
        <f t="shared" si="1"/>
        <v>3.1664828485150386E-3</v>
      </c>
      <c r="J84" s="3">
        <v>199769.03</v>
      </c>
      <c r="K84" s="3" t="s">
        <v>58</v>
      </c>
      <c r="L84" s="16"/>
      <c r="M84" s="17">
        <v>44470</v>
      </c>
      <c r="N84" s="17">
        <v>44834</v>
      </c>
      <c r="O84" t="s">
        <v>230</v>
      </c>
      <c r="P84" t="s">
        <v>23</v>
      </c>
      <c r="Q84" t="s">
        <v>60</v>
      </c>
      <c r="R84" t="s">
        <v>23</v>
      </c>
    </row>
    <row r="85" spans="2:18" ht="30" x14ac:dyDescent="0.25">
      <c r="B85" t="s">
        <v>277</v>
      </c>
      <c r="C85" t="s">
        <v>278</v>
      </c>
      <c r="D85" s="1" t="s">
        <v>279</v>
      </c>
      <c r="E85" s="3">
        <v>18525.22</v>
      </c>
      <c r="F85" s="3">
        <v>0</v>
      </c>
      <c r="G85" s="16"/>
      <c r="I85" s="75">
        <f t="shared" si="1"/>
        <v>1.8889524273783835E-3</v>
      </c>
      <c r="J85" s="3">
        <v>119171.40000000001</v>
      </c>
      <c r="K85" s="3" t="s">
        <v>58</v>
      </c>
      <c r="L85" s="16"/>
      <c r="M85" s="17">
        <v>44470</v>
      </c>
      <c r="N85" s="17">
        <v>44834</v>
      </c>
      <c r="O85" t="s">
        <v>230</v>
      </c>
      <c r="P85" t="s">
        <v>23</v>
      </c>
      <c r="Q85" t="s">
        <v>60</v>
      </c>
      <c r="R85" t="s">
        <v>23</v>
      </c>
    </row>
    <row r="86" spans="2:18" ht="30" x14ac:dyDescent="0.25">
      <c r="B86" t="s">
        <v>280</v>
      </c>
      <c r="C86" t="s">
        <v>281</v>
      </c>
      <c r="D86" s="1" t="s">
        <v>282</v>
      </c>
      <c r="E86" s="3">
        <v>27693.690000000002</v>
      </c>
      <c r="F86" s="3">
        <v>0</v>
      </c>
      <c r="G86" s="16"/>
      <c r="I86" s="75">
        <f t="shared" si="1"/>
        <v>5.1878672443281728E-3</v>
      </c>
      <c r="J86" s="3">
        <v>327295.38</v>
      </c>
      <c r="K86" s="3" t="s">
        <v>58</v>
      </c>
      <c r="L86" s="16"/>
      <c r="M86" s="17">
        <v>44470</v>
      </c>
      <c r="N86" s="17">
        <v>44834</v>
      </c>
      <c r="O86" t="s">
        <v>230</v>
      </c>
      <c r="P86" t="s">
        <v>23</v>
      </c>
      <c r="Q86" t="s">
        <v>60</v>
      </c>
      <c r="R86" t="s">
        <v>23</v>
      </c>
    </row>
    <row r="87" spans="2:18" ht="30" x14ac:dyDescent="0.25">
      <c r="B87" t="s">
        <v>283</v>
      </c>
      <c r="C87" t="s">
        <v>284</v>
      </c>
      <c r="D87" s="1" t="s">
        <v>285</v>
      </c>
      <c r="E87" s="3">
        <v>4154.3500000000004</v>
      </c>
      <c r="F87" s="3">
        <v>0</v>
      </c>
      <c r="G87" s="16"/>
      <c r="I87" s="75">
        <f t="shared" si="1"/>
        <v>4.2260508190867206E-3</v>
      </c>
      <c r="J87" s="3">
        <v>266615.71000000002</v>
      </c>
      <c r="K87" s="3" t="s">
        <v>58</v>
      </c>
      <c r="L87" s="16"/>
      <c r="M87" s="17">
        <v>44470</v>
      </c>
      <c r="N87" s="17">
        <v>44834</v>
      </c>
      <c r="O87" t="s">
        <v>230</v>
      </c>
      <c r="P87" t="s">
        <v>23</v>
      </c>
      <c r="Q87" t="s">
        <v>60</v>
      </c>
      <c r="R87" t="s">
        <v>23</v>
      </c>
    </row>
    <row r="88" spans="2:18" ht="30" x14ac:dyDescent="0.25">
      <c r="B88" t="s">
        <v>286</v>
      </c>
      <c r="C88" t="s">
        <v>287</v>
      </c>
      <c r="D88" s="1" t="s">
        <v>288</v>
      </c>
      <c r="E88" s="3">
        <v>91469.07</v>
      </c>
      <c r="F88" s="3">
        <v>0</v>
      </c>
      <c r="G88" s="16"/>
      <c r="I88" s="75">
        <f t="shared" si="1"/>
        <v>9.9859299503766291E-3</v>
      </c>
      <c r="J88" s="3">
        <v>629998.53</v>
      </c>
      <c r="K88" s="3" t="s">
        <v>58</v>
      </c>
      <c r="L88" s="16"/>
      <c r="M88" s="17">
        <v>44470</v>
      </c>
      <c r="N88" s="17">
        <v>44834</v>
      </c>
      <c r="O88" t="s">
        <v>230</v>
      </c>
      <c r="P88" t="s">
        <v>23</v>
      </c>
      <c r="Q88" t="s">
        <v>60</v>
      </c>
      <c r="R88" t="s">
        <v>23</v>
      </c>
    </row>
    <row r="89" spans="2:18" ht="30" x14ac:dyDescent="0.25">
      <c r="B89" t="s">
        <v>289</v>
      </c>
      <c r="C89" t="s">
        <v>290</v>
      </c>
      <c r="D89" s="1" t="s">
        <v>291</v>
      </c>
      <c r="E89" s="3">
        <v>26265.38</v>
      </c>
      <c r="F89" s="3">
        <v>0</v>
      </c>
      <c r="G89" s="16"/>
      <c r="I89" s="75">
        <f t="shared" si="1"/>
        <v>6.7619256335282917E-3</v>
      </c>
      <c r="J89" s="3">
        <v>426600.55000000005</v>
      </c>
      <c r="K89" s="3" t="s">
        <v>58</v>
      </c>
      <c r="L89" s="16"/>
      <c r="M89" s="17">
        <v>44470</v>
      </c>
      <c r="N89" s="17">
        <v>44834</v>
      </c>
      <c r="O89" t="s">
        <v>230</v>
      </c>
      <c r="P89" t="s">
        <v>23</v>
      </c>
      <c r="Q89" t="s">
        <v>60</v>
      </c>
      <c r="R89" t="s">
        <v>23</v>
      </c>
    </row>
    <row r="90" spans="2:18" ht="30" x14ac:dyDescent="0.25">
      <c r="B90" t="s">
        <v>292</v>
      </c>
      <c r="C90" t="s">
        <v>293</v>
      </c>
      <c r="D90" s="1" t="s">
        <v>294</v>
      </c>
      <c r="E90" s="3">
        <v>9782.61</v>
      </c>
      <c r="F90" s="3">
        <v>0</v>
      </c>
      <c r="G90" s="16"/>
      <c r="I90" s="75">
        <f t="shared" si="1"/>
        <v>1.2505442542655753E-3</v>
      </c>
      <c r="J90" s="3">
        <v>78895.11</v>
      </c>
      <c r="K90" s="3" t="s">
        <v>58</v>
      </c>
      <c r="L90" s="16"/>
      <c r="M90" s="17">
        <v>44470</v>
      </c>
      <c r="N90" s="17">
        <v>44834</v>
      </c>
      <c r="O90" t="s">
        <v>230</v>
      </c>
      <c r="P90" t="s">
        <v>23</v>
      </c>
      <c r="Q90" t="s">
        <v>60</v>
      </c>
      <c r="R90" t="s">
        <v>23</v>
      </c>
    </row>
    <row r="91" spans="2:18" x14ac:dyDescent="0.25">
      <c r="B91" t="s">
        <v>295</v>
      </c>
      <c r="C91" t="s">
        <v>296</v>
      </c>
      <c r="D91" s="1" t="s">
        <v>297</v>
      </c>
      <c r="E91" s="3">
        <v>87258.19</v>
      </c>
      <c r="F91" s="3">
        <v>0</v>
      </c>
      <c r="G91" s="16"/>
      <c r="I91" s="75">
        <f t="shared" si="1"/>
        <v>3.717341886973307E-2</v>
      </c>
      <c r="J91" s="3">
        <v>2345219.66</v>
      </c>
      <c r="K91" s="3" t="s">
        <v>58</v>
      </c>
      <c r="L91" s="16"/>
      <c r="M91" s="17">
        <v>44470</v>
      </c>
      <c r="N91" s="17">
        <v>44834</v>
      </c>
      <c r="O91" t="s">
        <v>298</v>
      </c>
      <c r="P91" t="s">
        <v>23</v>
      </c>
      <c r="Q91" t="s">
        <v>60</v>
      </c>
      <c r="R91" t="s">
        <v>23</v>
      </c>
    </row>
    <row r="92" spans="2:18" x14ac:dyDescent="0.25">
      <c r="B92" t="s">
        <v>299</v>
      </c>
      <c r="C92" t="s">
        <v>300</v>
      </c>
      <c r="D92" s="1" t="s">
        <v>301</v>
      </c>
      <c r="E92" s="3">
        <v>21812.550000000003</v>
      </c>
      <c r="F92" s="3">
        <v>0</v>
      </c>
      <c r="G92" s="16"/>
      <c r="I92" s="75">
        <f t="shared" si="1"/>
        <v>1.3835695785320647E-2</v>
      </c>
      <c r="J92" s="3">
        <v>872874.94000000006</v>
      </c>
      <c r="K92" s="3" t="s">
        <v>58</v>
      </c>
      <c r="L92" s="16"/>
      <c r="M92" s="17">
        <v>44470</v>
      </c>
      <c r="N92" s="17">
        <v>44834</v>
      </c>
      <c r="O92" t="s">
        <v>298</v>
      </c>
      <c r="P92" t="s">
        <v>23</v>
      </c>
      <c r="Q92" t="s">
        <v>60</v>
      </c>
      <c r="R92" t="s">
        <v>23</v>
      </c>
    </row>
    <row r="93" spans="2:18" x14ac:dyDescent="0.25">
      <c r="B93" t="s">
        <v>302</v>
      </c>
      <c r="C93" t="s">
        <v>303</v>
      </c>
      <c r="D93" s="1" t="s">
        <v>304</v>
      </c>
      <c r="E93" s="3">
        <v>5768.11</v>
      </c>
      <c r="F93" s="3">
        <v>0</v>
      </c>
      <c r="G93" s="16"/>
      <c r="I93" s="75">
        <f t="shared" si="1"/>
        <v>1.2447603267397562E-2</v>
      </c>
      <c r="J93" s="3">
        <v>785302.1</v>
      </c>
      <c r="K93" s="3" t="s">
        <v>58</v>
      </c>
      <c r="L93" s="16"/>
      <c r="M93" s="17">
        <v>44470</v>
      </c>
      <c r="N93" s="17">
        <v>44834</v>
      </c>
      <c r="O93" t="s">
        <v>298</v>
      </c>
      <c r="P93" t="s">
        <v>23</v>
      </c>
      <c r="Q93" t="s">
        <v>60</v>
      </c>
      <c r="R93" t="s">
        <v>23</v>
      </c>
    </row>
    <row r="94" spans="2:18" x14ac:dyDescent="0.25">
      <c r="B94" t="s">
        <v>305</v>
      </c>
      <c r="C94" t="s">
        <v>306</v>
      </c>
      <c r="D94" s="1" t="s">
        <v>307</v>
      </c>
      <c r="E94" s="3">
        <v>29599.63</v>
      </c>
      <c r="F94" s="3">
        <v>0</v>
      </c>
      <c r="G94" s="16"/>
      <c r="I94" s="75">
        <f t="shared" si="1"/>
        <v>9.7526777373269178E-3</v>
      </c>
      <c r="J94" s="3">
        <v>615282.97</v>
      </c>
      <c r="K94" s="3" t="s">
        <v>58</v>
      </c>
      <c r="L94" s="16"/>
      <c r="M94" s="17">
        <v>44470</v>
      </c>
      <c r="N94" s="17">
        <v>44834</v>
      </c>
      <c r="O94" t="s">
        <v>298</v>
      </c>
      <c r="P94" t="s">
        <v>23</v>
      </c>
      <c r="Q94" t="s">
        <v>60</v>
      </c>
      <c r="R94" t="s">
        <v>23</v>
      </c>
    </row>
    <row r="95" spans="2:18" x14ac:dyDescent="0.25">
      <c r="B95" t="s">
        <v>308</v>
      </c>
      <c r="C95" t="s">
        <v>309</v>
      </c>
      <c r="D95" s="1" t="s">
        <v>310</v>
      </c>
      <c r="E95" s="3">
        <v>33612.36</v>
      </c>
      <c r="F95" s="3">
        <v>0</v>
      </c>
      <c r="G95" s="16"/>
      <c r="I95" s="75">
        <f t="shared" si="1"/>
        <v>5.7241769708099022E-3</v>
      </c>
      <c r="J95" s="3">
        <v>361130.42000000004</v>
      </c>
      <c r="K95" s="3" t="s">
        <v>58</v>
      </c>
      <c r="L95" s="16"/>
      <c r="M95" s="17">
        <v>44470</v>
      </c>
      <c r="N95" s="17">
        <v>44834</v>
      </c>
      <c r="O95" t="s">
        <v>298</v>
      </c>
      <c r="P95" t="s">
        <v>23</v>
      </c>
      <c r="Q95" t="s">
        <v>60</v>
      </c>
      <c r="R95" t="s">
        <v>23</v>
      </c>
    </row>
    <row r="96" spans="2:18" x14ac:dyDescent="0.25">
      <c r="B96" t="s">
        <v>311</v>
      </c>
      <c r="C96" t="s">
        <v>312</v>
      </c>
      <c r="D96" s="1" t="s">
        <v>313</v>
      </c>
      <c r="E96" s="3">
        <v>10625.61</v>
      </c>
      <c r="F96" s="3">
        <v>0</v>
      </c>
      <c r="G96" s="16"/>
      <c r="I96" s="75">
        <f t="shared" si="1"/>
        <v>4.0042125506028281E-3</v>
      </c>
      <c r="J96" s="3">
        <v>252620.24000000002</v>
      </c>
      <c r="K96" s="3" t="s">
        <v>58</v>
      </c>
      <c r="L96" s="16"/>
      <c r="M96" s="17">
        <v>44470</v>
      </c>
      <c r="N96" s="17">
        <v>44834</v>
      </c>
      <c r="O96" t="s">
        <v>298</v>
      </c>
      <c r="P96" t="s">
        <v>23</v>
      </c>
      <c r="Q96" t="s">
        <v>60</v>
      </c>
      <c r="R96" t="s">
        <v>23</v>
      </c>
    </row>
    <row r="97" spans="2:18" x14ac:dyDescent="0.25">
      <c r="B97" t="s">
        <v>314</v>
      </c>
      <c r="C97" t="s">
        <v>315</v>
      </c>
      <c r="D97" s="1" t="s">
        <v>316</v>
      </c>
      <c r="E97" s="3">
        <v>55255.67</v>
      </c>
      <c r="F97" s="3">
        <v>0</v>
      </c>
      <c r="G97" s="16"/>
      <c r="I97" s="75">
        <f t="shared" si="1"/>
        <v>1.1699257832858887E-2</v>
      </c>
      <c r="J97" s="3">
        <v>738090.02</v>
      </c>
      <c r="K97" s="3" t="s">
        <v>58</v>
      </c>
      <c r="L97" s="16"/>
      <c r="M97" s="17">
        <v>44470</v>
      </c>
      <c r="N97" s="17">
        <v>44834</v>
      </c>
      <c r="O97" t="s">
        <v>298</v>
      </c>
      <c r="P97" t="s">
        <v>23</v>
      </c>
      <c r="Q97" t="s">
        <v>60</v>
      </c>
      <c r="R97" t="s">
        <v>23</v>
      </c>
    </row>
    <row r="98" spans="2:18" x14ac:dyDescent="0.25">
      <c r="B98" t="s">
        <v>317</v>
      </c>
      <c r="C98" t="s">
        <v>318</v>
      </c>
      <c r="D98" s="1" t="s">
        <v>319</v>
      </c>
      <c r="E98" s="3">
        <v>22457.29</v>
      </c>
      <c r="F98" s="3">
        <v>0</v>
      </c>
      <c r="G98" s="16"/>
      <c r="I98" s="75">
        <f t="shared" si="1"/>
        <v>6.3627889841747845E-3</v>
      </c>
      <c r="J98" s="3">
        <v>401419.57</v>
      </c>
      <c r="K98" s="3" t="s">
        <v>58</v>
      </c>
      <c r="L98" s="16"/>
      <c r="M98" s="17">
        <v>44470</v>
      </c>
      <c r="N98" s="17">
        <v>44834</v>
      </c>
      <c r="O98" t="s">
        <v>298</v>
      </c>
      <c r="P98" t="s">
        <v>23</v>
      </c>
      <c r="Q98" t="s">
        <v>60</v>
      </c>
      <c r="R98" t="s">
        <v>23</v>
      </c>
    </row>
    <row r="99" spans="2:18" x14ac:dyDescent="0.25">
      <c r="B99" t="s">
        <v>320</v>
      </c>
      <c r="C99" t="s">
        <v>321</v>
      </c>
      <c r="D99" s="1" t="s">
        <v>322</v>
      </c>
      <c r="E99" s="3">
        <v>82542.97</v>
      </c>
      <c r="F99" s="3">
        <v>0</v>
      </c>
      <c r="G99" s="16"/>
      <c r="I99" s="75">
        <f t="shared" si="1"/>
        <v>2.0139559085926417E-2</v>
      </c>
      <c r="J99" s="3">
        <v>1270576.97</v>
      </c>
      <c r="K99" s="3" t="s">
        <v>58</v>
      </c>
      <c r="L99" s="16"/>
      <c r="M99" s="17">
        <v>44470</v>
      </c>
      <c r="N99" s="17">
        <v>44834</v>
      </c>
      <c r="O99" t="s">
        <v>298</v>
      </c>
      <c r="P99" t="s">
        <v>23</v>
      </c>
      <c r="Q99" t="s">
        <v>60</v>
      </c>
      <c r="R99" t="s">
        <v>23</v>
      </c>
    </row>
    <row r="100" spans="2:18" x14ac:dyDescent="0.25">
      <c r="B100" t="s">
        <v>323</v>
      </c>
      <c r="C100" t="s">
        <v>324</v>
      </c>
      <c r="D100" s="1" t="s">
        <v>325</v>
      </c>
      <c r="E100" s="3">
        <v>39554.370000000003</v>
      </c>
      <c r="F100" s="3">
        <v>0</v>
      </c>
      <c r="G100" s="16"/>
      <c r="I100" s="75">
        <f t="shared" si="1"/>
        <v>1.6898348179090746E-2</v>
      </c>
      <c r="J100" s="3">
        <v>1066093.45</v>
      </c>
      <c r="K100" s="3" t="s">
        <v>58</v>
      </c>
      <c r="L100" s="16"/>
      <c r="M100" s="17">
        <v>44470</v>
      </c>
      <c r="N100" s="17">
        <v>44834</v>
      </c>
      <c r="O100" t="s">
        <v>298</v>
      </c>
      <c r="P100" t="s">
        <v>23</v>
      </c>
      <c r="Q100" t="s">
        <v>60</v>
      </c>
      <c r="R100" t="s">
        <v>23</v>
      </c>
    </row>
    <row r="101" spans="2:18" x14ac:dyDescent="0.25">
      <c r="B101" t="s">
        <v>326</v>
      </c>
      <c r="C101" t="s">
        <v>327</v>
      </c>
      <c r="D101" s="1" t="s">
        <v>328</v>
      </c>
      <c r="E101" s="3">
        <v>16803.02</v>
      </c>
      <c r="F101" s="3">
        <v>0</v>
      </c>
      <c r="G101" s="16"/>
      <c r="I101" s="75">
        <f t="shared" si="1"/>
        <v>3.2409173515115302E-3</v>
      </c>
      <c r="J101" s="3">
        <v>204465</v>
      </c>
      <c r="K101" s="3" t="s">
        <v>58</v>
      </c>
      <c r="L101" s="16"/>
      <c r="M101" s="17">
        <v>44470</v>
      </c>
      <c r="N101" s="17">
        <v>44834</v>
      </c>
      <c r="O101" t="s">
        <v>298</v>
      </c>
      <c r="P101" t="s">
        <v>23</v>
      </c>
      <c r="Q101" t="s">
        <v>60</v>
      </c>
      <c r="R101" t="s">
        <v>23</v>
      </c>
    </row>
    <row r="102" spans="2:18" x14ac:dyDescent="0.25">
      <c r="B102" t="s">
        <v>329</v>
      </c>
      <c r="C102" t="s">
        <v>330</v>
      </c>
      <c r="D102" s="1" t="s">
        <v>331</v>
      </c>
      <c r="E102" s="3">
        <v>151428.1</v>
      </c>
      <c r="F102" s="3">
        <v>0</v>
      </c>
      <c r="G102" s="16"/>
      <c r="I102" s="75">
        <f t="shared" si="1"/>
        <v>3.826303267155047E-2</v>
      </c>
      <c r="J102" s="3">
        <v>2413961.8899999997</v>
      </c>
      <c r="K102" s="3" t="s">
        <v>58</v>
      </c>
      <c r="L102" s="16"/>
      <c r="M102" s="17">
        <v>44470</v>
      </c>
      <c r="N102" s="17">
        <v>44834</v>
      </c>
      <c r="O102" t="s">
        <v>298</v>
      </c>
      <c r="P102" t="s">
        <v>23</v>
      </c>
      <c r="Q102" t="s">
        <v>60</v>
      </c>
      <c r="R102" t="s">
        <v>23</v>
      </c>
    </row>
    <row r="103" spans="2:18" x14ac:dyDescent="0.25">
      <c r="B103" t="s">
        <v>332</v>
      </c>
      <c r="C103" t="s">
        <v>333</v>
      </c>
      <c r="D103" s="1" t="s">
        <v>334</v>
      </c>
      <c r="E103" s="3">
        <v>27830.22</v>
      </c>
      <c r="F103" s="3">
        <v>0</v>
      </c>
      <c r="G103" s="16"/>
      <c r="I103" s="75">
        <f t="shared" si="1"/>
        <v>1.2042634504331122E-2</v>
      </c>
      <c r="J103" s="3">
        <v>759753.18</v>
      </c>
      <c r="K103" s="3" t="s">
        <v>58</v>
      </c>
      <c r="L103" s="16"/>
      <c r="M103" s="17">
        <v>44470</v>
      </c>
      <c r="N103" s="17">
        <v>44834</v>
      </c>
      <c r="O103" t="s">
        <v>298</v>
      </c>
      <c r="P103" t="s">
        <v>23</v>
      </c>
      <c r="Q103" t="s">
        <v>60</v>
      </c>
      <c r="R103" t="s">
        <v>23</v>
      </c>
    </row>
    <row r="104" spans="2:18" x14ac:dyDescent="0.25">
      <c r="B104" t="s">
        <v>335</v>
      </c>
      <c r="C104" t="s">
        <v>336</v>
      </c>
      <c r="D104" s="1" t="s">
        <v>337</v>
      </c>
      <c r="E104" s="3">
        <v>10273.26</v>
      </c>
      <c r="F104" s="3">
        <v>0</v>
      </c>
      <c r="G104" s="16"/>
      <c r="I104" s="75">
        <f t="shared" si="1"/>
        <v>1.0625196439947433E-2</v>
      </c>
      <c r="J104" s="3">
        <v>670328.97</v>
      </c>
      <c r="K104" s="3" t="s">
        <v>58</v>
      </c>
      <c r="L104" s="16"/>
      <c r="M104" s="17">
        <v>44470</v>
      </c>
      <c r="N104" s="17">
        <v>44834</v>
      </c>
      <c r="O104" t="s">
        <v>298</v>
      </c>
      <c r="P104" t="s">
        <v>23</v>
      </c>
      <c r="Q104" t="s">
        <v>60</v>
      </c>
      <c r="R104" t="s">
        <v>23</v>
      </c>
    </row>
    <row r="105" spans="2:18" x14ac:dyDescent="0.25">
      <c r="B105" t="s">
        <v>338</v>
      </c>
      <c r="C105" t="s">
        <v>339</v>
      </c>
      <c r="D105" s="1" t="s">
        <v>340</v>
      </c>
      <c r="E105" s="3">
        <v>49879.23</v>
      </c>
      <c r="F105" s="3">
        <v>0</v>
      </c>
      <c r="G105" s="16"/>
      <c r="I105" s="75">
        <f t="shared" si="1"/>
        <v>1.4963084387692812E-2</v>
      </c>
      <c r="J105" s="3">
        <v>944000.33000000007</v>
      </c>
      <c r="K105" s="3" t="s">
        <v>58</v>
      </c>
      <c r="L105" s="16"/>
      <c r="M105" s="17">
        <v>44470</v>
      </c>
      <c r="N105" s="17">
        <v>44834</v>
      </c>
      <c r="O105" t="s">
        <v>298</v>
      </c>
      <c r="P105" t="s">
        <v>23</v>
      </c>
      <c r="Q105" t="s">
        <v>60</v>
      </c>
      <c r="R105" t="s">
        <v>23</v>
      </c>
    </row>
    <row r="106" spans="2:18" x14ac:dyDescent="0.25">
      <c r="B106" t="s">
        <v>341</v>
      </c>
      <c r="C106" t="s">
        <v>342</v>
      </c>
      <c r="D106" s="1" t="s">
        <v>343</v>
      </c>
      <c r="E106" s="3">
        <v>19623.900000000001</v>
      </c>
      <c r="F106" s="3">
        <v>0</v>
      </c>
      <c r="G106" s="16"/>
      <c r="I106" s="75">
        <f t="shared" si="1"/>
        <v>5.4160041131982939E-3</v>
      </c>
      <c r="J106" s="3">
        <v>341688.22000000003</v>
      </c>
      <c r="K106" s="3" t="s">
        <v>58</v>
      </c>
      <c r="L106" s="16"/>
      <c r="M106" s="17">
        <v>44470</v>
      </c>
      <c r="N106" s="17">
        <v>44834</v>
      </c>
      <c r="O106" t="s">
        <v>298</v>
      </c>
      <c r="P106" t="s">
        <v>23</v>
      </c>
      <c r="Q106" t="s">
        <v>60</v>
      </c>
      <c r="R106" t="s">
        <v>23</v>
      </c>
    </row>
    <row r="107" spans="2:18" x14ac:dyDescent="0.25">
      <c r="B107" t="s">
        <v>344</v>
      </c>
      <c r="C107" t="s">
        <v>345</v>
      </c>
      <c r="D107" s="1" t="s">
        <v>346</v>
      </c>
      <c r="E107" s="3">
        <v>-2039.11</v>
      </c>
      <c r="F107" s="3">
        <v>0</v>
      </c>
      <c r="G107" s="16"/>
      <c r="I107" s="75">
        <f t="shared" si="1"/>
        <v>4.3387507024048189E-3</v>
      </c>
      <c r="J107" s="3">
        <v>273725.78999999998</v>
      </c>
      <c r="K107" s="3" t="s">
        <v>58</v>
      </c>
      <c r="L107" s="16"/>
      <c r="M107" s="17">
        <v>44470</v>
      </c>
      <c r="N107" s="17">
        <v>44834</v>
      </c>
      <c r="O107" t="s">
        <v>298</v>
      </c>
      <c r="P107" t="s">
        <v>23</v>
      </c>
      <c r="Q107" t="s">
        <v>60</v>
      </c>
      <c r="R107" t="s">
        <v>23</v>
      </c>
    </row>
    <row r="108" spans="2:18" x14ac:dyDescent="0.25">
      <c r="B108" t="s">
        <v>347</v>
      </c>
      <c r="C108" t="s">
        <v>348</v>
      </c>
      <c r="D108" s="1" t="s">
        <v>349</v>
      </c>
      <c r="E108" s="3">
        <v>35169.83</v>
      </c>
      <c r="F108" s="3">
        <v>0</v>
      </c>
      <c r="G108" s="16"/>
      <c r="I108" s="75">
        <f t="shared" si="1"/>
        <v>1.2590078410180448E-2</v>
      </c>
      <c r="J108" s="3">
        <v>794290.66</v>
      </c>
      <c r="K108" s="3" t="s">
        <v>58</v>
      </c>
      <c r="L108" s="16"/>
      <c r="M108" s="17">
        <v>44470</v>
      </c>
      <c r="N108" s="17">
        <v>44834</v>
      </c>
      <c r="O108" t="s">
        <v>298</v>
      </c>
      <c r="P108" t="s">
        <v>23</v>
      </c>
      <c r="Q108" t="s">
        <v>60</v>
      </c>
      <c r="R108" t="s">
        <v>23</v>
      </c>
    </row>
    <row r="109" spans="2:18" x14ac:dyDescent="0.25">
      <c r="B109" t="s">
        <v>350</v>
      </c>
      <c r="C109" t="s">
        <v>351</v>
      </c>
      <c r="D109" s="1" t="s">
        <v>352</v>
      </c>
      <c r="E109" s="3">
        <v>32613.86</v>
      </c>
      <c r="F109" s="3">
        <v>0</v>
      </c>
      <c r="G109" s="16"/>
      <c r="I109" s="75">
        <f t="shared" si="1"/>
        <v>4.9995941423285869E-3</v>
      </c>
      <c r="J109" s="3">
        <v>315417.49</v>
      </c>
      <c r="K109" s="3" t="s">
        <v>58</v>
      </c>
      <c r="L109" s="16"/>
      <c r="M109" s="17">
        <v>44470</v>
      </c>
      <c r="N109" s="17">
        <v>44834</v>
      </c>
      <c r="O109" t="s">
        <v>298</v>
      </c>
      <c r="P109" t="s">
        <v>23</v>
      </c>
      <c r="Q109" t="s">
        <v>60</v>
      </c>
      <c r="R109" t="s">
        <v>23</v>
      </c>
    </row>
    <row r="110" spans="2:18" x14ac:dyDescent="0.25">
      <c r="B110" t="s">
        <v>353</v>
      </c>
      <c r="C110" t="s">
        <v>354</v>
      </c>
      <c r="D110" s="1" t="s">
        <v>355</v>
      </c>
      <c r="E110" s="3">
        <v>239582.64</v>
      </c>
      <c r="F110" s="3">
        <v>0</v>
      </c>
      <c r="G110" s="16"/>
      <c r="I110" s="75">
        <f t="shared" si="1"/>
        <v>3.3960576788025748E-2</v>
      </c>
      <c r="J110" s="3">
        <v>2142525.89</v>
      </c>
      <c r="K110" s="3" t="s">
        <v>58</v>
      </c>
      <c r="L110" s="16"/>
      <c r="M110" s="17">
        <v>44470</v>
      </c>
      <c r="N110" s="17">
        <v>44834</v>
      </c>
      <c r="O110" t="s">
        <v>298</v>
      </c>
      <c r="P110" t="s">
        <v>23</v>
      </c>
      <c r="Q110" t="s">
        <v>356</v>
      </c>
      <c r="R110" t="s">
        <v>32</v>
      </c>
    </row>
    <row r="111" spans="2:18" x14ac:dyDescent="0.25">
      <c r="B111" t="s">
        <v>357</v>
      </c>
      <c r="C111" t="s">
        <v>358</v>
      </c>
      <c r="D111" s="1" t="s">
        <v>359</v>
      </c>
      <c r="E111" s="3">
        <v>68863.97</v>
      </c>
      <c r="F111" s="3">
        <v>0</v>
      </c>
      <c r="G111" s="16"/>
      <c r="I111" s="75">
        <f t="shared" si="1"/>
        <v>3.0629286401086066E-2</v>
      </c>
      <c r="J111" s="3">
        <v>1932359.38</v>
      </c>
      <c r="K111" s="3" t="s">
        <v>58</v>
      </c>
      <c r="L111" s="16"/>
      <c r="M111" s="17">
        <v>44470</v>
      </c>
      <c r="N111" s="17">
        <v>44834</v>
      </c>
      <c r="O111" t="s">
        <v>298</v>
      </c>
      <c r="P111" t="s">
        <v>23</v>
      </c>
      <c r="Q111" t="s">
        <v>60</v>
      </c>
      <c r="R111" t="s">
        <v>23</v>
      </c>
    </row>
    <row r="112" spans="2:18" x14ac:dyDescent="0.25">
      <c r="B112" t="s">
        <v>360</v>
      </c>
      <c r="C112" t="s">
        <v>361</v>
      </c>
      <c r="D112" s="1" t="s">
        <v>362</v>
      </c>
      <c r="E112" s="3">
        <v>19745.18</v>
      </c>
      <c r="F112" s="3">
        <v>0</v>
      </c>
      <c r="G112" s="16"/>
      <c r="I112" s="75">
        <f t="shared" si="1"/>
        <v>5.5375597934708316E-3</v>
      </c>
      <c r="J112" s="3">
        <v>349357</v>
      </c>
      <c r="K112" s="3" t="s">
        <v>58</v>
      </c>
      <c r="L112" s="16"/>
      <c r="M112" s="17">
        <v>44470</v>
      </c>
      <c r="N112" s="17">
        <v>44834</v>
      </c>
      <c r="O112" t="s">
        <v>298</v>
      </c>
      <c r="P112" t="s">
        <v>23</v>
      </c>
      <c r="Q112" t="s">
        <v>60</v>
      </c>
      <c r="R112" t="s">
        <v>23</v>
      </c>
    </row>
    <row r="113" spans="2:18" ht="30" x14ac:dyDescent="0.25">
      <c r="B113" t="s">
        <v>363</v>
      </c>
      <c r="C113" t="s">
        <v>364</v>
      </c>
      <c r="D113" s="1" t="s">
        <v>365</v>
      </c>
      <c r="E113" s="3">
        <v>163971.48000000001</v>
      </c>
      <c r="F113" s="3">
        <v>0</v>
      </c>
      <c r="G113" s="16"/>
      <c r="I113" s="75">
        <f t="shared" si="1"/>
        <v>3.9532438013899149E-2</v>
      </c>
      <c r="J113" s="3">
        <v>2494046.92</v>
      </c>
      <c r="K113" s="3" t="s">
        <v>58</v>
      </c>
      <c r="L113" s="16"/>
      <c r="M113" s="17">
        <v>44470</v>
      </c>
      <c r="N113" s="17">
        <v>44834</v>
      </c>
      <c r="O113" t="s">
        <v>298</v>
      </c>
      <c r="P113" t="s">
        <v>23</v>
      </c>
      <c r="Q113" t="s">
        <v>60</v>
      </c>
      <c r="R113" t="s">
        <v>23</v>
      </c>
    </row>
    <row r="114" spans="2:18" ht="30" x14ac:dyDescent="0.25">
      <c r="B114" t="s">
        <v>366</v>
      </c>
      <c r="C114" t="s">
        <v>367</v>
      </c>
      <c r="D114" s="1" t="s">
        <v>368</v>
      </c>
      <c r="E114" s="3">
        <v>24202.85</v>
      </c>
      <c r="F114" s="3">
        <v>0</v>
      </c>
      <c r="G114" s="16"/>
      <c r="I114" s="75">
        <f t="shared" si="1"/>
        <v>9.5018420041814503E-3</v>
      </c>
      <c r="J114" s="3">
        <v>599458.09</v>
      </c>
      <c r="K114" s="3" t="s">
        <v>58</v>
      </c>
      <c r="L114" s="16"/>
      <c r="M114" s="17">
        <v>44470</v>
      </c>
      <c r="N114" s="17">
        <v>44834</v>
      </c>
      <c r="O114" t="s">
        <v>298</v>
      </c>
      <c r="P114" t="s">
        <v>23</v>
      </c>
      <c r="Q114" t="s">
        <v>60</v>
      </c>
      <c r="R114" t="s">
        <v>23</v>
      </c>
    </row>
    <row r="115" spans="2:18" ht="30" x14ac:dyDescent="0.25">
      <c r="B115" t="s">
        <v>369</v>
      </c>
      <c r="C115" t="s">
        <v>370</v>
      </c>
      <c r="D115" s="1" t="s">
        <v>371</v>
      </c>
      <c r="E115" s="3">
        <v>31767.11</v>
      </c>
      <c r="F115" s="3">
        <v>0</v>
      </c>
      <c r="G115" s="16"/>
      <c r="I115" s="75">
        <f t="shared" si="1"/>
        <v>6.9282681556240757E-3</v>
      </c>
      <c r="J115" s="3">
        <v>437094.87</v>
      </c>
      <c r="K115" s="3" t="s">
        <v>58</v>
      </c>
      <c r="L115" s="16"/>
      <c r="M115" s="17">
        <v>44470</v>
      </c>
      <c r="N115" s="17">
        <v>44834</v>
      </c>
      <c r="O115" t="s">
        <v>298</v>
      </c>
      <c r="P115" t="s">
        <v>23</v>
      </c>
      <c r="Q115" t="s">
        <v>60</v>
      </c>
      <c r="R115" t="s">
        <v>23</v>
      </c>
    </row>
    <row r="116" spans="2:18" ht="30" x14ac:dyDescent="0.25">
      <c r="B116" t="s">
        <v>372</v>
      </c>
      <c r="C116" t="s">
        <v>373</v>
      </c>
      <c r="D116" s="1" t="s">
        <v>374</v>
      </c>
      <c r="E116" s="3">
        <v>5338.42</v>
      </c>
      <c r="F116" s="3">
        <v>0</v>
      </c>
      <c r="G116" s="16"/>
      <c r="I116" s="75">
        <f t="shared" si="1"/>
        <v>1.1689052030129238E-2</v>
      </c>
      <c r="J116" s="3">
        <v>737446.15</v>
      </c>
      <c r="K116" s="3" t="s">
        <v>58</v>
      </c>
      <c r="L116" s="16"/>
      <c r="M116" s="17">
        <v>44470</v>
      </c>
      <c r="N116" s="17">
        <v>44834</v>
      </c>
      <c r="O116" t="s">
        <v>298</v>
      </c>
      <c r="P116" t="s">
        <v>23</v>
      </c>
      <c r="Q116" t="s">
        <v>60</v>
      </c>
      <c r="R116" t="s">
        <v>23</v>
      </c>
    </row>
    <row r="117" spans="2:18" ht="45" x14ac:dyDescent="0.25">
      <c r="B117" t="s">
        <v>375</v>
      </c>
      <c r="C117" t="s">
        <v>376</v>
      </c>
      <c r="D117" s="1" t="s">
        <v>377</v>
      </c>
      <c r="E117" s="3">
        <v>22026.750000000004</v>
      </c>
      <c r="F117" s="3">
        <v>0</v>
      </c>
      <c r="G117" s="16"/>
      <c r="I117" s="75">
        <f t="shared" si="1"/>
        <v>9.3949742345762859E-3</v>
      </c>
      <c r="J117" s="3">
        <v>592715.94999999995</v>
      </c>
      <c r="K117" s="3" t="s">
        <v>58</v>
      </c>
      <c r="L117" s="16"/>
      <c r="M117" s="17">
        <v>44470</v>
      </c>
      <c r="N117" s="17">
        <v>44834</v>
      </c>
      <c r="O117" t="s">
        <v>298</v>
      </c>
      <c r="P117" t="s">
        <v>23</v>
      </c>
      <c r="Q117" t="s">
        <v>60</v>
      </c>
      <c r="R117" t="s">
        <v>23</v>
      </c>
    </row>
    <row r="118" spans="2:18" ht="30" x14ac:dyDescent="0.25">
      <c r="B118" t="s">
        <v>378</v>
      </c>
      <c r="C118" t="s">
        <v>379</v>
      </c>
      <c r="D118" s="1" t="s">
        <v>380</v>
      </c>
      <c r="E118" s="3">
        <v>36909.86</v>
      </c>
      <c r="F118" s="3">
        <v>0</v>
      </c>
      <c r="G118" s="16"/>
      <c r="I118" s="75">
        <f t="shared" si="1"/>
        <v>7.1863007494267711E-3</v>
      </c>
      <c r="J118" s="3">
        <v>453373.79000000004</v>
      </c>
      <c r="K118" s="3" t="s">
        <v>58</v>
      </c>
      <c r="L118" s="16"/>
      <c r="M118" s="17">
        <v>44470</v>
      </c>
      <c r="N118" s="17">
        <v>44834</v>
      </c>
      <c r="O118" t="s">
        <v>298</v>
      </c>
      <c r="P118" t="s">
        <v>23</v>
      </c>
      <c r="Q118" t="s">
        <v>60</v>
      </c>
      <c r="R118" t="s">
        <v>23</v>
      </c>
    </row>
    <row r="119" spans="2:18" ht="30" x14ac:dyDescent="0.25">
      <c r="B119" t="s">
        <v>381</v>
      </c>
      <c r="C119" t="s">
        <v>382</v>
      </c>
      <c r="D119" s="1" t="s">
        <v>383</v>
      </c>
      <c r="E119" s="3">
        <v>50418.26</v>
      </c>
      <c r="F119" s="3">
        <v>0</v>
      </c>
      <c r="G119" s="16"/>
      <c r="I119" s="75">
        <f t="shared" si="1"/>
        <v>8.6513800531915278E-3</v>
      </c>
      <c r="J119" s="3">
        <v>545803.62</v>
      </c>
      <c r="K119" s="3" t="s">
        <v>58</v>
      </c>
      <c r="L119" s="16"/>
      <c r="M119" s="17">
        <v>44470</v>
      </c>
      <c r="N119" s="17">
        <v>44834</v>
      </c>
      <c r="O119" t="s">
        <v>298</v>
      </c>
      <c r="P119" t="s">
        <v>23</v>
      </c>
      <c r="Q119" t="s">
        <v>60</v>
      </c>
      <c r="R119" t="s">
        <v>23</v>
      </c>
    </row>
    <row r="120" spans="2:18" ht="30" x14ac:dyDescent="0.25">
      <c r="B120" t="s">
        <v>384</v>
      </c>
      <c r="C120" t="s">
        <v>385</v>
      </c>
      <c r="D120" s="1" t="s">
        <v>386</v>
      </c>
      <c r="E120" s="3">
        <v>10296.969999999999</v>
      </c>
      <c r="F120" s="3">
        <v>0</v>
      </c>
      <c r="G120" s="16"/>
      <c r="I120" s="75">
        <f t="shared" si="1"/>
        <v>4.1432274813306656E-3</v>
      </c>
      <c r="J120" s="3">
        <v>261390.5</v>
      </c>
      <c r="K120" s="3" t="s">
        <v>58</v>
      </c>
      <c r="L120" s="16"/>
      <c r="M120" s="17">
        <v>44470</v>
      </c>
      <c r="N120" s="17">
        <v>44834</v>
      </c>
      <c r="O120" t="s">
        <v>298</v>
      </c>
      <c r="P120" t="s">
        <v>23</v>
      </c>
      <c r="Q120" t="s">
        <v>60</v>
      </c>
      <c r="R120" t="s">
        <v>23</v>
      </c>
    </row>
    <row r="121" spans="2:18" ht="30" x14ac:dyDescent="0.25">
      <c r="B121" t="s">
        <v>387</v>
      </c>
      <c r="C121" t="s">
        <v>388</v>
      </c>
      <c r="D121" s="1" t="s">
        <v>389</v>
      </c>
      <c r="E121" s="3">
        <v>154450.59</v>
      </c>
      <c r="F121" s="3">
        <v>0</v>
      </c>
      <c r="G121" s="16"/>
      <c r="I121" s="75">
        <f t="shared" si="1"/>
        <v>4.2985071998485176E-2</v>
      </c>
      <c r="J121" s="3">
        <v>2711868.83</v>
      </c>
      <c r="K121" s="3" t="s">
        <v>58</v>
      </c>
      <c r="L121" s="16"/>
      <c r="M121" s="17">
        <v>44470</v>
      </c>
      <c r="N121" s="17">
        <v>44834</v>
      </c>
      <c r="O121" t="s">
        <v>298</v>
      </c>
      <c r="P121" t="s">
        <v>23</v>
      </c>
      <c r="Q121" t="s">
        <v>60</v>
      </c>
      <c r="R121" t="s">
        <v>23</v>
      </c>
    </row>
    <row r="122" spans="2:18" ht="30" x14ac:dyDescent="0.25">
      <c r="B122" t="s">
        <v>390</v>
      </c>
      <c r="C122" t="s">
        <v>391</v>
      </c>
      <c r="D122" s="1" t="s">
        <v>392</v>
      </c>
      <c r="E122" s="3">
        <v>86086.35</v>
      </c>
      <c r="F122" s="3">
        <v>0</v>
      </c>
      <c r="G122" s="16"/>
      <c r="I122" s="75">
        <f t="shared" si="1"/>
        <v>1.6004643404858805E-2</v>
      </c>
      <c r="J122" s="3">
        <v>1009710.85</v>
      </c>
      <c r="K122" s="3" t="s">
        <v>58</v>
      </c>
      <c r="L122" s="16"/>
      <c r="M122" s="17">
        <v>44470</v>
      </c>
      <c r="N122" s="17">
        <v>44834</v>
      </c>
      <c r="O122" t="s">
        <v>298</v>
      </c>
      <c r="P122" t="s">
        <v>23</v>
      </c>
      <c r="Q122" t="s">
        <v>60</v>
      </c>
      <c r="R122" t="s">
        <v>23</v>
      </c>
    </row>
    <row r="123" spans="2:18" ht="30" x14ac:dyDescent="0.25">
      <c r="B123" t="s">
        <v>393</v>
      </c>
      <c r="C123" t="s">
        <v>394</v>
      </c>
      <c r="D123" s="1" t="s">
        <v>395</v>
      </c>
      <c r="E123" s="3">
        <v>10178.06</v>
      </c>
      <c r="F123" s="3">
        <v>0</v>
      </c>
      <c r="G123" s="16"/>
      <c r="I123" s="75">
        <f t="shared" si="1"/>
        <v>2.9695230767375013E-3</v>
      </c>
      <c r="J123" s="3">
        <v>187343.11</v>
      </c>
      <c r="K123" s="3" t="s">
        <v>58</v>
      </c>
      <c r="L123" s="16"/>
      <c r="M123" s="17">
        <v>44470</v>
      </c>
      <c r="N123" s="17">
        <v>44834</v>
      </c>
      <c r="O123" t="s">
        <v>298</v>
      </c>
      <c r="P123" t="s">
        <v>23</v>
      </c>
      <c r="Q123" t="s">
        <v>60</v>
      </c>
      <c r="R123" t="s">
        <v>23</v>
      </c>
    </row>
    <row r="124" spans="2:18" x14ac:dyDescent="0.25">
      <c r="B124" t="s">
        <v>396</v>
      </c>
      <c r="C124" t="s">
        <v>397</v>
      </c>
      <c r="D124" s="1" t="s">
        <v>398</v>
      </c>
      <c r="E124" s="3">
        <v>6233.04</v>
      </c>
      <c r="F124" s="3">
        <v>0</v>
      </c>
      <c r="G124" s="16"/>
      <c r="I124" s="75">
        <f t="shared" si="1"/>
        <v>1.278796893620385E-3</v>
      </c>
      <c r="J124" s="3">
        <v>80677.53</v>
      </c>
      <c r="K124" s="3" t="s">
        <v>58</v>
      </c>
      <c r="L124" s="16"/>
      <c r="M124" s="17">
        <v>44470</v>
      </c>
      <c r="N124" s="17">
        <v>44834</v>
      </c>
      <c r="O124" t="s">
        <v>399</v>
      </c>
      <c r="P124" t="s">
        <v>23</v>
      </c>
      <c r="Q124" t="s">
        <v>60</v>
      </c>
      <c r="R124" t="s">
        <v>23</v>
      </c>
    </row>
    <row r="125" spans="2:18" x14ac:dyDescent="0.25">
      <c r="B125" t="s">
        <v>400</v>
      </c>
      <c r="C125" t="s">
        <v>401</v>
      </c>
      <c r="D125" s="1" t="s">
        <v>402</v>
      </c>
      <c r="E125" s="3">
        <v>8.06</v>
      </c>
      <c r="F125" s="3">
        <v>0</v>
      </c>
      <c r="G125" s="16"/>
      <c r="I125" s="75">
        <f t="shared" si="1"/>
        <v>2.0837038769227142E-4</v>
      </c>
      <c r="J125" s="3">
        <v>13145.800000000001</v>
      </c>
      <c r="K125" s="3" t="s">
        <v>58</v>
      </c>
      <c r="L125" s="16"/>
      <c r="M125" s="17">
        <v>44470</v>
      </c>
      <c r="N125" s="17">
        <v>44834</v>
      </c>
      <c r="O125" t="s">
        <v>399</v>
      </c>
      <c r="P125" t="s">
        <v>23</v>
      </c>
      <c r="Q125" t="s">
        <v>60</v>
      </c>
      <c r="R125" t="s">
        <v>23</v>
      </c>
    </row>
    <row r="126" spans="2:18" x14ac:dyDescent="0.25">
      <c r="B126" t="s">
        <v>403</v>
      </c>
      <c r="C126" t="s">
        <v>404</v>
      </c>
      <c r="D126" s="1" t="s">
        <v>405</v>
      </c>
      <c r="E126" s="3">
        <v>695462.07000000007</v>
      </c>
      <c r="F126" s="3">
        <v>0</v>
      </c>
      <c r="G126" s="16"/>
      <c r="I126" s="75">
        <f t="shared" si="1"/>
        <v>0.24755801089892299</v>
      </c>
      <c r="J126" s="3">
        <v>15618093.029999999</v>
      </c>
      <c r="K126" s="3" t="s">
        <v>58</v>
      </c>
      <c r="L126" s="16"/>
      <c r="M126" s="17">
        <v>44470</v>
      </c>
      <c r="N126" s="17">
        <v>44834</v>
      </c>
      <c r="O126" t="s">
        <v>399</v>
      </c>
      <c r="P126" t="s">
        <v>23</v>
      </c>
      <c r="Q126" t="s">
        <v>60</v>
      </c>
      <c r="R126" t="s">
        <v>23</v>
      </c>
    </row>
    <row r="127" spans="2:18" x14ac:dyDescent="0.25">
      <c r="B127" t="s">
        <v>406</v>
      </c>
      <c r="C127" t="s">
        <v>407</v>
      </c>
      <c r="D127" s="1" t="s">
        <v>408</v>
      </c>
      <c r="E127" s="3">
        <v>1381903.02</v>
      </c>
      <c r="F127" s="3">
        <v>0</v>
      </c>
      <c r="G127" s="16"/>
      <c r="I127" s="75">
        <f t="shared" si="1"/>
        <v>0.1462849158261017</v>
      </c>
      <c r="J127" s="3">
        <v>9228913.3200000003</v>
      </c>
      <c r="K127" s="3" t="s">
        <v>58</v>
      </c>
      <c r="L127" s="16"/>
      <c r="M127" s="17">
        <v>44470</v>
      </c>
      <c r="N127" s="17">
        <v>44834</v>
      </c>
      <c r="O127" t="s">
        <v>399</v>
      </c>
      <c r="P127" t="s">
        <v>23</v>
      </c>
      <c r="Q127" t="s">
        <v>409</v>
      </c>
      <c r="R127" t="s">
        <v>23</v>
      </c>
    </row>
    <row r="128" spans="2:18" x14ac:dyDescent="0.25">
      <c r="B128" t="s">
        <v>410</v>
      </c>
      <c r="C128" t="s">
        <v>411</v>
      </c>
      <c r="D128" s="1" t="s">
        <v>412</v>
      </c>
      <c r="E128" s="3">
        <v>1750684.4500000002</v>
      </c>
      <c r="F128" s="3">
        <v>0</v>
      </c>
      <c r="G128" s="16"/>
      <c r="I128" s="75">
        <f t="shared" si="1"/>
        <v>0.24424816209719222</v>
      </c>
      <c r="J128" s="3">
        <v>15409279.24</v>
      </c>
      <c r="K128" s="3" t="s">
        <v>58</v>
      </c>
      <c r="L128" s="16"/>
      <c r="M128" s="17">
        <v>44470</v>
      </c>
      <c r="N128" s="17">
        <v>44834</v>
      </c>
      <c r="O128" t="s">
        <v>399</v>
      </c>
      <c r="P128" t="s">
        <v>23</v>
      </c>
      <c r="Q128" t="s">
        <v>60</v>
      </c>
      <c r="R128" t="s">
        <v>23</v>
      </c>
    </row>
    <row r="129" spans="2:18" x14ac:dyDescent="0.25">
      <c r="B129" t="s">
        <v>413</v>
      </c>
      <c r="C129" t="s">
        <v>414</v>
      </c>
      <c r="D129" s="1" t="s">
        <v>415</v>
      </c>
      <c r="E129" s="3">
        <v>1448334.89</v>
      </c>
      <c r="F129" s="3">
        <v>0</v>
      </c>
      <c r="G129" s="16"/>
      <c r="I129" s="75">
        <f t="shared" si="1"/>
        <v>0.20647241145031245</v>
      </c>
      <c r="J129" s="3">
        <v>13026059.299999999</v>
      </c>
      <c r="K129" s="3" t="s">
        <v>58</v>
      </c>
      <c r="L129" s="16"/>
      <c r="M129" s="17">
        <v>44470</v>
      </c>
      <c r="N129" s="17">
        <v>44834</v>
      </c>
      <c r="O129" t="s">
        <v>399</v>
      </c>
      <c r="P129" t="s">
        <v>23</v>
      </c>
      <c r="Q129" t="s">
        <v>60</v>
      </c>
      <c r="R129" t="s">
        <v>23</v>
      </c>
    </row>
    <row r="130" spans="2:18" ht="45" x14ac:dyDescent="0.25">
      <c r="B130" t="s">
        <v>416</v>
      </c>
      <c r="C130" t="s">
        <v>417</v>
      </c>
      <c r="D130" s="1" t="s">
        <v>418</v>
      </c>
      <c r="E130" s="3">
        <v>1520.4</v>
      </c>
      <c r="F130" s="3">
        <v>0</v>
      </c>
      <c r="G130" s="16"/>
      <c r="I130" s="75">
        <f t="shared" si="1"/>
        <v>2.3832206566449013E-4</v>
      </c>
      <c r="J130" s="3">
        <v>15035.41</v>
      </c>
      <c r="K130" s="3" t="s">
        <v>58</v>
      </c>
      <c r="L130" s="16"/>
      <c r="M130" s="17">
        <v>44470</v>
      </c>
      <c r="N130" s="17">
        <v>44834</v>
      </c>
      <c r="O130" t="s">
        <v>419</v>
      </c>
      <c r="P130" t="s">
        <v>23</v>
      </c>
      <c r="Q130" t="s">
        <v>60</v>
      </c>
      <c r="R130" t="s">
        <v>23</v>
      </c>
    </row>
    <row r="131" spans="2:18" ht="45" x14ac:dyDescent="0.25">
      <c r="B131" t="s">
        <v>420</v>
      </c>
      <c r="C131" t="s">
        <v>421</v>
      </c>
      <c r="D131" s="1" t="s">
        <v>422</v>
      </c>
      <c r="E131" s="3">
        <v>188.6</v>
      </c>
      <c r="F131" s="3">
        <v>0</v>
      </c>
      <c r="G131" s="16"/>
      <c r="I131" s="75">
        <f t="shared" si="1"/>
        <v>1.3250741785931312E-4</v>
      </c>
      <c r="J131" s="3">
        <v>8359.7100000000009</v>
      </c>
      <c r="K131" s="3" t="s">
        <v>58</v>
      </c>
      <c r="L131" s="16"/>
      <c r="M131" s="17">
        <v>44470</v>
      </c>
      <c r="N131" s="17">
        <v>44834</v>
      </c>
      <c r="O131" t="s">
        <v>419</v>
      </c>
      <c r="P131" t="s">
        <v>23</v>
      </c>
      <c r="Q131" t="s">
        <v>60</v>
      </c>
      <c r="R131" t="s">
        <v>23</v>
      </c>
    </row>
    <row r="132" spans="2:18" x14ac:dyDescent="0.25">
      <c r="B132" t="s">
        <v>1574</v>
      </c>
      <c r="C132" t="s">
        <v>1575</v>
      </c>
      <c r="D132" s="1" t="s">
        <v>1576</v>
      </c>
      <c r="E132" s="3">
        <v>-1697</v>
      </c>
      <c r="F132" s="3">
        <v>9045.07</v>
      </c>
      <c r="G132" s="16">
        <f>E132-F132</f>
        <v>-10742.07</v>
      </c>
      <c r="H132" s="75">
        <f>G132/F132</f>
        <v>-1.1876160162386804</v>
      </c>
      <c r="I132" s="75">
        <f t="shared" si="1"/>
        <v>7.3811569722266395E-5</v>
      </c>
      <c r="J132" s="3">
        <v>4656.67</v>
      </c>
      <c r="K132" s="3">
        <v>9045.07</v>
      </c>
      <c r="L132" s="16">
        <f>J132-K132</f>
        <v>-4388.3999999999996</v>
      </c>
      <c r="M132" s="17">
        <v>44470</v>
      </c>
      <c r="N132" s="17">
        <v>44834</v>
      </c>
      <c r="O132" t="s">
        <v>1577</v>
      </c>
      <c r="P132" t="s">
        <v>544</v>
      </c>
      <c r="Q132" t="s">
        <v>427</v>
      </c>
      <c r="R132" t="s">
        <v>23</v>
      </c>
    </row>
    <row r="133" spans="2:18" x14ac:dyDescent="0.25">
      <c r="B133" t="s">
        <v>455</v>
      </c>
      <c r="C133" t="s">
        <v>456</v>
      </c>
      <c r="D133" s="1" t="s">
        <v>457</v>
      </c>
      <c r="E133" s="3">
        <v>662349.17000000004</v>
      </c>
      <c r="F133" s="3">
        <v>0</v>
      </c>
      <c r="G133" s="16"/>
      <c r="I133" s="75">
        <f t="shared" si="1"/>
        <v>3.9835560515280893E-2</v>
      </c>
      <c r="J133" s="3">
        <v>2513170.5</v>
      </c>
      <c r="K133" s="3" t="s">
        <v>58</v>
      </c>
      <c r="L133" s="16"/>
      <c r="M133" s="17">
        <v>44470</v>
      </c>
      <c r="N133" s="17">
        <v>44834</v>
      </c>
      <c r="O133" t="s">
        <v>399</v>
      </c>
      <c r="P133" t="s">
        <v>23</v>
      </c>
      <c r="Q133" t="s">
        <v>60</v>
      </c>
      <c r="R133" t="s">
        <v>23</v>
      </c>
    </row>
    <row r="134" spans="2:18" x14ac:dyDescent="0.25">
      <c r="B134" t="s">
        <v>458</v>
      </c>
      <c r="C134" t="s">
        <v>459</v>
      </c>
      <c r="D134" s="1" t="s">
        <v>460</v>
      </c>
      <c r="E134" s="3">
        <v>1088162.54</v>
      </c>
      <c r="F134" s="3">
        <v>0</v>
      </c>
      <c r="G134" s="16"/>
      <c r="I134" s="75">
        <f t="shared" si="1"/>
        <v>9.2227329623430165E-2</v>
      </c>
      <c r="J134" s="3">
        <v>5818494.8599999994</v>
      </c>
      <c r="K134" s="3" t="s">
        <v>58</v>
      </c>
      <c r="L134" s="16"/>
      <c r="M134" s="17">
        <v>44470</v>
      </c>
      <c r="N134" s="17">
        <v>44834</v>
      </c>
      <c r="O134" t="s">
        <v>399</v>
      </c>
      <c r="P134" t="s">
        <v>23</v>
      </c>
      <c r="Q134" t="s">
        <v>60</v>
      </c>
      <c r="R134" t="s">
        <v>23</v>
      </c>
    </row>
    <row r="135" spans="2:18" x14ac:dyDescent="0.25">
      <c r="B135" t="s">
        <v>461</v>
      </c>
      <c r="C135" t="s">
        <v>462</v>
      </c>
      <c r="D135" s="1" t="s">
        <v>463</v>
      </c>
      <c r="E135" s="3">
        <v>1298.3499999999999</v>
      </c>
      <c r="F135" s="3">
        <v>0</v>
      </c>
      <c r="G135" s="16"/>
      <c r="I135" s="75">
        <f t="shared" si="1"/>
        <v>9.7235194512658454E-2</v>
      </c>
      <c r="J135" s="3">
        <v>6134434.1399999997</v>
      </c>
      <c r="K135" s="3" t="s">
        <v>58</v>
      </c>
      <c r="L135" s="16"/>
      <c r="M135" s="17">
        <v>44470</v>
      </c>
      <c r="N135" s="17">
        <v>44834</v>
      </c>
      <c r="O135" t="s">
        <v>399</v>
      </c>
      <c r="P135" t="s">
        <v>23</v>
      </c>
      <c r="Q135" t="s">
        <v>60</v>
      </c>
      <c r="R135" t="s">
        <v>23</v>
      </c>
    </row>
    <row r="136" spans="2:18" x14ac:dyDescent="0.25">
      <c r="B136" t="s">
        <v>464</v>
      </c>
      <c r="C136" t="s">
        <v>465</v>
      </c>
      <c r="D136" s="1" t="s">
        <v>466</v>
      </c>
      <c r="E136" s="3">
        <v>2400.61</v>
      </c>
      <c r="F136" s="3">
        <v>0</v>
      </c>
      <c r="G136" s="16"/>
      <c r="I136" s="75">
        <f t="shared" si="1"/>
        <v>9.6898833211105803E-2</v>
      </c>
      <c r="J136" s="3">
        <v>6113213.5700000003</v>
      </c>
      <c r="K136" s="3" t="s">
        <v>58</v>
      </c>
      <c r="L136" s="16"/>
      <c r="M136" s="17">
        <v>44470</v>
      </c>
      <c r="N136" s="17">
        <v>44834</v>
      </c>
      <c r="O136" t="s">
        <v>399</v>
      </c>
      <c r="P136" t="s">
        <v>23</v>
      </c>
      <c r="Q136" t="s">
        <v>60</v>
      </c>
      <c r="R136" t="s">
        <v>23</v>
      </c>
    </row>
    <row r="137" spans="2:18" x14ac:dyDescent="0.25">
      <c r="B137" t="s">
        <v>467</v>
      </c>
      <c r="C137" t="s">
        <v>468</v>
      </c>
      <c r="D137" s="1" t="s">
        <v>469</v>
      </c>
      <c r="E137" s="3">
        <v>658020.05000000005</v>
      </c>
      <c r="F137" s="3">
        <v>0</v>
      </c>
      <c r="G137" s="16"/>
      <c r="I137" s="75">
        <f t="shared" si="1"/>
        <v>0.12104548761798066</v>
      </c>
      <c r="J137" s="3">
        <v>7636592.6499999994</v>
      </c>
      <c r="K137" s="3" t="s">
        <v>58</v>
      </c>
      <c r="L137" s="16"/>
      <c r="M137" s="17">
        <v>44470</v>
      </c>
      <c r="N137" s="17">
        <v>44834</v>
      </c>
      <c r="O137" t="s">
        <v>399</v>
      </c>
      <c r="P137" t="s">
        <v>23</v>
      </c>
      <c r="Q137" t="s">
        <v>60</v>
      </c>
      <c r="R137" t="s">
        <v>23</v>
      </c>
    </row>
    <row r="138" spans="2:18" x14ac:dyDescent="0.25">
      <c r="B138" t="s">
        <v>1578</v>
      </c>
      <c r="C138" t="s">
        <v>1579</v>
      </c>
      <c r="D138" s="1" t="s">
        <v>1580</v>
      </c>
      <c r="E138" s="3">
        <v>-5953.75</v>
      </c>
      <c r="F138" s="3">
        <v>8119.62</v>
      </c>
      <c r="G138" s="16">
        <f t="shared" ref="G138:G201" si="2">E138-F138</f>
        <v>-14073.369999999999</v>
      </c>
      <c r="H138" s="75">
        <f t="shared" ref="H138:H201" si="3">G138/F138</f>
        <v>-1.7332547582276017</v>
      </c>
      <c r="I138" s="75">
        <f t="shared" si="1"/>
        <v>2.825961367136599E-5</v>
      </c>
      <c r="J138" s="3">
        <v>1782.8600000000001</v>
      </c>
      <c r="K138" s="3">
        <v>8119.62</v>
      </c>
      <c r="L138" s="16">
        <f>J138-K138</f>
        <v>-6336.76</v>
      </c>
      <c r="M138" s="17">
        <v>44470</v>
      </c>
      <c r="N138" s="17">
        <v>44834</v>
      </c>
      <c r="O138" t="s">
        <v>1581</v>
      </c>
      <c r="P138" t="s">
        <v>50</v>
      </c>
      <c r="Q138" t="s">
        <v>427</v>
      </c>
      <c r="R138" t="s">
        <v>23</v>
      </c>
    </row>
    <row r="139" spans="2:18" x14ac:dyDescent="0.25">
      <c r="B139" t="s">
        <v>1582</v>
      </c>
      <c r="C139" t="s">
        <v>1583</v>
      </c>
      <c r="D139" s="1" t="s">
        <v>1584</v>
      </c>
      <c r="E139" s="3">
        <v>-3542.79</v>
      </c>
      <c r="F139" s="3">
        <v>9698.35</v>
      </c>
      <c r="G139" s="16">
        <f t="shared" si="2"/>
        <v>-13241.14</v>
      </c>
      <c r="H139" s="75">
        <f t="shared" si="3"/>
        <v>-1.3652982208313784</v>
      </c>
      <c r="I139" s="75">
        <f t="shared" si="1"/>
        <v>7.3659878337168874E-5</v>
      </c>
      <c r="J139" s="3">
        <v>4647.1000000000004</v>
      </c>
      <c r="K139" s="3">
        <v>9698.35</v>
      </c>
      <c r="L139" s="16">
        <f t="shared" ref="L139:L202" si="4">J139-K139</f>
        <v>-5051.25</v>
      </c>
      <c r="M139" s="17">
        <v>44470</v>
      </c>
      <c r="N139" s="17">
        <v>44834</v>
      </c>
      <c r="O139" t="s">
        <v>1585</v>
      </c>
      <c r="P139" t="s">
        <v>544</v>
      </c>
      <c r="Q139" t="s">
        <v>427</v>
      </c>
      <c r="R139" t="s">
        <v>23</v>
      </c>
    </row>
    <row r="140" spans="2:18" ht="30" x14ac:dyDescent="0.25">
      <c r="B140" t="s">
        <v>1586</v>
      </c>
      <c r="C140" t="s">
        <v>1587</v>
      </c>
      <c r="D140" s="1" t="s">
        <v>1588</v>
      </c>
      <c r="E140" s="3">
        <v>-7658.85</v>
      </c>
      <c r="F140" s="3">
        <v>11988.09</v>
      </c>
      <c r="G140" s="16">
        <f t="shared" si="2"/>
        <v>-19646.940000000002</v>
      </c>
      <c r="H140" s="75">
        <f t="shared" si="3"/>
        <v>-1.638871580043193</v>
      </c>
      <c r="I140" s="75">
        <f t="shared" si="1"/>
        <v>2.6219309064286226E-5</v>
      </c>
      <c r="J140" s="3">
        <v>1654.14</v>
      </c>
      <c r="K140" s="3">
        <v>11988.09</v>
      </c>
      <c r="L140" s="16">
        <f t="shared" si="4"/>
        <v>-10333.950000000001</v>
      </c>
      <c r="M140" s="17">
        <v>44470</v>
      </c>
      <c r="N140" s="17">
        <v>44834</v>
      </c>
      <c r="O140" t="s">
        <v>453</v>
      </c>
      <c r="P140" t="s">
        <v>454</v>
      </c>
      <c r="Q140" t="s">
        <v>427</v>
      </c>
      <c r="R140" t="s">
        <v>23</v>
      </c>
    </row>
    <row r="141" spans="2:18" x14ac:dyDescent="0.25">
      <c r="B141" t="s">
        <v>1589</v>
      </c>
      <c r="C141" t="s">
        <v>1590</v>
      </c>
      <c r="D141" s="1" t="s">
        <v>1591</v>
      </c>
      <c r="E141" s="3">
        <v>-364.72</v>
      </c>
      <c r="F141" s="3">
        <v>12924.87</v>
      </c>
      <c r="G141" s="16">
        <f t="shared" si="2"/>
        <v>-13289.59</v>
      </c>
      <c r="H141" s="75">
        <f t="shared" si="3"/>
        <v>-1.0282184656402733</v>
      </c>
      <c r="I141" s="75">
        <f t="shared" si="1"/>
        <v>1.2321033687549889E-4</v>
      </c>
      <c r="J141" s="3">
        <v>7773.17</v>
      </c>
      <c r="K141" s="3">
        <v>12924.87</v>
      </c>
      <c r="L141" s="16">
        <f t="shared" si="4"/>
        <v>-5151.7000000000007</v>
      </c>
      <c r="M141" s="17">
        <v>44470</v>
      </c>
      <c r="N141" s="17">
        <v>44834</v>
      </c>
      <c r="O141" t="s">
        <v>1581</v>
      </c>
      <c r="P141" t="s">
        <v>50</v>
      </c>
      <c r="Q141" t="s">
        <v>427</v>
      </c>
      <c r="R141" t="s">
        <v>23</v>
      </c>
    </row>
    <row r="142" spans="2:18" ht="30" x14ac:dyDescent="0.25">
      <c r="B142" t="s">
        <v>1592</v>
      </c>
      <c r="C142" t="s">
        <v>1593</v>
      </c>
      <c r="D142" s="1" t="s">
        <v>1594</v>
      </c>
      <c r="E142" s="3">
        <v>-1890.3400000000001</v>
      </c>
      <c r="F142" s="3">
        <v>4047.41</v>
      </c>
      <c r="G142" s="16">
        <f t="shared" si="2"/>
        <v>-5937.75</v>
      </c>
      <c r="H142" s="75">
        <f t="shared" si="3"/>
        <v>-1.4670492981931655</v>
      </c>
      <c r="I142" s="75">
        <f t="shared" si="1"/>
        <v>3.2897534181244323E-5</v>
      </c>
      <c r="J142" s="3">
        <v>2075.46</v>
      </c>
      <c r="K142" s="3">
        <v>4047.41</v>
      </c>
      <c r="L142" s="16">
        <f t="shared" si="4"/>
        <v>-1971.9499999999998</v>
      </c>
      <c r="M142" s="17">
        <v>44470</v>
      </c>
      <c r="N142" s="17">
        <v>44834</v>
      </c>
      <c r="O142" t="s">
        <v>1595</v>
      </c>
      <c r="P142" t="s">
        <v>32</v>
      </c>
      <c r="Q142" t="s">
        <v>427</v>
      </c>
      <c r="R142" t="s">
        <v>23</v>
      </c>
    </row>
    <row r="143" spans="2:18" x14ac:dyDescent="0.25">
      <c r="B143" t="s">
        <v>1596</v>
      </c>
      <c r="C143" t="s">
        <v>1597</v>
      </c>
      <c r="D143" s="1" t="s">
        <v>1598</v>
      </c>
      <c r="E143" s="3">
        <v>-2269.9299999999998</v>
      </c>
      <c r="F143" s="3">
        <v>4779.25</v>
      </c>
      <c r="G143" s="16">
        <f t="shared" si="2"/>
        <v>-7049.18</v>
      </c>
      <c r="H143" s="75">
        <f t="shared" si="3"/>
        <v>-1.4749552754093216</v>
      </c>
      <c r="I143" s="75">
        <f t="shared" ref="I143:I206" si="5">J143/63088619</f>
        <v>2.7014222644499478E-5</v>
      </c>
      <c r="J143" s="3">
        <v>1704.29</v>
      </c>
      <c r="K143" s="3">
        <v>4779.25</v>
      </c>
      <c r="L143" s="16">
        <f t="shared" si="4"/>
        <v>-3074.96</v>
      </c>
      <c r="M143" s="17">
        <v>44470</v>
      </c>
      <c r="N143" s="17">
        <v>44834</v>
      </c>
      <c r="O143" t="s">
        <v>1599</v>
      </c>
      <c r="P143" t="s">
        <v>432</v>
      </c>
      <c r="Q143" t="s">
        <v>1600</v>
      </c>
      <c r="R143" t="s">
        <v>23</v>
      </c>
    </row>
    <row r="144" spans="2:18" x14ac:dyDescent="0.25">
      <c r="B144" t="s">
        <v>1601</v>
      </c>
      <c r="C144" t="s">
        <v>1602</v>
      </c>
      <c r="D144" s="1" t="s">
        <v>1603</v>
      </c>
      <c r="E144" s="3">
        <v>-5672.71</v>
      </c>
      <c r="F144" s="3">
        <v>5645.47</v>
      </c>
      <c r="G144" s="16">
        <f t="shared" si="2"/>
        <v>-11318.18</v>
      </c>
      <c r="H144" s="75">
        <f t="shared" si="3"/>
        <v>-2.0048251075641179</v>
      </c>
      <c r="I144" s="75">
        <f t="shared" si="5"/>
        <v>1.7317545023453436E-5</v>
      </c>
      <c r="J144" s="3">
        <v>1092.54</v>
      </c>
      <c r="K144" s="3">
        <v>5645.47</v>
      </c>
      <c r="L144" s="16">
        <f t="shared" si="4"/>
        <v>-4552.93</v>
      </c>
      <c r="M144" s="17">
        <v>44470</v>
      </c>
      <c r="N144" s="17">
        <v>44834</v>
      </c>
      <c r="O144" t="s">
        <v>1604</v>
      </c>
      <c r="P144" t="s">
        <v>21</v>
      </c>
      <c r="Q144" t="s">
        <v>1600</v>
      </c>
      <c r="R144" t="s">
        <v>23</v>
      </c>
    </row>
    <row r="145" spans="2:18" x14ac:dyDescent="0.25">
      <c r="B145" t="s">
        <v>1605</v>
      </c>
      <c r="C145" t="s">
        <v>1606</v>
      </c>
      <c r="D145" s="1" t="s">
        <v>1607</v>
      </c>
      <c r="E145" s="3">
        <v>-1921.48</v>
      </c>
      <c r="F145" s="3">
        <v>2881.48</v>
      </c>
      <c r="G145" s="16">
        <f t="shared" si="2"/>
        <v>-4802.96</v>
      </c>
      <c r="H145" s="75">
        <f t="shared" si="3"/>
        <v>-1.6668378749809125</v>
      </c>
      <c r="I145" s="75">
        <f t="shared" si="5"/>
        <v>3.6696000589266343E-5</v>
      </c>
      <c r="J145" s="3">
        <v>2315.1</v>
      </c>
      <c r="K145" s="3">
        <v>2881.48</v>
      </c>
      <c r="L145" s="16">
        <f t="shared" si="4"/>
        <v>-566.38000000000011</v>
      </c>
      <c r="M145" s="17">
        <v>44470</v>
      </c>
      <c r="N145" s="17">
        <v>44834</v>
      </c>
      <c r="O145" t="s">
        <v>1608</v>
      </c>
      <c r="P145" t="s">
        <v>21</v>
      </c>
      <c r="Q145" t="s">
        <v>1600</v>
      </c>
      <c r="R145" t="s">
        <v>23</v>
      </c>
    </row>
    <row r="146" spans="2:18" x14ac:dyDescent="0.25">
      <c r="B146" t="s">
        <v>1609</v>
      </c>
      <c r="C146" t="s">
        <v>1610</v>
      </c>
      <c r="D146" s="1" t="s">
        <v>1611</v>
      </c>
      <c r="E146" s="3">
        <v>-1326.59</v>
      </c>
      <c r="F146" s="3">
        <v>3343</v>
      </c>
      <c r="G146" s="16">
        <f t="shared" si="2"/>
        <v>-4669.59</v>
      </c>
      <c r="H146" s="75">
        <f t="shared" si="3"/>
        <v>-1.3968262040083756</v>
      </c>
      <c r="I146" s="75">
        <f t="shared" si="5"/>
        <v>3.1970742615240955E-5</v>
      </c>
      <c r="J146" s="3">
        <v>2016.99</v>
      </c>
      <c r="K146" s="3">
        <v>3343</v>
      </c>
      <c r="L146" s="16">
        <f t="shared" si="4"/>
        <v>-1326.01</v>
      </c>
      <c r="M146" s="17">
        <v>44470</v>
      </c>
      <c r="N146" s="17">
        <v>44834</v>
      </c>
      <c r="O146" t="s">
        <v>1612</v>
      </c>
      <c r="P146" t="s">
        <v>50</v>
      </c>
      <c r="Q146" t="s">
        <v>22</v>
      </c>
      <c r="R146" t="s">
        <v>23</v>
      </c>
    </row>
    <row r="147" spans="2:18" x14ac:dyDescent="0.25">
      <c r="B147" t="s">
        <v>1613</v>
      </c>
      <c r="C147" t="s">
        <v>1614</v>
      </c>
      <c r="D147" s="1" t="s">
        <v>1615</v>
      </c>
      <c r="E147" s="3">
        <v>-3745.54</v>
      </c>
      <c r="F147" s="3">
        <v>4997.76</v>
      </c>
      <c r="G147" s="16">
        <f t="shared" si="2"/>
        <v>-8743.2999999999993</v>
      </c>
      <c r="H147" s="75">
        <f t="shared" si="3"/>
        <v>-1.7494437508003584</v>
      </c>
      <c r="I147" s="75">
        <f t="shared" si="5"/>
        <v>7.1890938047003373E-6</v>
      </c>
      <c r="J147" s="3">
        <v>453.55</v>
      </c>
      <c r="K147" s="3">
        <v>4997.76</v>
      </c>
      <c r="L147" s="16">
        <f>J147-K147</f>
        <v>-4544.21</v>
      </c>
      <c r="M147" s="17">
        <v>44470</v>
      </c>
      <c r="N147" s="17">
        <v>44834</v>
      </c>
      <c r="O147" t="s">
        <v>1616</v>
      </c>
      <c r="P147" t="s">
        <v>585</v>
      </c>
      <c r="Q147" t="s">
        <v>1617</v>
      </c>
      <c r="R147" t="s">
        <v>23</v>
      </c>
    </row>
    <row r="148" spans="2:18" x14ac:dyDescent="0.25">
      <c r="B148" t="s">
        <v>1618</v>
      </c>
      <c r="C148" t="s">
        <v>1619</v>
      </c>
      <c r="D148" s="1" t="s">
        <v>1620</v>
      </c>
      <c r="E148" s="3">
        <v>-796</v>
      </c>
      <c r="F148" s="3">
        <v>1193.5</v>
      </c>
      <c r="G148" s="16">
        <f t="shared" si="2"/>
        <v>-1989.5</v>
      </c>
      <c r="H148" s="75">
        <f t="shared" si="3"/>
        <v>-1.6669459572685379</v>
      </c>
      <c r="I148" s="75">
        <f t="shared" si="5"/>
        <v>1.3919150774246619E-5</v>
      </c>
      <c r="J148" s="3">
        <v>878.14</v>
      </c>
      <c r="K148" s="3">
        <v>1193.5</v>
      </c>
      <c r="L148" s="16">
        <f t="shared" si="4"/>
        <v>-315.36</v>
      </c>
      <c r="M148" s="17">
        <v>44470</v>
      </c>
      <c r="N148" s="17">
        <v>44834</v>
      </c>
      <c r="O148" t="s">
        <v>1616</v>
      </c>
      <c r="P148" t="s">
        <v>585</v>
      </c>
      <c r="Q148" t="s">
        <v>1621</v>
      </c>
      <c r="R148" t="s">
        <v>585</v>
      </c>
    </row>
    <row r="149" spans="2:18" x14ac:dyDescent="0.25">
      <c r="B149" t="s">
        <v>1622</v>
      </c>
      <c r="C149" t="s">
        <v>1623</v>
      </c>
      <c r="D149" s="1" t="s">
        <v>1624</v>
      </c>
      <c r="E149" s="3">
        <v>-7470</v>
      </c>
      <c r="F149" s="3">
        <v>30289.94</v>
      </c>
      <c r="G149" s="16">
        <f t="shared" si="2"/>
        <v>-37759.94</v>
      </c>
      <c r="H149" s="75">
        <f t="shared" si="3"/>
        <v>-1.2466165334101027</v>
      </c>
      <c r="I149" s="75">
        <f t="shared" si="5"/>
        <v>3.1505825163172458E-4</v>
      </c>
      <c r="J149" s="3">
        <v>19876.59</v>
      </c>
      <c r="K149" s="3">
        <v>30289.94</v>
      </c>
      <c r="L149" s="16">
        <f t="shared" si="4"/>
        <v>-10413.349999999999</v>
      </c>
      <c r="M149" s="17">
        <v>44470</v>
      </c>
      <c r="N149" s="17">
        <v>44834</v>
      </c>
      <c r="O149" t="s">
        <v>1625</v>
      </c>
      <c r="P149" t="s">
        <v>580</v>
      </c>
      <c r="Q149" t="s">
        <v>1626</v>
      </c>
      <c r="R149" t="s">
        <v>580</v>
      </c>
    </row>
    <row r="150" spans="2:18" x14ac:dyDescent="0.25">
      <c r="B150" t="s">
        <v>1627</v>
      </c>
      <c r="C150" t="s">
        <v>1628</v>
      </c>
      <c r="D150" s="1" t="s">
        <v>1629</v>
      </c>
      <c r="E150" s="3">
        <v>-4572.09</v>
      </c>
      <c r="F150" s="3">
        <v>11859.42</v>
      </c>
      <c r="G150" s="16">
        <f t="shared" si="2"/>
        <v>-16431.510000000002</v>
      </c>
      <c r="H150" s="75">
        <f t="shared" si="3"/>
        <v>-1.3855239126365373</v>
      </c>
      <c r="I150" s="75">
        <f t="shared" si="5"/>
        <v>1.5764681740774829E-4</v>
      </c>
      <c r="J150" s="3">
        <v>9945.7199999999993</v>
      </c>
      <c r="K150" s="3">
        <v>11859.42</v>
      </c>
      <c r="L150" s="16">
        <f t="shared" si="4"/>
        <v>-1913.7000000000007</v>
      </c>
      <c r="M150" s="17">
        <v>44470</v>
      </c>
      <c r="N150" s="17">
        <v>44834</v>
      </c>
      <c r="O150" t="s">
        <v>1630</v>
      </c>
      <c r="P150" t="s">
        <v>580</v>
      </c>
      <c r="Q150" t="s">
        <v>1600</v>
      </c>
      <c r="R150" t="s">
        <v>23</v>
      </c>
    </row>
    <row r="151" spans="2:18" ht="30" x14ac:dyDescent="0.25">
      <c r="B151" t="s">
        <v>1631</v>
      </c>
      <c r="C151" t="s">
        <v>1632</v>
      </c>
      <c r="D151" s="1" t="s">
        <v>1633</v>
      </c>
      <c r="E151" s="3">
        <v>-1159.95</v>
      </c>
      <c r="F151" s="3">
        <v>3001.27</v>
      </c>
      <c r="G151" s="16">
        <f t="shared" si="2"/>
        <v>-4161.22</v>
      </c>
      <c r="H151" s="75">
        <f t="shared" si="3"/>
        <v>-1.3864863874293216</v>
      </c>
      <c r="I151" s="75">
        <f t="shared" si="5"/>
        <v>1.1171032290308971E-4</v>
      </c>
      <c r="J151" s="3">
        <v>7047.6500000000005</v>
      </c>
      <c r="K151" s="3">
        <v>3001.27</v>
      </c>
      <c r="L151" s="16">
        <f t="shared" si="4"/>
        <v>4046.3800000000006</v>
      </c>
      <c r="M151" s="17">
        <v>44470</v>
      </c>
      <c r="N151" s="17">
        <v>44834</v>
      </c>
      <c r="O151" t="s">
        <v>1634</v>
      </c>
      <c r="P151" t="s">
        <v>45</v>
      </c>
      <c r="Q151" t="s">
        <v>1635</v>
      </c>
      <c r="R151" t="s">
        <v>50</v>
      </c>
    </row>
    <row r="152" spans="2:18" x14ac:dyDescent="0.25">
      <c r="B152" t="s">
        <v>1636</v>
      </c>
      <c r="C152" t="s">
        <v>1637</v>
      </c>
      <c r="D152" s="1" t="s">
        <v>1638</v>
      </c>
      <c r="E152" s="3">
        <v>-6458.2</v>
      </c>
      <c r="F152" s="3">
        <v>7419912.3799999999</v>
      </c>
      <c r="G152" s="16">
        <f t="shared" si="2"/>
        <v>-7426370.5800000001</v>
      </c>
      <c r="H152" s="75">
        <f t="shared" si="3"/>
        <v>-1.0008703876365721</v>
      </c>
      <c r="I152" s="75">
        <f t="shared" si="5"/>
        <v>0.10216003602805127</v>
      </c>
      <c r="J152" s="3">
        <v>6445135.5899999999</v>
      </c>
      <c r="K152" s="3">
        <v>7419912.3799999999</v>
      </c>
      <c r="L152" s="16">
        <f t="shared" si="4"/>
        <v>-974776.79</v>
      </c>
      <c r="M152" s="17">
        <v>44470</v>
      </c>
      <c r="N152" s="17">
        <v>44834</v>
      </c>
      <c r="O152" t="s">
        <v>1639</v>
      </c>
      <c r="P152" t="s">
        <v>432</v>
      </c>
      <c r="Q152" t="s">
        <v>1640</v>
      </c>
      <c r="R152" t="s">
        <v>32</v>
      </c>
    </row>
    <row r="153" spans="2:18" ht="30" x14ac:dyDescent="0.25">
      <c r="B153" t="s">
        <v>1641</v>
      </c>
      <c r="C153" t="s">
        <v>1642</v>
      </c>
      <c r="D153" s="1" t="s">
        <v>1643</v>
      </c>
      <c r="E153" s="3">
        <v>3300.58</v>
      </c>
      <c r="F153" s="3">
        <v>3112.16</v>
      </c>
      <c r="G153" s="16">
        <f t="shared" si="2"/>
        <v>188.42000000000007</v>
      </c>
      <c r="H153" s="75">
        <f t="shared" si="3"/>
        <v>6.0543159734718036E-2</v>
      </c>
      <c r="I153" s="75">
        <f t="shared" si="5"/>
        <v>9.2160045538482936E-5</v>
      </c>
      <c r="J153" s="3">
        <v>5814.25</v>
      </c>
      <c r="K153" s="3">
        <v>3112.16</v>
      </c>
      <c r="L153" s="16">
        <f t="shared" si="4"/>
        <v>2702.09</v>
      </c>
      <c r="M153" s="17">
        <v>44470</v>
      </c>
      <c r="N153" s="17">
        <v>44834</v>
      </c>
      <c r="O153" t="s">
        <v>1644</v>
      </c>
      <c r="P153" t="s">
        <v>50</v>
      </c>
      <c r="Q153" t="s">
        <v>1645</v>
      </c>
      <c r="R153" t="s">
        <v>21</v>
      </c>
    </row>
    <row r="154" spans="2:18" ht="30" x14ac:dyDescent="0.25">
      <c r="B154" t="s">
        <v>1646</v>
      </c>
      <c r="C154" t="s">
        <v>1647</v>
      </c>
      <c r="D154" s="1" t="s">
        <v>1648</v>
      </c>
      <c r="E154" s="3">
        <v>-70461.570000000007</v>
      </c>
      <c r="F154" s="3">
        <v>1174025.58</v>
      </c>
      <c r="G154" s="16">
        <f t="shared" si="2"/>
        <v>-1244487.1500000001</v>
      </c>
      <c r="H154" s="75">
        <f t="shared" si="3"/>
        <v>-1.0600170653862584</v>
      </c>
      <c r="I154" s="75">
        <f t="shared" si="5"/>
        <v>1.839897779344322E-3</v>
      </c>
      <c r="J154" s="3">
        <v>116076.61</v>
      </c>
      <c r="K154" s="3">
        <v>1174025.58</v>
      </c>
      <c r="L154" s="16">
        <f t="shared" si="4"/>
        <v>-1057948.97</v>
      </c>
      <c r="M154" s="17">
        <v>44470</v>
      </c>
      <c r="N154" s="17">
        <v>44834</v>
      </c>
      <c r="O154" t="s">
        <v>1649</v>
      </c>
      <c r="P154" t="s">
        <v>23</v>
      </c>
      <c r="Q154" t="s">
        <v>484</v>
      </c>
      <c r="R154" t="s">
        <v>23</v>
      </c>
    </row>
    <row r="155" spans="2:18" ht="30" x14ac:dyDescent="0.25">
      <c r="B155" t="s">
        <v>1650</v>
      </c>
      <c r="C155" t="s">
        <v>1651</v>
      </c>
      <c r="D155" s="1" t="s">
        <v>1652</v>
      </c>
      <c r="E155" s="3">
        <v>-12.25</v>
      </c>
      <c r="F155" s="3">
        <v>6079.01</v>
      </c>
      <c r="G155" s="16">
        <f t="shared" si="2"/>
        <v>-6091.26</v>
      </c>
      <c r="H155" s="75">
        <f t="shared" si="3"/>
        <v>-1.0020151307531984</v>
      </c>
      <c r="I155" s="75">
        <f t="shared" si="5"/>
        <v>0</v>
      </c>
      <c r="J155" s="3">
        <v>0</v>
      </c>
      <c r="K155" s="3">
        <v>6079.01</v>
      </c>
      <c r="L155" s="16">
        <f t="shared" si="4"/>
        <v>-6079.01</v>
      </c>
      <c r="M155" s="17">
        <v>44470</v>
      </c>
      <c r="N155" s="17">
        <v>44834</v>
      </c>
      <c r="O155" t="s">
        <v>1653</v>
      </c>
      <c r="P155" t="s">
        <v>45</v>
      </c>
      <c r="Q155" t="s">
        <v>1180</v>
      </c>
      <c r="R155" t="s">
        <v>23</v>
      </c>
    </row>
    <row r="156" spans="2:18" ht="60" x14ac:dyDescent="0.25">
      <c r="B156" t="s">
        <v>1654</v>
      </c>
      <c r="C156" t="s">
        <v>1655</v>
      </c>
      <c r="D156" s="1" t="s">
        <v>1656</v>
      </c>
      <c r="E156" s="3">
        <v>48386.590000000004</v>
      </c>
      <c r="F156" s="3">
        <v>12139301.77</v>
      </c>
      <c r="G156" s="16">
        <f t="shared" si="2"/>
        <v>-12090915.18</v>
      </c>
      <c r="H156" s="75">
        <f t="shared" si="3"/>
        <v>-0.99601405493357298</v>
      </c>
      <c r="I156" s="75">
        <f t="shared" si="5"/>
        <v>0.16742888840220135</v>
      </c>
      <c r="J156" s="3">
        <v>10562857.35</v>
      </c>
      <c r="K156" s="3">
        <v>12139301.77</v>
      </c>
      <c r="L156" s="16">
        <f t="shared" si="4"/>
        <v>-1576444.42</v>
      </c>
      <c r="M156" s="17">
        <v>44470</v>
      </c>
      <c r="N156" s="17">
        <v>44834</v>
      </c>
      <c r="O156" t="s">
        <v>1657</v>
      </c>
      <c r="P156" t="s">
        <v>432</v>
      </c>
      <c r="Q156" t="s">
        <v>1658</v>
      </c>
      <c r="R156" t="s">
        <v>585</v>
      </c>
    </row>
    <row r="157" spans="2:18" ht="45" x14ac:dyDescent="0.25">
      <c r="B157" t="s">
        <v>1659</v>
      </c>
      <c r="C157" t="s">
        <v>1660</v>
      </c>
      <c r="D157" s="1" t="s">
        <v>1661</v>
      </c>
      <c r="E157" s="3">
        <v>4837.0600000000004</v>
      </c>
      <c r="F157" s="3">
        <v>82933.06</v>
      </c>
      <c r="G157" s="16">
        <f t="shared" si="2"/>
        <v>-78096</v>
      </c>
      <c r="H157" s="75">
        <f t="shared" si="3"/>
        <v>-0.94167512931513686</v>
      </c>
      <c r="I157" s="75">
        <f t="shared" si="5"/>
        <v>1.4222991630233656E-3</v>
      </c>
      <c r="J157" s="3">
        <v>89730.89</v>
      </c>
      <c r="K157" s="3">
        <v>82933.06</v>
      </c>
      <c r="L157" s="16">
        <f t="shared" si="4"/>
        <v>6797.8300000000017</v>
      </c>
      <c r="M157" s="17">
        <v>44470</v>
      </c>
      <c r="N157" s="17">
        <v>44834</v>
      </c>
      <c r="O157" t="s">
        <v>1657</v>
      </c>
      <c r="P157" t="s">
        <v>432</v>
      </c>
      <c r="Q157" t="s">
        <v>1662</v>
      </c>
      <c r="R157" t="s">
        <v>23</v>
      </c>
    </row>
    <row r="158" spans="2:18" x14ac:dyDescent="0.25">
      <c r="B158" t="s">
        <v>1663</v>
      </c>
      <c r="C158" t="s">
        <v>1664</v>
      </c>
      <c r="D158" s="1" t="s">
        <v>1665</v>
      </c>
      <c r="E158" s="3">
        <v>-8849.43</v>
      </c>
      <c r="F158" s="3">
        <v>565013.23</v>
      </c>
      <c r="G158" s="16">
        <f t="shared" si="2"/>
        <v>-573862.66</v>
      </c>
      <c r="H158" s="75">
        <f t="shared" si="3"/>
        <v>-1.0156623412163288</v>
      </c>
      <c r="I158" s="75">
        <f t="shared" si="5"/>
        <v>3.7793368087515123E-3</v>
      </c>
      <c r="J158" s="3">
        <v>238433.14</v>
      </c>
      <c r="K158" s="3">
        <v>565013.23</v>
      </c>
      <c r="L158" s="16">
        <f t="shared" si="4"/>
        <v>-326580.08999999997</v>
      </c>
      <c r="M158" s="17">
        <v>44470</v>
      </c>
      <c r="N158" s="17">
        <v>44834</v>
      </c>
      <c r="O158" t="s">
        <v>1666</v>
      </c>
      <c r="P158" t="s">
        <v>45</v>
      </c>
      <c r="Q158" t="s">
        <v>1667</v>
      </c>
      <c r="R158" t="s">
        <v>454</v>
      </c>
    </row>
    <row r="159" spans="2:18" ht="30" x14ac:dyDescent="0.25">
      <c r="B159" t="s">
        <v>1668</v>
      </c>
      <c r="C159" t="s">
        <v>1669</v>
      </c>
      <c r="D159" s="1" t="s">
        <v>1670</v>
      </c>
      <c r="E159" s="3">
        <v>-11.33</v>
      </c>
      <c r="F159" s="3">
        <v>4095.19</v>
      </c>
      <c r="G159" s="16">
        <f t="shared" si="2"/>
        <v>-4106.5200000000004</v>
      </c>
      <c r="H159" s="75">
        <f t="shared" si="3"/>
        <v>-1.0027666603991512</v>
      </c>
      <c r="I159" s="75">
        <f t="shared" si="5"/>
        <v>0</v>
      </c>
      <c r="J159" s="3">
        <v>0</v>
      </c>
      <c r="K159" s="3">
        <v>4095.19</v>
      </c>
      <c r="L159" s="16">
        <f t="shared" si="4"/>
        <v>-4095.19</v>
      </c>
      <c r="M159" s="17">
        <v>44470</v>
      </c>
      <c r="N159" s="17">
        <v>44834</v>
      </c>
      <c r="O159" t="s">
        <v>1671</v>
      </c>
      <c r="P159" t="s">
        <v>43</v>
      </c>
      <c r="Q159" t="s">
        <v>1180</v>
      </c>
      <c r="R159" t="s">
        <v>23</v>
      </c>
    </row>
    <row r="160" spans="2:18" ht="45" x14ac:dyDescent="0.25">
      <c r="B160" t="s">
        <v>1672</v>
      </c>
      <c r="C160" t="s">
        <v>1673</v>
      </c>
      <c r="D160" s="1" t="s">
        <v>1674</v>
      </c>
      <c r="E160" s="3">
        <v>-1176.57</v>
      </c>
      <c r="F160" s="3">
        <v>7578.6</v>
      </c>
      <c r="G160" s="16">
        <f t="shared" si="2"/>
        <v>-8755.17</v>
      </c>
      <c r="H160" s="75">
        <f t="shared" si="3"/>
        <v>-1.1552489905787349</v>
      </c>
      <c r="I160" s="75">
        <f t="shared" si="5"/>
        <v>0</v>
      </c>
      <c r="J160" s="3">
        <v>0</v>
      </c>
      <c r="K160" s="3">
        <v>7578.6</v>
      </c>
      <c r="L160" s="16">
        <f t="shared" si="4"/>
        <v>-7578.6</v>
      </c>
      <c r="M160" s="17">
        <v>44470</v>
      </c>
      <c r="N160" s="17">
        <v>44834</v>
      </c>
      <c r="O160" t="s">
        <v>1675</v>
      </c>
      <c r="P160" t="s">
        <v>43</v>
      </c>
      <c r="Q160" t="s">
        <v>1180</v>
      </c>
      <c r="R160" t="s">
        <v>23</v>
      </c>
    </row>
    <row r="161" spans="2:18" x14ac:dyDescent="0.25">
      <c r="B161" t="s">
        <v>1676</v>
      </c>
      <c r="C161" t="s">
        <v>1677</v>
      </c>
      <c r="D161" s="1" t="s">
        <v>1678</v>
      </c>
      <c r="E161" s="3">
        <v>1018.5400000000001</v>
      </c>
      <c r="F161" s="3">
        <v>1093.77</v>
      </c>
      <c r="G161" s="16">
        <f t="shared" si="2"/>
        <v>-75.229999999999905</v>
      </c>
      <c r="H161" s="75">
        <f t="shared" si="3"/>
        <v>-6.8780456585936622E-2</v>
      </c>
      <c r="I161" s="75">
        <f t="shared" si="5"/>
        <v>1.6144591784454817E-5</v>
      </c>
      <c r="J161" s="3">
        <v>1018.5400000000001</v>
      </c>
      <c r="K161" s="3">
        <v>1093.77</v>
      </c>
      <c r="L161" s="16">
        <f t="shared" si="4"/>
        <v>-75.229999999999905</v>
      </c>
      <c r="M161" s="17">
        <v>44470</v>
      </c>
      <c r="N161" s="17">
        <v>44834</v>
      </c>
      <c r="O161" t="s">
        <v>558</v>
      </c>
      <c r="P161" t="s">
        <v>38</v>
      </c>
      <c r="Q161" t="s">
        <v>501</v>
      </c>
      <c r="R161" t="s">
        <v>43</v>
      </c>
    </row>
    <row r="162" spans="2:18" x14ac:dyDescent="0.25">
      <c r="B162" t="s">
        <v>1679</v>
      </c>
      <c r="C162" t="s">
        <v>1680</v>
      </c>
      <c r="D162" s="1" t="s">
        <v>1681</v>
      </c>
      <c r="E162" s="3">
        <v>1018.5400000000001</v>
      </c>
      <c r="F162" s="3">
        <v>1218</v>
      </c>
      <c r="G162" s="16">
        <f t="shared" si="2"/>
        <v>-199.45999999999992</v>
      </c>
      <c r="H162" s="75">
        <f t="shared" si="3"/>
        <v>-0.1637602627257799</v>
      </c>
      <c r="I162" s="75">
        <f t="shared" si="5"/>
        <v>1.6144591784454817E-5</v>
      </c>
      <c r="J162" s="3">
        <v>1018.5400000000001</v>
      </c>
      <c r="K162" s="3">
        <v>1218</v>
      </c>
      <c r="L162" s="16">
        <f t="shared" si="4"/>
        <v>-199.45999999999992</v>
      </c>
      <c r="M162" s="17">
        <v>44470</v>
      </c>
      <c r="N162" s="17">
        <v>44834</v>
      </c>
      <c r="O162" t="s">
        <v>674</v>
      </c>
      <c r="P162" t="s">
        <v>454</v>
      </c>
      <c r="Q162" t="s">
        <v>692</v>
      </c>
      <c r="R162" t="s">
        <v>23</v>
      </c>
    </row>
    <row r="163" spans="2:18" ht="30" x14ac:dyDescent="0.25">
      <c r="B163" t="s">
        <v>697</v>
      </c>
      <c r="C163" t="s">
        <v>698</v>
      </c>
      <c r="D163" s="1" t="s">
        <v>699</v>
      </c>
      <c r="E163" s="3">
        <v>822.2</v>
      </c>
      <c r="F163" s="3">
        <v>2754.51</v>
      </c>
      <c r="G163" s="16">
        <f t="shared" si="2"/>
        <v>-1932.3100000000002</v>
      </c>
      <c r="H163" s="75">
        <f t="shared" si="3"/>
        <v>-0.70150770917513461</v>
      </c>
      <c r="I163" s="75">
        <f t="shared" si="5"/>
        <v>6.0082152059787517E-5</v>
      </c>
      <c r="J163" s="3">
        <v>3790.5</v>
      </c>
      <c r="K163" s="3">
        <v>2754.51</v>
      </c>
      <c r="L163" s="16">
        <f t="shared" si="4"/>
        <v>1035.9899999999998</v>
      </c>
      <c r="M163" s="17">
        <v>44470</v>
      </c>
      <c r="N163" s="17">
        <v>44834</v>
      </c>
      <c r="O163" t="s">
        <v>594</v>
      </c>
      <c r="P163" t="s">
        <v>50</v>
      </c>
      <c r="Q163" t="s">
        <v>610</v>
      </c>
      <c r="R163" t="s">
        <v>23</v>
      </c>
    </row>
    <row r="164" spans="2:18" ht="45" x14ac:dyDescent="0.25">
      <c r="B164" t="s">
        <v>729</v>
      </c>
      <c r="C164" t="s">
        <v>730</v>
      </c>
      <c r="D164" s="1" t="s">
        <v>731</v>
      </c>
      <c r="E164" s="3">
        <v>-2961.03</v>
      </c>
      <c r="F164" s="3">
        <v>1389570.87</v>
      </c>
      <c r="G164" s="16">
        <f t="shared" si="2"/>
        <v>-1392531.9000000001</v>
      </c>
      <c r="H164" s="75">
        <f t="shared" si="3"/>
        <v>-1.0021308952741648</v>
      </c>
      <c r="I164" s="75">
        <f t="shared" si="5"/>
        <v>2.1913338600738748E-2</v>
      </c>
      <c r="J164" s="3">
        <v>1382482.27</v>
      </c>
      <c r="K164" s="3">
        <v>1389570.87</v>
      </c>
      <c r="L164" s="16">
        <f t="shared" si="4"/>
        <v>-7088.6000000000931</v>
      </c>
      <c r="M164" s="17">
        <v>44470</v>
      </c>
      <c r="N164" s="17">
        <v>44834</v>
      </c>
      <c r="O164" t="s">
        <v>732</v>
      </c>
      <c r="P164" t="s">
        <v>432</v>
      </c>
      <c r="Q164" t="s">
        <v>733</v>
      </c>
      <c r="R164" t="s">
        <v>544</v>
      </c>
    </row>
    <row r="165" spans="2:18" x14ac:dyDescent="0.25">
      <c r="B165" t="s">
        <v>821</v>
      </c>
      <c r="C165" t="s">
        <v>822</v>
      </c>
      <c r="D165" s="1" t="s">
        <v>823</v>
      </c>
      <c r="E165" s="3">
        <v>1094.6100000000001</v>
      </c>
      <c r="F165" s="3">
        <v>813827.17</v>
      </c>
      <c r="G165" s="16">
        <f t="shared" si="2"/>
        <v>-812732.56</v>
      </c>
      <c r="H165" s="75">
        <f t="shared" si="3"/>
        <v>-0.99865498469410896</v>
      </c>
      <c r="I165" s="75">
        <f t="shared" si="5"/>
        <v>1.285864903779238E-2</v>
      </c>
      <c r="J165" s="3">
        <v>811234.41</v>
      </c>
      <c r="K165" s="3">
        <v>813827.17</v>
      </c>
      <c r="L165" s="16">
        <f t="shared" si="4"/>
        <v>-2592.7600000000093</v>
      </c>
      <c r="M165" s="17">
        <v>44470</v>
      </c>
      <c r="N165" s="17">
        <v>44834</v>
      </c>
      <c r="O165" t="s">
        <v>732</v>
      </c>
      <c r="P165" t="s">
        <v>432</v>
      </c>
      <c r="Q165" t="s">
        <v>610</v>
      </c>
      <c r="R165" t="s">
        <v>23</v>
      </c>
    </row>
    <row r="166" spans="2:18" x14ac:dyDescent="0.25">
      <c r="B166" t="s">
        <v>828</v>
      </c>
      <c r="C166" t="s">
        <v>829</v>
      </c>
      <c r="D166" s="1" t="s">
        <v>830</v>
      </c>
      <c r="E166" s="3">
        <v>-510.77</v>
      </c>
      <c r="F166" s="3">
        <v>438191.66</v>
      </c>
      <c r="G166" s="16">
        <f t="shared" si="2"/>
        <v>-438702.43</v>
      </c>
      <c r="H166" s="75">
        <f t="shared" si="3"/>
        <v>-1.0011656314955881</v>
      </c>
      <c r="I166" s="75">
        <f t="shared" si="5"/>
        <v>2.3582605287334E-3</v>
      </c>
      <c r="J166" s="3">
        <v>148779.40000000002</v>
      </c>
      <c r="K166" s="3">
        <v>438191.66</v>
      </c>
      <c r="L166" s="16">
        <f t="shared" si="4"/>
        <v>-289412.25999999995</v>
      </c>
      <c r="M166" s="17">
        <v>44470</v>
      </c>
      <c r="N166" s="17">
        <v>44834</v>
      </c>
      <c r="O166" t="s">
        <v>732</v>
      </c>
      <c r="P166" t="s">
        <v>432</v>
      </c>
      <c r="Q166" t="s">
        <v>831</v>
      </c>
      <c r="R166" t="s">
        <v>43</v>
      </c>
    </row>
    <row r="167" spans="2:18" x14ac:dyDescent="0.25">
      <c r="B167" t="s">
        <v>835</v>
      </c>
      <c r="C167" t="s">
        <v>836</v>
      </c>
      <c r="D167" s="1" t="s">
        <v>740</v>
      </c>
      <c r="E167" s="3">
        <v>4425.9799999999996</v>
      </c>
      <c r="F167" s="3">
        <v>1195311.07</v>
      </c>
      <c r="G167" s="16">
        <f t="shared" si="2"/>
        <v>-1190885.0900000001</v>
      </c>
      <c r="H167" s="75">
        <f t="shared" si="3"/>
        <v>-0.99629721491661583</v>
      </c>
      <c r="I167" s="75">
        <f t="shared" si="5"/>
        <v>2.007756280098634E-2</v>
      </c>
      <c r="J167" s="3">
        <v>1266665.71</v>
      </c>
      <c r="K167" s="3">
        <v>1195311.07</v>
      </c>
      <c r="L167" s="16">
        <f t="shared" si="4"/>
        <v>71354.639999999898</v>
      </c>
      <c r="M167" s="17">
        <v>44470</v>
      </c>
      <c r="N167" s="17">
        <v>44834</v>
      </c>
      <c r="O167" t="s">
        <v>732</v>
      </c>
      <c r="P167" t="s">
        <v>432</v>
      </c>
      <c r="Q167" t="s">
        <v>610</v>
      </c>
      <c r="R167" t="s">
        <v>23</v>
      </c>
    </row>
    <row r="168" spans="2:18" x14ac:dyDescent="0.25">
      <c r="B168" t="s">
        <v>837</v>
      </c>
      <c r="C168" t="s">
        <v>838</v>
      </c>
      <c r="D168" s="1" t="s">
        <v>839</v>
      </c>
      <c r="E168" s="3">
        <v>-328.11</v>
      </c>
      <c r="F168" s="3">
        <v>1681613.82</v>
      </c>
      <c r="G168" s="16">
        <f t="shared" si="2"/>
        <v>-1681941.9300000002</v>
      </c>
      <c r="H168" s="75">
        <f t="shared" si="3"/>
        <v>-1.0001951161414695</v>
      </c>
      <c r="I168" s="75">
        <f t="shared" si="5"/>
        <v>2.6649588097656725E-2</v>
      </c>
      <c r="J168" s="3">
        <v>1681285.71</v>
      </c>
      <c r="K168" s="3">
        <v>1681613.82</v>
      </c>
      <c r="L168" s="16">
        <f t="shared" si="4"/>
        <v>-328.11000000010245</v>
      </c>
      <c r="M168" s="17">
        <v>44470</v>
      </c>
      <c r="N168" s="17">
        <v>44834</v>
      </c>
      <c r="O168" t="s">
        <v>732</v>
      </c>
      <c r="P168" t="s">
        <v>432</v>
      </c>
      <c r="Q168" t="s">
        <v>840</v>
      </c>
      <c r="R168" t="s">
        <v>23</v>
      </c>
    </row>
    <row r="169" spans="2:18" x14ac:dyDescent="0.25">
      <c r="B169" t="s">
        <v>846</v>
      </c>
      <c r="C169" t="s">
        <v>847</v>
      </c>
      <c r="D169" s="1" t="s">
        <v>848</v>
      </c>
      <c r="E169" s="3">
        <v>-699.49</v>
      </c>
      <c r="F169" s="3">
        <v>1091445.97</v>
      </c>
      <c r="G169" s="16">
        <f t="shared" si="2"/>
        <v>-1092145.46</v>
      </c>
      <c r="H169" s="75">
        <f t="shared" si="3"/>
        <v>-1.0006408837626657</v>
      </c>
      <c r="I169" s="75">
        <f t="shared" si="5"/>
        <v>1.7096437473136002E-2</v>
      </c>
      <c r="J169" s="3">
        <v>1078590.6299999999</v>
      </c>
      <c r="K169" s="3">
        <v>1091445.97</v>
      </c>
      <c r="L169" s="16">
        <f t="shared" si="4"/>
        <v>-12855.340000000084</v>
      </c>
      <c r="M169" s="17">
        <v>44470</v>
      </c>
      <c r="N169" s="17">
        <v>44834</v>
      </c>
      <c r="O169" t="s">
        <v>802</v>
      </c>
      <c r="P169" t="s">
        <v>21</v>
      </c>
      <c r="Q169" t="s">
        <v>849</v>
      </c>
      <c r="R169" t="s">
        <v>454</v>
      </c>
    </row>
    <row r="170" spans="2:18" x14ac:dyDescent="0.25">
      <c r="B170" t="s">
        <v>854</v>
      </c>
      <c r="C170" t="s">
        <v>855</v>
      </c>
      <c r="D170" s="1" t="s">
        <v>856</v>
      </c>
      <c r="E170" s="3">
        <v>74764.259999999995</v>
      </c>
      <c r="F170" s="3">
        <v>655013.88</v>
      </c>
      <c r="G170" s="16">
        <f t="shared" si="2"/>
        <v>-580249.62</v>
      </c>
      <c r="H170" s="75">
        <f t="shared" si="3"/>
        <v>-0.88585851035706298</v>
      </c>
      <c r="I170" s="75">
        <f t="shared" si="5"/>
        <v>1.1097778982925587E-2</v>
      </c>
      <c r="J170" s="3">
        <v>700143.54999999993</v>
      </c>
      <c r="K170" s="3">
        <v>655013.88</v>
      </c>
      <c r="L170" s="16">
        <f t="shared" si="4"/>
        <v>45129.669999999925</v>
      </c>
      <c r="M170" s="17">
        <v>44470</v>
      </c>
      <c r="N170" s="17">
        <v>44834</v>
      </c>
      <c r="O170" t="s">
        <v>732</v>
      </c>
      <c r="P170" t="s">
        <v>432</v>
      </c>
      <c r="Q170" t="s">
        <v>610</v>
      </c>
      <c r="R170" t="s">
        <v>23</v>
      </c>
    </row>
    <row r="171" spans="2:18" x14ac:dyDescent="0.25">
      <c r="B171" t="s">
        <v>857</v>
      </c>
      <c r="C171" t="s">
        <v>858</v>
      </c>
      <c r="D171" s="1" t="s">
        <v>859</v>
      </c>
      <c r="E171" s="3">
        <v>43939.47</v>
      </c>
      <c r="F171" s="3">
        <v>1120038.8</v>
      </c>
      <c r="G171" s="16">
        <f t="shared" si="2"/>
        <v>-1076099.33</v>
      </c>
      <c r="H171" s="75">
        <f t="shared" si="3"/>
        <v>-0.96076968940718843</v>
      </c>
      <c r="I171" s="75">
        <f t="shared" si="5"/>
        <v>1.7782963675270814E-2</v>
      </c>
      <c r="J171" s="3">
        <v>1121902.6200000001</v>
      </c>
      <c r="K171" s="3">
        <v>1120038.8</v>
      </c>
      <c r="L171" s="16">
        <f t="shared" si="4"/>
        <v>1863.8200000000652</v>
      </c>
      <c r="M171" s="17">
        <v>44470</v>
      </c>
      <c r="N171" s="17">
        <v>44834</v>
      </c>
      <c r="O171" t="s">
        <v>732</v>
      </c>
      <c r="P171" t="s">
        <v>432</v>
      </c>
      <c r="Q171" t="s">
        <v>610</v>
      </c>
      <c r="R171" t="s">
        <v>23</v>
      </c>
    </row>
    <row r="172" spans="2:18" x14ac:dyDescent="0.25">
      <c r="B172" t="s">
        <v>868</v>
      </c>
      <c r="C172" t="s">
        <v>869</v>
      </c>
      <c r="D172" s="1" t="s">
        <v>870</v>
      </c>
      <c r="E172" s="3">
        <v>224.63</v>
      </c>
      <c r="F172" s="3">
        <v>1006727.2</v>
      </c>
      <c r="G172" s="16">
        <f t="shared" si="2"/>
        <v>-1006502.57</v>
      </c>
      <c r="H172" s="75">
        <f t="shared" si="3"/>
        <v>-0.99977687103318558</v>
      </c>
      <c r="I172" s="75">
        <f t="shared" si="5"/>
        <v>4.6981326378375793E-4</v>
      </c>
      <c r="J172" s="3">
        <v>29639.870000000003</v>
      </c>
      <c r="K172" s="3">
        <v>1006727.2</v>
      </c>
      <c r="L172" s="16">
        <f t="shared" si="4"/>
        <v>-977087.33</v>
      </c>
      <c r="M172" s="17">
        <v>44470</v>
      </c>
      <c r="N172" s="17">
        <v>44834</v>
      </c>
      <c r="O172" t="s">
        <v>871</v>
      </c>
      <c r="P172" t="s">
        <v>432</v>
      </c>
      <c r="Q172" t="s">
        <v>872</v>
      </c>
      <c r="R172" t="s">
        <v>544</v>
      </c>
    </row>
    <row r="173" spans="2:18" x14ac:dyDescent="0.25">
      <c r="B173" t="s">
        <v>887</v>
      </c>
      <c r="C173" t="s">
        <v>888</v>
      </c>
      <c r="D173" s="1" t="s">
        <v>889</v>
      </c>
      <c r="E173" s="3">
        <v>-169.62</v>
      </c>
      <c r="F173" s="3">
        <v>1028886.89</v>
      </c>
      <c r="G173" s="16">
        <f t="shared" si="2"/>
        <v>-1029056.51</v>
      </c>
      <c r="H173" s="75">
        <f t="shared" si="3"/>
        <v>-1.0001648577716837</v>
      </c>
      <c r="I173" s="75">
        <f t="shared" si="5"/>
        <v>1.6964623048730865E-2</v>
      </c>
      <c r="J173" s="3">
        <v>1070274.6399999999</v>
      </c>
      <c r="K173" s="3">
        <v>1028886.89</v>
      </c>
      <c r="L173" s="16">
        <f t="shared" si="4"/>
        <v>41387.749999999884</v>
      </c>
      <c r="M173" s="17">
        <v>44470</v>
      </c>
      <c r="N173" s="17">
        <v>44834</v>
      </c>
      <c r="O173" t="s">
        <v>732</v>
      </c>
      <c r="P173" t="s">
        <v>432</v>
      </c>
      <c r="Q173" t="s">
        <v>867</v>
      </c>
      <c r="R173" t="s">
        <v>50</v>
      </c>
    </row>
    <row r="174" spans="2:18" ht="60" x14ac:dyDescent="0.25">
      <c r="B174" t="s">
        <v>904</v>
      </c>
      <c r="C174" t="s">
        <v>905</v>
      </c>
      <c r="D174" s="1" t="s">
        <v>906</v>
      </c>
      <c r="E174" s="3">
        <v>-150.4</v>
      </c>
      <c r="F174" s="3">
        <v>960658.85</v>
      </c>
      <c r="G174" s="16">
        <f t="shared" si="2"/>
        <v>-960809.25</v>
      </c>
      <c r="H174" s="75">
        <f t="shared" si="3"/>
        <v>-1.0001565592197481</v>
      </c>
      <c r="I174" s="75">
        <f t="shared" si="5"/>
        <v>1.7513733499222736E-2</v>
      </c>
      <c r="J174" s="3">
        <v>1104917.26</v>
      </c>
      <c r="K174" s="3">
        <v>960658.85</v>
      </c>
      <c r="L174" s="16">
        <f t="shared" si="4"/>
        <v>144258.41000000003</v>
      </c>
      <c r="M174" s="17">
        <v>44470</v>
      </c>
      <c r="N174" s="17">
        <v>44834</v>
      </c>
      <c r="O174" t="s">
        <v>732</v>
      </c>
      <c r="P174" t="s">
        <v>432</v>
      </c>
      <c r="Q174" t="s">
        <v>907</v>
      </c>
      <c r="R174" t="s">
        <v>580</v>
      </c>
    </row>
    <row r="175" spans="2:18" ht="30" x14ac:dyDescent="0.25">
      <c r="B175" t="s">
        <v>911</v>
      </c>
      <c r="C175" t="s">
        <v>912</v>
      </c>
      <c r="D175" s="1" t="s">
        <v>913</v>
      </c>
      <c r="E175" s="3">
        <v>-263.69</v>
      </c>
      <c r="F175" s="3">
        <v>339615.1</v>
      </c>
      <c r="G175" s="16">
        <f t="shared" si="2"/>
        <v>-339878.79</v>
      </c>
      <c r="H175" s="75">
        <f t="shared" si="3"/>
        <v>-1.0007764377967883</v>
      </c>
      <c r="I175" s="75">
        <f t="shared" si="5"/>
        <v>9.1737649226400087E-3</v>
      </c>
      <c r="J175" s="3">
        <v>578760.16</v>
      </c>
      <c r="K175" s="3">
        <v>339615.1</v>
      </c>
      <c r="L175" s="16">
        <f t="shared" si="4"/>
        <v>239145.06000000006</v>
      </c>
      <c r="M175" s="17">
        <v>44470</v>
      </c>
      <c r="N175" s="17">
        <v>44834</v>
      </c>
      <c r="O175" t="s">
        <v>883</v>
      </c>
      <c r="P175" t="s">
        <v>32</v>
      </c>
      <c r="Q175" t="s">
        <v>914</v>
      </c>
      <c r="R175" t="s">
        <v>45</v>
      </c>
    </row>
    <row r="176" spans="2:18" ht="30" x14ac:dyDescent="0.25">
      <c r="B176" t="s">
        <v>985</v>
      </c>
      <c r="C176" t="s">
        <v>986</v>
      </c>
      <c r="D176" s="1" t="s">
        <v>987</v>
      </c>
      <c r="E176" s="3">
        <v>46.47</v>
      </c>
      <c r="F176" s="3">
        <v>116699.86</v>
      </c>
      <c r="G176" s="16">
        <f t="shared" si="2"/>
        <v>-116653.39</v>
      </c>
      <c r="H176" s="75">
        <f t="shared" si="3"/>
        <v>-0.99960179900815649</v>
      </c>
      <c r="I176" s="75">
        <f t="shared" si="5"/>
        <v>1.6057148120487469E-3</v>
      </c>
      <c r="J176" s="3">
        <v>101302.33</v>
      </c>
      <c r="K176" s="3">
        <v>116699.86</v>
      </c>
      <c r="L176" s="16">
        <f t="shared" si="4"/>
        <v>-15397.529999999999</v>
      </c>
      <c r="M176" s="17">
        <v>44470</v>
      </c>
      <c r="N176" s="17">
        <v>44834</v>
      </c>
      <c r="O176" t="s">
        <v>732</v>
      </c>
      <c r="P176" t="s">
        <v>432</v>
      </c>
      <c r="Q176" t="s">
        <v>914</v>
      </c>
      <c r="R176" t="s">
        <v>45</v>
      </c>
    </row>
    <row r="177" spans="2:18" ht="30" x14ac:dyDescent="0.25">
      <c r="B177" t="s">
        <v>1032</v>
      </c>
      <c r="C177" t="s">
        <v>1033</v>
      </c>
      <c r="D177" s="1" t="s">
        <v>1034</v>
      </c>
      <c r="E177" s="3">
        <v>-40539.25</v>
      </c>
      <c r="F177" s="3">
        <v>279658.15000000002</v>
      </c>
      <c r="G177" s="16">
        <f t="shared" si="2"/>
        <v>-320197.40000000002</v>
      </c>
      <c r="H177" s="75">
        <f t="shared" si="3"/>
        <v>-1.1449600163628344</v>
      </c>
      <c r="I177" s="75">
        <f t="shared" si="5"/>
        <v>3.6393746390295848E-3</v>
      </c>
      <c r="J177" s="3">
        <v>229603.12</v>
      </c>
      <c r="K177" s="3">
        <v>279658.15000000002</v>
      </c>
      <c r="L177" s="16">
        <f t="shared" si="4"/>
        <v>-50055.030000000028</v>
      </c>
      <c r="M177" s="17">
        <v>44470</v>
      </c>
      <c r="N177" s="17">
        <v>44834</v>
      </c>
      <c r="O177" t="s">
        <v>1035</v>
      </c>
      <c r="P177" t="s">
        <v>432</v>
      </c>
      <c r="Q177" t="s">
        <v>737</v>
      </c>
      <c r="R177" t="s">
        <v>21</v>
      </c>
    </row>
    <row r="178" spans="2:18" x14ac:dyDescent="0.25">
      <c r="B178" t="s">
        <v>1052</v>
      </c>
      <c r="C178" t="s">
        <v>1053</v>
      </c>
      <c r="D178" s="1" t="s">
        <v>1054</v>
      </c>
      <c r="E178" s="3">
        <v>707.12</v>
      </c>
      <c r="F178" s="3">
        <v>1078083.56</v>
      </c>
      <c r="G178" s="16">
        <f t="shared" si="2"/>
        <v>-1077376.44</v>
      </c>
      <c r="H178" s="75">
        <f t="shared" si="3"/>
        <v>-0.99934409536863722</v>
      </c>
      <c r="I178" s="75">
        <f t="shared" si="5"/>
        <v>1.7099608409561158E-2</v>
      </c>
      <c r="J178" s="3">
        <v>1078790.68</v>
      </c>
      <c r="K178" s="3">
        <v>1078083.56</v>
      </c>
      <c r="L178" s="16">
        <f t="shared" si="4"/>
        <v>707.11999999987893</v>
      </c>
      <c r="M178" s="17">
        <v>44470</v>
      </c>
      <c r="N178" s="17">
        <v>44834</v>
      </c>
      <c r="O178" t="s">
        <v>1055</v>
      </c>
      <c r="P178" t="s">
        <v>21</v>
      </c>
      <c r="Q178" t="s">
        <v>867</v>
      </c>
      <c r="R178" t="s">
        <v>50</v>
      </c>
    </row>
    <row r="179" spans="2:18" x14ac:dyDescent="0.25">
      <c r="B179" t="s">
        <v>1098</v>
      </c>
      <c r="C179" t="s">
        <v>1099</v>
      </c>
      <c r="D179" s="1" t="s">
        <v>866</v>
      </c>
      <c r="E179" s="3">
        <v>24416.5</v>
      </c>
      <c r="F179" s="3">
        <v>740134.15</v>
      </c>
      <c r="G179" s="16">
        <f t="shared" si="2"/>
        <v>-715717.65</v>
      </c>
      <c r="H179" s="75">
        <f t="shared" si="3"/>
        <v>-0.96701071015301754</v>
      </c>
      <c r="I179" s="75">
        <f t="shared" si="5"/>
        <v>1.0302918344115284E-2</v>
      </c>
      <c r="J179" s="3">
        <v>649996.89</v>
      </c>
      <c r="K179" s="3">
        <v>740134.15</v>
      </c>
      <c r="L179" s="16">
        <f t="shared" si="4"/>
        <v>-90137.260000000009</v>
      </c>
      <c r="M179" s="17">
        <v>44470</v>
      </c>
      <c r="N179" s="17">
        <v>44834</v>
      </c>
      <c r="O179" t="s">
        <v>1100</v>
      </c>
      <c r="P179" t="s">
        <v>32</v>
      </c>
      <c r="Q179" t="s">
        <v>1101</v>
      </c>
      <c r="R179" t="s">
        <v>23</v>
      </c>
    </row>
    <row r="180" spans="2:18" x14ac:dyDescent="0.25">
      <c r="B180" t="s">
        <v>1117</v>
      </c>
      <c r="C180" t="s">
        <v>1118</v>
      </c>
      <c r="D180" s="1" t="s">
        <v>1119</v>
      </c>
      <c r="E180" s="3">
        <v>-86.79</v>
      </c>
      <c r="F180" s="3">
        <v>512169.9</v>
      </c>
      <c r="G180" s="16">
        <f t="shared" si="2"/>
        <v>-512256.69</v>
      </c>
      <c r="H180" s="75">
        <f t="shared" si="3"/>
        <v>-1.0001694554873295</v>
      </c>
      <c r="I180" s="75">
        <f t="shared" si="5"/>
        <v>6.2208434139285887E-3</v>
      </c>
      <c r="J180" s="3">
        <v>392464.42000000004</v>
      </c>
      <c r="K180" s="3">
        <v>512169.9</v>
      </c>
      <c r="L180" s="16">
        <f t="shared" si="4"/>
        <v>-119705.47999999998</v>
      </c>
      <c r="M180" s="17">
        <v>44470</v>
      </c>
      <c r="N180" s="17">
        <v>44834</v>
      </c>
      <c r="O180" t="s">
        <v>1120</v>
      </c>
      <c r="P180" t="s">
        <v>38</v>
      </c>
      <c r="Q180" t="s">
        <v>849</v>
      </c>
      <c r="R180" t="s">
        <v>454</v>
      </c>
    </row>
    <row r="181" spans="2:18" x14ac:dyDescent="0.25">
      <c r="B181" t="s">
        <v>1125</v>
      </c>
      <c r="C181" t="s">
        <v>1126</v>
      </c>
      <c r="D181" s="1" t="s">
        <v>866</v>
      </c>
      <c r="E181" s="3">
        <v>-67.66</v>
      </c>
      <c r="F181" s="3">
        <v>712301.33</v>
      </c>
      <c r="G181" s="16">
        <f t="shared" si="2"/>
        <v>-712368.99</v>
      </c>
      <c r="H181" s="75">
        <f t="shared" si="3"/>
        <v>-1.0000949878894654</v>
      </c>
      <c r="I181" s="75">
        <f t="shared" si="5"/>
        <v>1.1289416083113185E-2</v>
      </c>
      <c r="J181" s="3">
        <v>712233.67</v>
      </c>
      <c r="K181" s="3">
        <v>712301.33</v>
      </c>
      <c r="L181" s="16">
        <f t="shared" si="4"/>
        <v>-67.659999999916181</v>
      </c>
      <c r="M181" s="17">
        <v>44470</v>
      </c>
      <c r="N181" s="17">
        <v>44834</v>
      </c>
      <c r="O181" t="s">
        <v>1127</v>
      </c>
      <c r="P181" t="s">
        <v>38</v>
      </c>
      <c r="Q181" t="s">
        <v>867</v>
      </c>
      <c r="R181" t="s">
        <v>50</v>
      </c>
    </row>
    <row r="182" spans="2:18" x14ac:dyDescent="0.25">
      <c r="B182" t="s">
        <v>1165</v>
      </c>
      <c r="C182" t="s">
        <v>1166</v>
      </c>
      <c r="D182" s="1" t="s">
        <v>1167</v>
      </c>
      <c r="E182" s="3">
        <v>5541.18</v>
      </c>
      <c r="F182" s="3">
        <v>13748.8</v>
      </c>
      <c r="G182" s="16">
        <f t="shared" si="2"/>
        <v>-8207.619999999999</v>
      </c>
      <c r="H182" s="75">
        <f t="shared" si="3"/>
        <v>-0.59696991737460725</v>
      </c>
      <c r="I182" s="75">
        <f t="shared" si="5"/>
        <v>1.1714791220901507E-5</v>
      </c>
      <c r="J182" s="3">
        <v>739.07</v>
      </c>
      <c r="K182" s="3">
        <v>13748.8</v>
      </c>
      <c r="L182" s="16">
        <f t="shared" si="4"/>
        <v>-13009.73</v>
      </c>
      <c r="M182" s="17">
        <v>44470</v>
      </c>
      <c r="N182" s="17">
        <v>44834</v>
      </c>
      <c r="O182" t="s">
        <v>1168</v>
      </c>
      <c r="P182" t="s">
        <v>43</v>
      </c>
      <c r="Q182" t="s">
        <v>610</v>
      </c>
      <c r="R182" t="s">
        <v>23</v>
      </c>
    </row>
    <row r="183" spans="2:18" ht="45" x14ac:dyDescent="0.25">
      <c r="B183" t="s">
        <v>1176</v>
      </c>
      <c r="C183" t="s">
        <v>1177</v>
      </c>
      <c r="D183" s="1" t="s">
        <v>1178</v>
      </c>
      <c r="E183" s="3">
        <v>12312276.449999999</v>
      </c>
      <c r="F183" s="3">
        <v>12143675.09</v>
      </c>
      <c r="G183" s="16">
        <f t="shared" si="2"/>
        <v>168601.3599999994</v>
      </c>
      <c r="H183" s="75">
        <f t="shared" si="3"/>
        <v>1.388388265911678E-2</v>
      </c>
      <c r="I183" s="75">
        <f t="shared" si="5"/>
        <v>0.21012428866131941</v>
      </c>
      <c r="J183" s="3">
        <v>13256451.189999999</v>
      </c>
      <c r="K183" s="3">
        <v>12143675.09</v>
      </c>
      <c r="L183" s="16">
        <f t="shared" si="4"/>
        <v>1112776.0999999996</v>
      </c>
      <c r="M183" s="17">
        <v>44470</v>
      </c>
      <c r="N183" s="17">
        <v>44834</v>
      </c>
      <c r="O183" t="s">
        <v>1179</v>
      </c>
      <c r="P183" t="s">
        <v>38</v>
      </c>
      <c r="Q183" t="s">
        <v>1180</v>
      </c>
      <c r="R183" t="s">
        <v>23</v>
      </c>
    </row>
    <row r="184" spans="2:18" x14ac:dyDescent="0.25">
      <c r="B184" t="s">
        <v>1181</v>
      </c>
      <c r="C184" t="s">
        <v>1182</v>
      </c>
      <c r="D184" s="1" t="s">
        <v>866</v>
      </c>
      <c r="E184" s="3">
        <v>521.6</v>
      </c>
      <c r="F184" s="3">
        <v>641453.64</v>
      </c>
      <c r="G184" s="16">
        <f t="shared" si="2"/>
        <v>-640932.04</v>
      </c>
      <c r="H184" s="75">
        <f t="shared" si="3"/>
        <v>-0.99918684692474424</v>
      </c>
      <c r="I184" s="75">
        <f t="shared" si="5"/>
        <v>9.1220158108073351E-3</v>
      </c>
      <c r="J184" s="3">
        <v>575495.38</v>
      </c>
      <c r="K184" s="3">
        <v>641453.64</v>
      </c>
      <c r="L184" s="16">
        <f t="shared" si="4"/>
        <v>-65958.260000000009</v>
      </c>
      <c r="M184" s="17">
        <v>44470</v>
      </c>
      <c r="N184" s="17">
        <v>44834</v>
      </c>
      <c r="O184" t="s">
        <v>1158</v>
      </c>
      <c r="P184" t="s">
        <v>43</v>
      </c>
      <c r="Q184" t="s">
        <v>610</v>
      </c>
      <c r="R184" t="s">
        <v>23</v>
      </c>
    </row>
    <row r="185" spans="2:18" ht="30" x14ac:dyDescent="0.25">
      <c r="B185" t="s">
        <v>1183</v>
      </c>
      <c r="C185" t="s">
        <v>1184</v>
      </c>
      <c r="D185" s="1" t="s">
        <v>1185</v>
      </c>
      <c r="E185" s="3">
        <v>1390.68</v>
      </c>
      <c r="F185" s="3">
        <v>347918.61</v>
      </c>
      <c r="G185" s="16">
        <f t="shared" si="2"/>
        <v>-346527.93</v>
      </c>
      <c r="H185" s="75">
        <f t="shared" si="3"/>
        <v>-0.99600285825469359</v>
      </c>
      <c r="I185" s="75">
        <f t="shared" si="5"/>
        <v>2.0039505065089472E-3</v>
      </c>
      <c r="J185" s="3">
        <v>126426.47</v>
      </c>
      <c r="K185" s="3">
        <v>347918.61</v>
      </c>
      <c r="L185" s="16">
        <f t="shared" si="4"/>
        <v>-221492.13999999998</v>
      </c>
      <c r="M185" s="17">
        <v>44470</v>
      </c>
      <c r="N185" s="17">
        <v>44834</v>
      </c>
      <c r="O185" t="s">
        <v>1186</v>
      </c>
      <c r="P185" t="s">
        <v>454</v>
      </c>
      <c r="Q185" t="s">
        <v>610</v>
      </c>
      <c r="R185" t="s">
        <v>23</v>
      </c>
    </row>
    <row r="186" spans="2:18" ht="30" x14ac:dyDescent="0.25">
      <c r="B186" t="s">
        <v>1209</v>
      </c>
      <c r="C186" t="s">
        <v>1210</v>
      </c>
      <c r="D186" s="1" t="s">
        <v>1211</v>
      </c>
      <c r="E186" s="3">
        <v>118585.81</v>
      </c>
      <c r="F186" s="3">
        <v>268902.74</v>
      </c>
      <c r="G186" s="16">
        <f t="shared" si="2"/>
        <v>-150316.93</v>
      </c>
      <c r="H186" s="75">
        <f t="shared" si="3"/>
        <v>-0.55900110947177406</v>
      </c>
      <c r="I186" s="75">
        <f t="shared" si="5"/>
        <v>2.1232772586129997E-3</v>
      </c>
      <c r="J186" s="3">
        <v>133954.63</v>
      </c>
      <c r="K186" s="3">
        <v>268902.74</v>
      </c>
      <c r="L186" s="16">
        <f t="shared" si="4"/>
        <v>-134948.10999999999</v>
      </c>
      <c r="M186" s="17">
        <v>44470</v>
      </c>
      <c r="N186" s="17">
        <v>44834</v>
      </c>
      <c r="O186" t="s">
        <v>1212</v>
      </c>
      <c r="P186" t="s">
        <v>43</v>
      </c>
      <c r="Q186" t="s">
        <v>610</v>
      </c>
      <c r="R186" t="s">
        <v>23</v>
      </c>
    </row>
    <row r="187" spans="2:18" ht="45" x14ac:dyDescent="0.25">
      <c r="B187" t="s">
        <v>1213</v>
      </c>
      <c r="C187" t="s">
        <v>1214</v>
      </c>
      <c r="D187" s="1" t="s">
        <v>1215</v>
      </c>
      <c r="E187" s="3">
        <v>82465.2</v>
      </c>
      <c r="F187" s="3">
        <v>344894.36</v>
      </c>
      <c r="G187" s="16">
        <f t="shared" si="2"/>
        <v>-262429.15999999997</v>
      </c>
      <c r="H187" s="75">
        <f t="shared" si="3"/>
        <v>-0.76089722081857181</v>
      </c>
      <c r="I187" s="75">
        <f t="shared" si="5"/>
        <v>3.9778635826534731E-3</v>
      </c>
      <c r="J187" s="3">
        <v>250957.91999999998</v>
      </c>
      <c r="K187" s="3">
        <v>344894.36</v>
      </c>
      <c r="L187" s="16">
        <f t="shared" si="4"/>
        <v>-93936.44</v>
      </c>
      <c r="M187" s="17">
        <v>44470</v>
      </c>
      <c r="N187" s="17">
        <v>44834</v>
      </c>
      <c r="O187" t="s">
        <v>1202</v>
      </c>
      <c r="P187" t="s">
        <v>585</v>
      </c>
      <c r="Q187" t="s">
        <v>849</v>
      </c>
      <c r="R187" t="s">
        <v>454</v>
      </c>
    </row>
    <row r="188" spans="2:18" x14ac:dyDescent="0.25">
      <c r="B188" t="s">
        <v>1233</v>
      </c>
      <c r="C188" t="s">
        <v>1234</v>
      </c>
      <c r="D188" s="1" t="s">
        <v>1235</v>
      </c>
      <c r="E188" s="3">
        <v>7026.6200000000008</v>
      </c>
      <c r="F188" s="3">
        <v>1376885.51</v>
      </c>
      <c r="G188" s="16">
        <f t="shared" si="2"/>
        <v>-1369858.89</v>
      </c>
      <c r="H188" s="75">
        <f t="shared" si="3"/>
        <v>-0.99489672892265379</v>
      </c>
      <c r="I188" s="75">
        <f t="shared" si="5"/>
        <v>2.1822407144464519E-2</v>
      </c>
      <c r="J188" s="3">
        <v>1376745.53</v>
      </c>
      <c r="K188" s="3">
        <v>1376885.51</v>
      </c>
      <c r="L188" s="16">
        <f t="shared" si="4"/>
        <v>-139.97999999998137</v>
      </c>
      <c r="M188" s="17">
        <v>44470</v>
      </c>
      <c r="N188" s="17">
        <v>44834</v>
      </c>
      <c r="O188" t="s">
        <v>1202</v>
      </c>
      <c r="P188" t="s">
        <v>585</v>
      </c>
      <c r="Q188" t="s">
        <v>849</v>
      </c>
      <c r="R188" t="s">
        <v>454</v>
      </c>
    </row>
    <row r="189" spans="2:18" x14ac:dyDescent="0.25">
      <c r="B189" t="s">
        <v>1254</v>
      </c>
      <c r="C189" t="s">
        <v>1255</v>
      </c>
      <c r="D189" s="1" t="s">
        <v>866</v>
      </c>
      <c r="E189" s="3">
        <v>748.02</v>
      </c>
      <c r="F189" s="3">
        <v>867695.58</v>
      </c>
      <c r="G189" s="16">
        <f t="shared" si="2"/>
        <v>-866947.55999999994</v>
      </c>
      <c r="H189" s="75">
        <f t="shared" si="3"/>
        <v>-0.99913792346389496</v>
      </c>
      <c r="I189" s="75">
        <f t="shared" si="5"/>
        <v>9.7839125310382833E-3</v>
      </c>
      <c r="J189" s="3">
        <v>617253.52999999991</v>
      </c>
      <c r="K189" s="3">
        <v>867695.58</v>
      </c>
      <c r="L189" s="16">
        <f t="shared" si="4"/>
        <v>-250442.05000000005</v>
      </c>
      <c r="M189" s="17">
        <v>44470</v>
      </c>
      <c r="N189" s="17">
        <v>44834</v>
      </c>
      <c r="O189" t="s">
        <v>1256</v>
      </c>
      <c r="P189" t="s">
        <v>585</v>
      </c>
      <c r="Q189" t="s">
        <v>610</v>
      </c>
      <c r="R189" t="s">
        <v>23</v>
      </c>
    </row>
    <row r="190" spans="2:18" x14ac:dyDescent="0.25">
      <c r="B190" t="s">
        <v>1262</v>
      </c>
      <c r="C190" t="s">
        <v>1263</v>
      </c>
      <c r="D190" s="1" t="s">
        <v>866</v>
      </c>
      <c r="E190" s="3">
        <v>-1939.41</v>
      </c>
      <c r="F190" s="3">
        <v>514218.54</v>
      </c>
      <c r="G190" s="16">
        <f t="shared" si="2"/>
        <v>-516157.94999999995</v>
      </c>
      <c r="H190" s="75">
        <f t="shared" si="3"/>
        <v>-1.0037715676295917</v>
      </c>
      <c r="I190" s="75">
        <f t="shared" si="5"/>
        <v>8.1199927676337321E-3</v>
      </c>
      <c r="J190" s="3">
        <v>512279.13</v>
      </c>
      <c r="K190" s="3">
        <v>514218.54</v>
      </c>
      <c r="L190" s="16">
        <f t="shared" si="4"/>
        <v>-1939.4099999999744</v>
      </c>
      <c r="M190" s="17">
        <v>44470</v>
      </c>
      <c r="N190" s="17">
        <v>44834</v>
      </c>
      <c r="O190" t="s">
        <v>1264</v>
      </c>
      <c r="P190" t="s">
        <v>585</v>
      </c>
      <c r="Q190" t="s">
        <v>1101</v>
      </c>
      <c r="R190" t="s">
        <v>23</v>
      </c>
    </row>
    <row r="191" spans="2:18" x14ac:dyDescent="0.25">
      <c r="B191" t="s">
        <v>1273</v>
      </c>
      <c r="C191" t="s">
        <v>1274</v>
      </c>
      <c r="D191" s="1" t="s">
        <v>1275</v>
      </c>
      <c r="E191" s="3">
        <v>13306.45</v>
      </c>
      <c r="F191" s="3">
        <v>59949.96</v>
      </c>
      <c r="G191" s="16">
        <f t="shared" si="2"/>
        <v>-46643.509999999995</v>
      </c>
      <c r="H191" s="75">
        <f t="shared" si="3"/>
        <v>-0.77804071929322383</v>
      </c>
      <c r="I191" s="75">
        <f t="shared" si="5"/>
        <v>6.871676807507865E-4</v>
      </c>
      <c r="J191" s="3">
        <v>43352.460000000006</v>
      </c>
      <c r="K191" s="3">
        <v>59949.96</v>
      </c>
      <c r="L191" s="16">
        <f t="shared" si="4"/>
        <v>-16597.499999999993</v>
      </c>
      <c r="M191" s="17">
        <v>44470</v>
      </c>
      <c r="N191" s="17">
        <v>44834</v>
      </c>
      <c r="O191" t="s">
        <v>732</v>
      </c>
      <c r="P191" t="s">
        <v>432</v>
      </c>
      <c r="Q191" t="s">
        <v>1269</v>
      </c>
      <c r="R191" t="s">
        <v>50</v>
      </c>
    </row>
    <row r="192" spans="2:18" x14ac:dyDescent="0.25">
      <c r="B192" t="s">
        <v>1283</v>
      </c>
      <c r="C192" t="s">
        <v>1284</v>
      </c>
      <c r="D192" s="1" t="s">
        <v>1285</v>
      </c>
      <c r="E192" s="3">
        <v>6003.9100000000008</v>
      </c>
      <c r="F192" s="3">
        <v>577123.27</v>
      </c>
      <c r="G192" s="16">
        <f t="shared" si="2"/>
        <v>-571119.35999999999</v>
      </c>
      <c r="H192" s="75">
        <f t="shared" si="3"/>
        <v>-0.98959683257963238</v>
      </c>
      <c r="I192" s="75">
        <f t="shared" si="5"/>
        <v>9.850200873789931E-3</v>
      </c>
      <c r="J192" s="3">
        <v>621435.57000000007</v>
      </c>
      <c r="K192" s="3">
        <v>577123.27</v>
      </c>
      <c r="L192" s="16">
        <f t="shared" si="4"/>
        <v>44312.300000000047</v>
      </c>
      <c r="M192" s="17">
        <v>44470</v>
      </c>
      <c r="N192" s="17">
        <v>44834</v>
      </c>
      <c r="O192" t="s">
        <v>1246</v>
      </c>
      <c r="P192" t="s">
        <v>544</v>
      </c>
      <c r="Q192" t="s">
        <v>610</v>
      </c>
      <c r="R192" t="s">
        <v>23</v>
      </c>
    </row>
    <row r="193" spans="2:18" x14ac:dyDescent="0.25">
      <c r="B193" t="s">
        <v>1286</v>
      </c>
      <c r="C193" t="s">
        <v>1287</v>
      </c>
      <c r="D193" s="1" t="s">
        <v>1288</v>
      </c>
      <c r="E193" s="3">
        <v>-224.62</v>
      </c>
      <c r="F193" s="3">
        <v>4243.9799999999996</v>
      </c>
      <c r="G193" s="16">
        <f t="shared" si="2"/>
        <v>-4468.5999999999995</v>
      </c>
      <c r="H193" s="75">
        <f t="shared" si="3"/>
        <v>-1.0529267338677373</v>
      </c>
      <c r="I193" s="75">
        <f t="shared" si="5"/>
        <v>4.3206525094486534E-5</v>
      </c>
      <c r="J193" s="3">
        <v>2725.84</v>
      </c>
      <c r="K193" s="3">
        <v>4243.9799999999996</v>
      </c>
      <c r="L193" s="16">
        <f t="shared" si="4"/>
        <v>-1518.1399999999994</v>
      </c>
      <c r="M193" s="17">
        <v>44470</v>
      </c>
      <c r="N193" s="17">
        <v>44834</v>
      </c>
      <c r="O193" t="s">
        <v>1289</v>
      </c>
      <c r="P193" t="s">
        <v>585</v>
      </c>
      <c r="Q193" t="s">
        <v>867</v>
      </c>
      <c r="R193" t="s">
        <v>50</v>
      </c>
    </row>
    <row r="194" spans="2:18" ht="45" x14ac:dyDescent="0.25">
      <c r="B194" t="s">
        <v>1290</v>
      </c>
      <c r="C194" t="s">
        <v>1291</v>
      </c>
      <c r="D194" s="1" t="s">
        <v>1292</v>
      </c>
      <c r="E194" s="3">
        <v>1444.17</v>
      </c>
      <c r="F194" s="3">
        <v>707136.26</v>
      </c>
      <c r="G194" s="16">
        <f t="shared" si="2"/>
        <v>-705692.09</v>
      </c>
      <c r="H194" s="75">
        <f t="shared" si="3"/>
        <v>-0.99795772034091412</v>
      </c>
      <c r="I194" s="75">
        <f t="shared" si="5"/>
        <v>9.116419714306951E-3</v>
      </c>
      <c r="J194" s="3">
        <v>575142.33000000007</v>
      </c>
      <c r="K194" s="3">
        <v>707136.26</v>
      </c>
      <c r="L194" s="16">
        <f t="shared" si="4"/>
        <v>-131993.92999999993</v>
      </c>
      <c r="M194" s="17">
        <v>44470</v>
      </c>
      <c r="N194" s="17">
        <v>44834</v>
      </c>
      <c r="O194" t="s">
        <v>1246</v>
      </c>
      <c r="P194" t="s">
        <v>544</v>
      </c>
      <c r="Q194" t="s">
        <v>610</v>
      </c>
      <c r="R194" t="s">
        <v>23</v>
      </c>
    </row>
    <row r="195" spans="2:18" ht="30" x14ac:dyDescent="0.25">
      <c r="B195" t="s">
        <v>1301</v>
      </c>
      <c r="C195" t="s">
        <v>1302</v>
      </c>
      <c r="D195" s="1" t="s">
        <v>1303</v>
      </c>
      <c r="E195" s="3">
        <v>-169.26000000000002</v>
      </c>
      <c r="F195" s="3">
        <v>189843.7</v>
      </c>
      <c r="G195" s="16">
        <f t="shared" si="2"/>
        <v>-190012.96000000002</v>
      </c>
      <c r="H195" s="75">
        <f t="shared" si="3"/>
        <v>-1.0008915755434602</v>
      </c>
      <c r="I195" s="75">
        <f t="shared" si="5"/>
        <v>2.0093586134767032E-3</v>
      </c>
      <c r="J195" s="3">
        <v>126767.66</v>
      </c>
      <c r="K195" s="3">
        <v>189843.7</v>
      </c>
      <c r="L195" s="16">
        <f t="shared" si="4"/>
        <v>-63076.040000000008</v>
      </c>
      <c r="M195" s="17">
        <v>44470</v>
      </c>
      <c r="N195" s="17">
        <v>44834</v>
      </c>
      <c r="O195" t="s">
        <v>1304</v>
      </c>
      <c r="P195" t="s">
        <v>585</v>
      </c>
      <c r="Q195" t="s">
        <v>849</v>
      </c>
      <c r="R195" t="s">
        <v>454</v>
      </c>
    </row>
    <row r="196" spans="2:18" ht="60" x14ac:dyDescent="0.25">
      <c r="B196" t="s">
        <v>1318</v>
      </c>
      <c r="C196" t="s">
        <v>1319</v>
      </c>
      <c r="D196" s="1" t="s">
        <v>1320</v>
      </c>
      <c r="E196" s="3">
        <v>21863.14</v>
      </c>
      <c r="F196" s="3">
        <v>183604.61</v>
      </c>
      <c r="G196" s="16">
        <f t="shared" si="2"/>
        <v>-161741.46999999997</v>
      </c>
      <c r="H196" s="75">
        <f t="shared" si="3"/>
        <v>-0.88092270667931483</v>
      </c>
      <c r="I196" s="75">
        <f t="shared" si="5"/>
        <v>2.8746539847385156E-3</v>
      </c>
      <c r="J196" s="3">
        <v>181357.95</v>
      </c>
      <c r="K196" s="3">
        <v>183604.61</v>
      </c>
      <c r="L196" s="16">
        <f t="shared" si="4"/>
        <v>-2246.6599999999744</v>
      </c>
      <c r="M196" s="17">
        <v>44470</v>
      </c>
      <c r="N196" s="17">
        <v>44834</v>
      </c>
      <c r="O196" t="s">
        <v>1299</v>
      </c>
      <c r="P196" t="s">
        <v>580</v>
      </c>
      <c r="Q196" t="s">
        <v>1321</v>
      </c>
      <c r="R196" t="s">
        <v>432</v>
      </c>
    </row>
    <row r="197" spans="2:18" ht="30" x14ac:dyDescent="0.25">
      <c r="B197" t="s">
        <v>1326</v>
      </c>
      <c r="C197" t="s">
        <v>1327</v>
      </c>
      <c r="D197" s="1" t="s">
        <v>1328</v>
      </c>
      <c r="E197" s="3">
        <v>4872.92</v>
      </c>
      <c r="F197" s="3">
        <v>67940.350000000006</v>
      </c>
      <c r="G197" s="16">
        <f t="shared" si="2"/>
        <v>-63067.430000000008</v>
      </c>
      <c r="H197" s="75">
        <f t="shared" si="3"/>
        <v>-0.92827649548464208</v>
      </c>
      <c r="I197" s="75">
        <f t="shared" si="5"/>
        <v>1.0903280352356423E-3</v>
      </c>
      <c r="J197" s="3">
        <v>68787.290000000008</v>
      </c>
      <c r="K197" s="3">
        <v>67940.350000000006</v>
      </c>
      <c r="L197" s="16">
        <f t="shared" si="4"/>
        <v>846.94000000000233</v>
      </c>
      <c r="M197" s="17">
        <v>44470</v>
      </c>
      <c r="N197" s="17">
        <v>44834</v>
      </c>
      <c r="O197" t="s">
        <v>1299</v>
      </c>
      <c r="P197" t="s">
        <v>580</v>
      </c>
      <c r="Q197" t="s">
        <v>610</v>
      </c>
      <c r="R197" t="s">
        <v>23</v>
      </c>
    </row>
    <row r="198" spans="2:18" x14ac:dyDescent="0.25">
      <c r="B198" t="s">
        <v>1329</v>
      </c>
      <c r="C198" t="s">
        <v>1330</v>
      </c>
      <c r="D198" s="1" t="s">
        <v>866</v>
      </c>
      <c r="E198" s="3">
        <v>239969.41</v>
      </c>
      <c r="F198" s="3">
        <v>706063.62</v>
      </c>
      <c r="G198" s="16">
        <f t="shared" si="2"/>
        <v>-466094.20999999996</v>
      </c>
      <c r="H198" s="75">
        <f t="shared" si="3"/>
        <v>-0.66013061259267258</v>
      </c>
      <c r="I198" s="75">
        <f t="shared" si="5"/>
        <v>1.1265783452955281E-2</v>
      </c>
      <c r="J198" s="3">
        <v>710742.72000000009</v>
      </c>
      <c r="K198" s="3">
        <v>706063.62</v>
      </c>
      <c r="L198" s="16">
        <f t="shared" si="4"/>
        <v>4679.1000000000931</v>
      </c>
      <c r="M198" s="17">
        <v>44470</v>
      </c>
      <c r="N198" s="17">
        <v>44834</v>
      </c>
      <c r="O198" t="s">
        <v>914</v>
      </c>
      <c r="P198" t="s">
        <v>45</v>
      </c>
      <c r="Q198" t="s">
        <v>1331</v>
      </c>
      <c r="R198" t="s">
        <v>21</v>
      </c>
    </row>
    <row r="199" spans="2:18" ht="60" x14ac:dyDescent="0.25">
      <c r="B199" t="s">
        <v>1332</v>
      </c>
      <c r="C199" t="s">
        <v>1333</v>
      </c>
      <c r="D199" s="1" t="s">
        <v>1334</v>
      </c>
      <c r="E199" s="3">
        <v>1540.19</v>
      </c>
      <c r="F199" s="3">
        <v>228202.86</v>
      </c>
      <c r="G199" s="16">
        <f t="shared" si="2"/>
        <v>-226662.66999999998</v>
      </c>
      <c r="H199" s="75">
        <f t="shared" si="3"/>
        <v>-0.99325078572634895</v>
      </c>
      <c r="I199" s="75">
        <f t="shared" si="5"/>
        <v>2.8976311876473316E-3</v>
      </c>
      <c r="J199" s="3">
        <v>182807.55000000002</v>
      </c>
      <c r="K199" s="3">
        <v>228202.86</v>
      </c>
      <c r="L199" s="16">
        <f t="shared" si="4"/>
        <v>-45395.309999999969</v>
      </c>
      <c r="M199" s="17">
        <v>44470</v>
      </c>
      <c r="N199" s="17">
        <v>44834</v>
      </c>
      <c r="O199" t="s">
        <v>1150</v>
      </c>
      <c r="P199" t="s">
        <v>45</v>
      </c>
      <c r="Q199" t="s">
        <v>610</v>
      </c>
      <c r="R199" t="s">
        <v>23</v>
      </c>
    </row>
    <row r="200" spans="2:18" x14ac:dyDescent="0.25">
      <c r="B200" t="s">
        <v>1339</v>
      </c>
      <c r="C200" t="s">
        <v>1340</v>
      </c>
      <c r="D200" s="1" t="s">
        <v>1341</v>
      </c>
      <c r="E200" s="3">
        <v>11088.86</v>
      </c>
      <c r="F200" s="3">
        <v>427146.11</v>
      </c>
      <c r="G200" s="16">
        <f t="shared" si="2"/>
        <v>-416057.25</v>
      </c>
      <c r="H200" s="75">
        <f t="shared" si="3"/>
        <v>-0.97403965589198505</v>
      </c>
      <c r="I200" s="75">
        <f t="shared" si="5"/>
        <v>5.3573025588022462E-3</v>
      </c>
      <c r="J200" s="3">
        <v>337984.82</v>
      </c>
      <c r="K200" s="3">
        <v>427146.11</v>
      </c>
      <c r="L200" s="16">
        <f t="shared" si="4"/>
        <v>-89161.289999999979</v>
      </c>
      <c r="M200" s="17">
        <v>44470</v>
      </c>
      <c r="N200" s="17">
        <v>44834</v>
      </c>
      <c r="O200" t="s">
        <v>1299</v>
      </c>
      <c r="P200" t="s">
        <v>580</v>
      </c>
      <c r="Q200" t="s">
        <v>1269</v>
      </c>
      <c r="R200" t="s">
        <v>50</v>
      </c>
    </row>
    <row r="201" spans="2:18" ht="30" x14ac:dyDescent="0.25">
      <c r="B201" t="s">
        <v>1357</v>
      </c>
      <c r="C201" t="s">
        <v>1358</v>
      </c>
      <c r="D201" s="1" t="s">
        <v>1359</v>
      </c>
      <c r="E201" s="3">
        <v>-2110.89</v>
      </c>
      <c r="F201" s="3">
        <v>187325.75</v>
      </c>
      <c r="G201" s="16">
        <f t="shared" si="2"/>
        <v>-189436.64</v>
      </c>
      <c r="H201" s="75">
        <f t="shared" si="3"/>
        <v>-1.0112685522412161</v>
      </c>
      <c r="I201" s="75">
        <f t="shared" si="5"/>
        <v>2.3873283705893133E-3</v>
      </c>
      <c r="J201" s="3">
        <v>150613.25</v>
      </c>
      <c r="K201" s="3">
        <v>187325.75</v>
      </c>
      <c r="L201" s="16">
        <f t="shared" si="4"/>
        <v>-36712.5</v>
      </c>
      <c r="M201" s="17">
        <v>44470</v>
      </c>
      <c r="N201" s="17">
        <v>44834</v>
      </c>
      <c r="O201" t="s">
        <v>1299</v>
      </c>
      <c r="P201" t="s">
        <v>580</v>
      </c>
      <c r="Q201" t="s">
        <v>1360</v>
      </c>
      <c r="R201" t="s">
        <v>23</v>
      </c>
    </row>
    <row r="202" spans="2:18" x14ac:dyDescent="0.25">
      <c r="B202" t="s">
        <v>1361</v>
      </c>
      <c r="C202" t="s">
        <v>1362</v>
      </c>
      <c r="D202" s="1" t="s">
        <v>866</v>
      </c>
      <c r="E202" s="3">
        <v>12101.58</v>
      </c>
      <c r="F202" s="3">
        <v>870666.98</v>
      </c>
      <c r="G202" s="16">
        <f t="shared" ref="G202:G265" si="6">E202-F202</f>
        <v>-858565.4</v>
      </c>
      <c r="H202" s="75">
        <f t="shared" ref="H202:H265" si="7">G202/F202</f>
        <v>-0.98610079366969916</v>
      </c>
      <c r="I202" s="75">
        <f t="shared" si="5"/>
        <v>1.1884781944584965E-2</v>
      </c>
      <c r="J202" s="3">
        <v>749794.48</v>
      </c>
      <c r="K202" s="3">
        <v>870666.98</v>
      </c>
      <c r="L202" s="16">
        <f t="shared" si="4"/>
        <v>-120872.5</v>
      </c>
      <c r="M202" s="17">
        <v>44470</v>
      </c>
      <c r="N202" s="17">
        <v>44834</v>
      </c>
      <c r="O202" t="s">
        <v>1363</v>
      </c>
      <c r="P202" t="s">
        <v>580</v>
      </c>
      <c r="Q202" t="s">
        <v>610</v>
      </c>
      <c r="R202" t="s">
        <v>23</v>
      </c>
    </row>
    <row r="203" spans="2:18" x14ac:dyDescent="0.25">
      <c r="B203" t="s">
        <v>1378</v>
      </c>
      <c r="C203" t="s">
        <v>1379</v>
      </c>
      <c r="D203" s="1" t="s">
        <v>866</v>
      </c>
      <c r="E203" s="3">
        <v>83556.58</v>
      </c>
      <c r="F203" s="3">
        <v>477517.22</v>
      </c>
      <c r="G203" s="16">
        <f t="shared" si="6"/>
        <v>-393960.63999999996</v>
      </c>
      <c r="H203" s="75">
        <f t="shared" si="7"/>
        <v>-0.82501870822585199</v>
      </c>
      <c r="I203" s="75">
        <f t="shared" si="5"/>
        <v>6.5359522293553457E-3</v>
      </c>
      <c r="J203" s="3">
        <v>412344.2</v>
      </c>
      <c r="K203" s="3">
        <v>477517.22</v>
      </c>
      <c r="L203" s="16">
        <f t="shared" ref="L203:L266" si="8">J203-K203</f>
        <v>-65173.01999999996</v>
      </c>
      <c r="M203" s="17">
        <v>44470</v>
      </c>
      <c r="N203" s="17">
        <v>44834</v>
      </c>
      <c r="O203" t="s">
        <v>1380</v>
      </c>
      <c r="P203" t="s">
        <v>580</v>
      </c>
      <c r="Q203" t="s">
        <v>610</v>
      </c>
      <c r="R203" t="s">
        <v>23</v>
      </c>
    </row>
    <row r="204" spans="2:18" x14ac:dyDescent="0.25">
      <c r="B204" t="s">
        <v>1387</v>
      </c>
      <c r="C204" t="s">
        <v>1388</v>
      </c>
      <c r="D204" s="1" t="s">
        <v>1389</v>
      </c>
      <c r="E204" s="3">
        <v>40.93</v>
      </c>
      <c r="F204" s="3">
        <v>1527.48</v>
      </c>
      <c r="G204" s="16">
        <f t="shared" si="6"/>
        <v>-1486.55</v>
      </c>
      <c r="H204" s="75">
        <f t="shared" si="7"/>
        <v>-0.97320423180663573</v>
      </c>
      <c r="I204" s="75">
        <f t="shared" si="5"/>
        <v>2.325157886242525E-5</v>
      </c>
      <c r="J204" s="3">
        <v>1466.91</v>
      </c>
      <c r="K204" s="3">
        <v>1527.48</v>
      </c>
      <c r="L204" s="16">
        <f t="shared" si="8"/>
        <v>-60.569999999999936</v>
      </c>
      <c r="M204" s="17">
        <v>44470</v>
      </c>
      <c r="N204" s="17">
        <v>44834</v>
      </c>
      <c r="O204" t="s">
        <v>1299</v>
      </c>
      <c r="P204" t="s">
        <v>580</v>
      </c>
      <c r="Q204" t="s">
        <v>610</v>
      </c>
      <c r="R204" t="s">
        <v>23</v>
      </c>
    </row>
    <row r="205" spans="2:18" ht="30" x14ac:dyDescent="0.25">
      <c r="B205" t="s">
        <v>1394</v>
      </c>
      <c r="C205" t="s">
        <v>1395</v>
      </c>
      <c r="D205" s="1" t="s">
        <v>1396</v>
      </c>
      <c r="E205" s="3">
        <v>-24.060000000000002</v>
      </c>
      <c r="F205" s="3">
        <v>3746.92</v>
      </c>
      <c r="G205" s="16">
        <f t="shared" si="6"/>
        <v>-3770.98</v>
      </c>
      <c r="H205" s="75">
        <f t="shared" si="7"/>
        <v>-1.0064212740063838</v>
      </c>
      <c r="I205" s="75">
        <f t="shared" si="5"/>
        <v>1.0686570901163647E-4</v>
      </c>
      <c r="J205" s="3">
        <v>6742.01</v>
      </c>
      <c r="K205" s="3">
        <v>3746.92</v>
      </c>
      <c r="L205" s="16">
        <f t="shared" si="8"/>
        <v>2995.09</v>
      </c>
      <c r="M205" s="17">
        <v>44470</v>
      </c>
      <c r="N205" s="17">
        <v>44834</v>
      </c>
      <c r="O205" t="s">
        <v>1186</v>
      </c>
      <c r="P205" t="s">
        <v>454</v>
      </c>
      <c r="Q205" t="s">
        <v>610</v>
      </c>
      <c r="R205" t="s">
        <v>23</v>
      </c>
    </row>
    <row r="206" spans="2:18" x14ac:dyDescent="0.25">
      <c r="B206" t="s">
        <v>1400</v>
      </c>
      <c r="C206" t="s">
        <v>1401</v>
      </c>
      <c r="D206" s="1" t="s">
        <v>866</v>
      </c>
      <c r="E206" s="3">
        <v>-1215.23</v>
      </c>
      <c r="F206" s="3">
        <v>512740.46</v>
      </c>
      <c r="G206" s="16">
        <f t="shared" si="6"/>
        <v>-513955.69</v>
      </c>
      <c r="H206" s="75">
        <f t="shared" si="7"/>
        <v>-1.0023700684747991</v>
      </c>
      <c r="I206" s="75">
        <f t="shared" si="5"/>
        <v>5.4835207281998038E-3</v>
      </c>
      <c r="J206" s="3">
        <v>345947.75</v>
      </c>
      <c r="K206" s="3">
        <v>512740.46</v>
      </c>
      <c r="L206" s="16">
        <f t="shared" si="8"/>
        <v>-166792.71000000002</v>
      </c>
      <c r="M206" s="17">
        <v>44470</v>
      </c>
      <c r="N206" s="17">
        <v>44834</v>
      </c>
      <c r="O206" t="s">
        <v>1402</v>
      </c>
      <c r="P206" t="s">
        <v>45</v>
      </c>
      <c r="Q206" t="s">
        <v>610</v>
      </c>
      <c r="R206" t="s">
        <v>23</v>
      </c>
    </row>
    <row r="207" spans="2:18" x14ac:dyDescent="0.25">
      <c r="B207" t="s">
        <v>1403</v>
      </c>
      <c r="C207" t="s">
        <v>1404</v>
      </c>
      <c r="D207" s="1" t="s">
        <v>638</v>
      </c>
      <c r="E207" s="3">
        <v>-1631.71</v>
      </c>
      <c r="F207" s="3">
        <v>255068.21</v>
      </c>
      <c r="G207" s="16">
        <f t="shared" si="6"/>
        <v>-256699.91999999998</v>
      </c>
      <c r="H207" s="75">
        <f t="shared" si="7"/>
        <v>-1.0063971515697703</v>
      </c>
      <c r="I207" s="75">
        <f t="shared" ref="I207:I270" si="9">J207/63088619</f>
        <v>2.9622078112060118E-3</v>
      </c>
      <c r="J207" s="3">
        <v>186881.6</v>
      </c>
      <c r="K207" s="3">
        <v>255068.21</v>
      </c>
      <c r="L207" s="16">
        <f t="shared" si="8"/>
        <v>-68186.609999999986</v>
      </c>
      <c r="M207" s="17">
        <v>44470</v>
      </c>
      <c r="N207" s="17">
        <v>44834</v>
      </c>
      <c r="O207" t="s">
        <v>1405</v>
      </c>
      <c r="P207" t="s">
        <v>45</v>
      </c>
      <c r="Q207" t="s">
        <v>1101</v>
      </c>
      <c r="R207" t="s">
        <v>23</v>
      </c>
    </row>
    <row r="208" spans="2:18" ht="45" x14ac:dyDescent="0.25">
      <c r="B208" t="s">
        <v>1423</v>
      </c>
      <c r="C208" t="s">
        <v>1424</v>
      </c>
      <c r="D208" s="1" t="s">
        <v>1425</v>
      </c>
      <c r="E208" s="3">
        <v>-2275.6</v>
      </c>
      <c r="F208" s="3">
        <v>176638.35</v>
      </c>
      <c r="G208" s="16">
        <f t="shared" si="6"/>
        <v>-178913.95</v>
      </c>
      <c r="H208" s="75">
        <f t="shared" si="7"/>
        <v>-1.0128828196142006</v>
      </c>
      <c r="I208" s="75">
        <f t="shared" si="9"/>
        <v>2.0968591815268616E-3</v>
      </c>
      <c r="J208" s="3">
        <v>132287.95000000001</v>
      </c>
      <c r="K208" s="3">
        <v>176638.35</v>
      </c>
      <c r="L208" s="16">
        <f t="shared" si="8"/>
        <v>-44350.399999999994</v>
      </c>
      <c r="M208" s="17">
        <v>44470</v>
      </c>
      <c r="N208" s="17">
        <v>44834</v>
      </c>
      <c r="O208" t="s">
        <v>1426</v>
      </c>
      <c r="P208" t="s">
        <v>45</v>
      </c>
      <c r="Q208" t="s">
        <v>610</v>
      </c>
      <c r="R208" t="s">
        <v>23</v>
      </c>
    </row>
    <row r="209" spans="2:18" x14ac:dyDescent="0.25">
      <c r="B209" t="s">
        <v>1441</v>
      </c>
      <c r="C209" t="s">
        <v>1442</v>
      </c>
      <c r="D209" s="1" t="s">
        <v>1443</v>
      </c>
      <c r="E209" s="3">
        <v>-1554.52</v>
      </c>
      <c r="F209" s="3">
        <v>6624.02</v>
      </c>
      <c r="G209" s="16">
        <f t="shared" si="6"/>
        <v>-8178.5400000000009</v>
      </c>
      <c r="H209" s="75">
        <f t="shared" si="7"/>
        <v>-1.2346792431182274</v>
      </c>
      <c r="I209" s="75">
        <f t="shared" si="9"/>
        <v>1.7422809651293841E-4</v>
      </c>
      <c r="J209" s="3">
        <v>10991.81</v>
      </c>
      <c r="K209" s="3">
        <v>6624.02</v>
      </c>
      <c r="L209" s="16">
        <f t="shared" si="8"/>
        <v>4367.7899999999991</v>
      </c>
      <c r="M209" s="17">
        <v>44470</v>
      </c>
      <c r="N209" s="17">
        <v>44834</v>
      </c>
      <c r="O209" t="s">
        <v>1418</v>
      </c>
      <c r="P209" t="s">
        <v>454</v>
      </c>
      <c r="Q209" t="s">
        <v>1360</v>
      </c>
      <c r="R209" t="s">
        <v>23</v>
      </c>
    </row>
    <row r="210" spans="2:18" x14ac:dyDescent="0.25">
      <c r="B210" t="s">
        <v>1444</v>
      </c>
      <c r="C210" t="s">
        <v>1445</v>
      </c>
      <c r="D210" s="1" t="s">
        <v>1446</v>
      </c>
      <c r="E210" s="3">
        <v>-366.46999999999997</v>
      </c>
      <c r="F210" s="3">
        <v>210493.31</v>
      </c>
      <c r="G210" s="16">
        <f t="shared" si="6"/>
        <v>-210859.78</v>
      </c>
      <c r="H210" s="75">
        <f t="shared" si="7"/>
        <v>-1.0017410054504821</v>
      </c>
      <c r="I210" s="75">
        <f t="shared" si="9"/>
        <v>3.3306615888992596E-3</v>
      </c>
      <c r="J210" s="3">
        <v>210126.84000000003</v>
      </c>
      <c r="K210" s="3">
        <v>210493.31</v>
      </c>
      <c r="L210" s="16">
        <f t="shared" si="8"/>
        <v>-366.46999999997206</v>
      </c>
      <c r="M210" s="17">
        <v>44470</v>
      </c>
      <c r="N210" s="17">
        <v>44834</v>
      </c>
      <c r="O210" t="s">
        <v>1186</v>
      </c>
      <c r="P210" t="s">
        <v>454</v>
      </c>
      <c r="Q210" t="s">
        <v>1101</v>
      </c>
      <c r="R210" t="s">
        <v>23</v>
      </c>
    </row>
    <row r="211" spans="2:18" ht="30" x14ac:dyDescent="0.25">
      <c r="B211" t="s">
        <v>1447</v>
      </c>
      <c r="C211" t="s">
        <v>1448</v>
      </c>
      <c r="D211" s="1" t="s">
        <v>1449</v>
      </c>
      <c r="E211" s="3">
        <v>-146.12</v>
      </c>
      <c r="F211" s="3">
        <v>86504</v>
      </c>
      <c r="G211" s="16">
        <f t="shared" si="6"/>
        <v>-86650.12</v>
      </c>
      <c r="H211" s="75">
        <f t="shared" si="7"/>
        <v>-1.0016891704429853</v>
      </c>
      <c r="I211" s="75">
        <f t="shared" si="9"/>
        <v>1.2383501372886289E-4</v>
      </c>
      <c r="J211" s="3">
        <v>7812.5800000000008</v>
      </c>
      <c r="K211" s="3">
        <v>86504</v>
      </c>
      <c r="L211" s="16">
        <f t="shared" si="8"/>
        <v>-78691.42</v>
      </c>
      <c r="M211" s="17">
        <v>44470</v>
      </c>
      <c r="N211" s="17">
        <v>44834</v>
      </c>
      <c r="O211" t="s">
        <v>1186</v>
      </c>
      <c r="P211" t="s">
        <v>454</v>
      </c>
      <c r="Q211" t="s">
        <v>1269</v>
      </c>
      <c r="R211" t="s">
        <v>50</v>
      </c>
    </row>
    <row r="212" spans="2:18" ht="30" x14ac:dyDescent="0.25">
      <c r="B212" t="s">
        <v>1450</v>
      </c>
      <c r="C212" t="s">
        <v>1451</v>
      </c>
      <c r="D212" s="1" t="s">
        <v>1452</v>
      </c>
      <c r="E212" s="3">
        <v>7841.28</v>
      </c>
      <c r="F212" s="3">
        <v>10651.31</v>
      </c>
      <c r="G212" s="16">
        <f t="shared" si="6"/>
        <v>-2810.0299999999997</v>
      </c>
      <c r="H212" s="75">
        <f t="shared" si="7"/>
        <v>-0.2638201310449137</v>
      </c>
      <c r="I212" s="75">
        <f t="shared" si="9"/>
        <v>4.788819359003563E-5</v>
      </c>
      <c r="J212" s="3">
        <v>3021.2000000000003</v>
      </c>
      <c r="K212" s="3">
        <v>10651.31</v>
      </c>
      <c r="L212" s="16">
        <f t="shared" si="8"/>
        <v>-7630.1099999999988</v>
      </c>
      <c r="M212" s="17">
        <v>44470</v>
      </c>
      <c r="N212" s="17">
        <v>44834</v>
      </c>
      <c r="O212" t="s">
        <v>1453</v>
      </c>
      <c r="P212" t="s">
        <v>45</v>
      </c>
      <c r="Q212" t="s">
        <v>610</v>
      </c>
      <c r="R212" t="s">
        <v>23</v>
      </c>
    </row>
    <row r="213" spans="2:18" ht="60" x14ac:dyDescent="0.25">
      <c r="B213" t="s">
        <v>1454</v>
      </c>
      <c r="C213" t="s">
        <v>1455</v>
      </c>
      <c r="D213" s="1" t="s">
        <v>1456</v>
      </c>
      <c r="E213" s="3">
        <v>7361.81</v>
      </c>
      <c r="F213" s="3">
        <v>62739.85</v>
      </c>
      <c r="G213" s="16">
        <f t="shared" si="6"/>
        <v>-55378.04</v>
      </c>
      <c r="H213" s="75">
        <f t="shared" si="7"/>
        <v>-0.88266133884604447</v>
      </c>
      <c r="I213" s="75">
        <f t="shared" si="9"/>
        <v>1.0160574286782217E-3</v>
      </c>
      <c r="J213" s="3">
        <v>64101.66</v>
      </c>
      <c r="K213" s="3">
        <v>62739.85</v>
      </c>
      <c r="L213" s="16">
        <f t="shared" si="8"/>
        <v>1361.8100000000049</v>
      </c>
      <c r="M213" s="17">
        <v>44470</v>
      </c>
      <c r="N213" s="17">
        <v>44834</v>
      </c>
      <c r="O213" t="s">
        <v>1186</v>
      </c>
      <c r="P213" t="s">
        <v>454</v>
      </c>
      <c r="Q213" t="s">
        <v>610</v>
      </c>
      <c r="R213" t="s">
        <v>23</v>
      </c>
    </row>
    <row r="214" spans="2:18" ht="45" x14ac:dyDescent="0.25">
      <c r="B214" t="s">
        <v>1467</v>
      </c>
      <c r="C214" t="s">
        <v>1468</v>
      </c>
      <c r="D214" s="1" t="s">
        <v>1469</v>
      </c>
      <c r="E214" s="3">
        <v>463447.19</v>
      </c>
      <c r="F214" s="3">
        <v>10254292.779999999</v>
      </c>
      <c r="G214" s="16">
        <f t="shared" si="6"/>
        <v>-9790845.5899999999</v>
      </c>
      <c r="H214" s="75">
        <f t="shared" si="7"/>
        <v>-0.95480456819958293</v>
      </c>
      <c r="I214" s="75">
        <f t="shared" si="9"/>
        <v>8.3042234606530221E-3</v>
      </c>
      <c r="J214" s="3">
        <v>523901.99</v>
      </c>
      <c r="K214" s="3">
        <v>10254292.779999999</v>
      </c>
      <c r="L214" s="16">
        <f t="shared" si="8"/>
        <v>-9730390.7899999991</v>
      </c>
      <c r="M214" s="17">
        <v>44470</v>
      </c>
      <c r="N214" s="17">
        <v>44834</v>
      </c>
      <c r="O214" t="s">
        <v>1470</v>
      </c>
      <c r="P214" t="s">
        <v>45</v>
      </c>
      <c r="Q214" t="s">
        <v>1471</v>
      </c>
      <c r="R214" t="s">
        <v>23</v>
      </c>
    </row>
    <row r="215" spans="2:18" ht="30" x14ac:dyDescent="0.25">
      <c r="B215" t="s">
        <v>1472</v>
      </c>
      <c r="C215" t="s">
        <v>1473</v>
      </c>
      <c r="D215" s="1" t="s">
        <v>1474</v>
      </c>
      <c r="E215" s="3">
        <v>-887.77</v>
      </c>
      <c r="F215" s="3">
        <v>15655.19</v>
      </c>
      <c r="G215" s="16">
        <f t="shared" si="6"/>
        <v>-16542.96</v>
      </c>
      <c r="H215" s="75">
        <f t="shared" si="7"/>
        <v>-1.0567077116279009</v>
      </c>
      <c r="I215" s="75">
        <f t="shared" si="9"/>
        <v>1.0309292076911684E-4</v>
      </c>
      <c r="J215" s="3">
        <v>6503.99</v>
      </c>
      <c r="K215" s="3">
        <v>15655.19</v>
      </c>
      <c r="L215" s="16">
        <f t="shared" si="8"/>
        <v>-9151.2000000000007</v>
      </c>
      <c r="M215" s="17">
        <v>44470</v>
      </c>
      <c r="N215" s="17">
        <v>44834</v>
      </c>
      <c r="O215" t="s">
        <v>1453</v>
      </c>
      <c r="P215" t="s">
        <v>45</v>
      </c>
      <c r="Q215" t="s">
        <v>867</v>
      </c>
      <c r="R215" t="s">
        <v>50</v>
      </c>
    </row>
    <row r="216" spans="2:18" ht="45" x14ac:dyDescent="0.25">
      <c r="B216" t="s">
        <v>1479</v>
      </c>
      <c r="C216" t="s">
        <v>1480</v>
      </c>
      <c r="D216" s="1" t="s">
        <v>1481</v>
      </c>
      <c r="E216" s="3">
        <v>-38.39</v>
      </c>
      <c r="F216" s="3">
        <v>9161.9500000000007</v>
      </c>
      <c r="G216" s="16">
        <f t="shared" si="6"/>
        <v>-9200.34</v>
      </c>
      <c r="H216" s="75">
        <f t="shared" si="7"/>
        <v>-1.0041901560257369</v>
      </c>
      <c r="I216" s="75">
        <f t="shared" si="9"/>
        <v>5.0135033071495832E-5</v>
      </c>
      <c r="J216" s="3">
        <v>3162.9500000000003</v>
      </c>
      <c r="K216" s="3">
        <v>9161.9500000000007</v>
      </c>
      <c r="L216" s="16">
        <f t="shared" si="8"/>
        <v>-5999</v>
      </c>
      <c r="M216" s="17">
        <v>44470</v>
      </c>
      <c r="N216" s="17">
        <v>44834</v>
      </c>
      <c r="O216" t="s">
        <v>1482</v>
      </c>
      <c r="P216" t="s">
        <v>45</v>
      </c>
      <c r="Q216" t="s">
        <v>867</v>
      </c>
      <c r="R216" t="s">
        <v>50</v>
      </c>
    </row>
    <row r="217" spans="2:18" x14ac:dyDescent="0.25">
      <c r="B217" t="s">
        <v>1495</v>
      </c>
      <c r="C217" t="s">
        <v>1496</v>
      </c>
      <c r="D217" s="1" t="s">
        <v>1497</v>
      </c>
      <c r="E217" s="3">
        <v>-66.070000000000007</v>
      </c>
      <c r="F217" s="3">
        <v>12192.09</v>
      </c>
      <c r="G217" s="16">
        <f t="shared" si="6"/>
        <v>-12258.16</v>
      </c>
      <c r="H217" s="75">
        <f t="shared" si="7"/>
        <v>-1.0054190872934829</v>
      </c>
      <c r="I217" s="75">
        <f t="shared" si="9"/>
        <v>9.2246590466657703E-5</v>
      </c>
      <c r="J217" s="3">
        <v>5819.71</v>
      </c>
      <c r="K217" s="3">
        <v>12192.09</v>
      </c>
      <c r="L217" s="16">
        <f t="shared" si="8"/>
        <v>-6372.38</v>
      </c>
      <c r="M217" s="17">
        <v>44470</v>
      </c>
      <c r="N217" s="17">
        <v>44834</v>
      </c>
      <c r="O217" t="s">
        <v>1418</v>
      </c>
      <c r="P217" t="s">
        <v>454</v>
      </c>
      <c r="Q217" t="s">
        <v>1498</v>
      </c>
      <c r="R217" t="s">
        <v>454</v>
      </c>
    </row>
    <row r="218" spans="2:18" x14ac:dyDescent="0.25">
      <c r="B218" t="s">
        <v>1499</v>
      </c>
      <c r="C218" t="s">
        <v>1500</v>
      </c>
      <c r="D218" s="1" t="s">
        <v>839</v>
      </c>
      <c r="E218" s="3">
        <v>-1553.63</v>
      </c>
      <c r="F218" s="3">
        <v>68022.720000000001</v>
      </c>
      <c r="G218" s="16">
        <f t="shared" si="6"/>
        <v>-69576.350000000006</v>
      </c>
      <c r="H218" s="75">
        <f t="shared" si="7"/>
        <v>-1.0228398687967786</v>
      </c>
      <c r="I218" s="75">
        <f t="shared" si="9"/>
        <v>6.7452815855740947E-4</v>
      </c>
      <c r="J218" s="3">
        <v>42555.049999999996</v>
      </c>
      <c r="K218" s="3">
        <v>68022.720000000001</v>
      </c>
      <c r="L218" s="16">
        <f t="shared" si="8"/>
        <v>-25467.670000000006</v>
      </c>
      <c r="M218" s="17">
        <v>44470</v>
      </c>
      <c r="N218" s="17">
        <v>44834</v>
      </c>
      <c r="O218" t="s">
        <v>1501</v>
      </c>
      <c r="P218" t="s">
        <v>454</v>
      </c>
      <c r="Q218" t="s">
        <v>1502</v>
      </c>
      <c r="R218" t="s">
        <v>23</v>
      </c>
    </row>
    <row r="219" spans="2:18" ht="45" x14ac:dyDescent="0.25">
      <c r="B219" t="s">
        <v>1503</v>
      </c>
      <c r="C219" t="s">
        <v>1504</v>
      </c>
      <c r="D219" s="1" t="s">
        <v>1505</v>
      </c>
      <c r="E219" s="3">
        <v>-46.300000000000004</v>
      </c>
      <c r="F219" s="3">
        <v>13607.94</v>
      </c>
      <c r="G219" s="16">
        <f t="shared" si="6"/>
        <v>-13654.24</v>
      </c>
      <c r="H219" s="75">
        <f t="shared" si="7"/>
        <v>-1.0034024253487301</v>
      </c>
      <c r="I219" s="75">
        <f t="shared" si="9"/>
        <v>1.8687110586459343E-4</v>
      </c>
      <c r="J219" s="3">
        <v>11789.44</v>
      </c>
      <c r="K219" s="3">
        <v>13607.94</v>
      </c>
      <c r="L219" s="16">
        <f t="shared" si="8"/>
        <v>-1818.5</v>
      </c>
      <c r="M219" s="17">
        <v>44470</v>
      </c>
      <c r="N219" s="17">
        <v>44834</v>
      </c>
      <c r="O219" t="s">
        <v>1506</v>
      </c>
      <c r="P219" t="s">
        <v>50</v>
      </c>
      <c r="Q219" t="s">
        <v>610</v>
      </c>
      <c r="R219" t="s">
        <v>23</v>
      </c>
    </row>
    <row r="220" spans="2:18" x14ac:dyDescent="0.25">
      <c r="B220" t="s">
        <v>1507</v>
      </c>
      <c r="C220" t="s">
        <v>1508</v>
      </c>
      <c r="D220" s="1" t="s">
        <v>1509</v>
      </c>
      <c r="E220" s="3">
        <v>22673.86</v>
      </c>
      <c r="F220" s="3">
        <v>128767.45</v>
      </c>
      <c r="G220" s="16">
        <f t="shared" si="6"/>
        <v>-106093.59</v>
      </c>
      <c r="H220" s="75">
        <f t="shared" si="7"/>
        <v>-0.8239162148508804</v>
      </c>
      <c r="I220" s="75">
        <f t="shared" si="9"/>
        <v>1.8729950325905853E-3</v>
      </c>
      <c r="J220" s="3">
        <v>118164.67000000001</v>
      </c>
      <c r="K220" s="3">
        <v>128767.45</v>
      </c>
      <c r="L220" s="16">
        <f t="shared" si="8"/>
        <v>-10602.779999999984</v>
      </c>
      <c r="M220" s="17">
        <v>44470</v>
      </c>
      <c r="N220" s="17">
        <v>44834</v>
      </c>
      <c r="O220" t="s">
        <v>1418</v>
      </c>
      <c r="P220" t="s">
        <v>454</v>
      </c>
      <c r="Q220" t="s">
        <v>1510</v>
      </c>
      <c r="R220" t="s">
        <v>50</v>
      </c>
    </row>
    <row r="221" spans="2:18" x14ac:dyDescent="0.25">
      <c r="B221" t="s">
        <v>1682</v>
      </c>
      <c r="C221" t="s">
        <v>1683</v>
      </c>
      <c r="D221" s="1" t="s">
        <v>1684</v>
      </c>
      <c r="E221" s="3">
        <v>437566.34</v>
      </c>
      <c r="F221" s="3">
        <v>408237.78</v>
      </c>
      <c r="G221" s="16">
        <f t="shared" si="6"/>
        <v>29328.559999999998</v>
      </c>
      <c r="H221" s="75">
        <f t="shared" si="7"/>
        <v>7.1841856478839353E-2</v>
      </c>
      <c r="I221" s="75">
        <f t="shared" si="9"/>
        <v>6.9357412943212475E-3</v>
      </c>
      <c r="J221" s="3">
        <v>437566.34</v>
      </c>
      <c r="K221" s="3">
        <v>408237.78</v>
      </c>
      <c r="L221" s="16">
        <f t="shared" si="8"/>
        <v>29328.559999999998</v>
      </c>
      <c r="M221" s="17">
        <v>44470</v>
      </c>
      <c r="N221" s="17">
        <v>44834</v>
      </c>
      <c r="O221" t="s">
        <v>871</v>
      </c>
      <c r="P221" t="s">
        <v>432</v>
      </c>
      <c r="Q221" t="s">
        <v>1685</v>
      </c>
      <c r="R221" t="s">
        <v>50</v>
      </c>
    </row>
    <row r="222" spans="2:18" x14ac:dyDescent="0.25">
      <c r="B222" t="s">
        <v>1511</v>
      </c>
      <c r="C222" t="s">
        <v>1512</v>
      </c>
      <c r="D222" s="1" t="s">
        <v>1513</v>
      </c>
      <c r="E222" s="3">
        <v>-7151.26</v>
      </c>
      <c r="F222" s="3">
        <v>13290.36</v>
      </c>
      <c r="G222" s="16">
        <f t="shared" si="6"/>
        <v>-20441.620000000003</v>
      </c>
      <c r="H222" s="75">
        <f t="shared" si="7"/>
        <v>-1.5380787277395045</v>
      </c>
      <c r="I222" s="75">
        <f t="shared" si="9"/>
        <v>-9.8778830457518801E-5</v>
      </c>
      <c r="J222" s="3">
        <v>-6231.82</v>
      </c>
      <c r="K222" s="3">
        <v>13290.36</v>
      </c>
      <c r="L222" s="16">
        <f t="shared" si="8"/>
        <v>-19522.18</v>
      </c>
      <c r="M222" s="17">
        <v>44470</v>
      </c>
      <c r="N222" s="17">
        <v>44834</v>
      </c>
      <c r="O222" t="s">
        <v>1514</v>
      </c>
      <c r="P222" t="s">
        <v>50</v>
      </c>
      <c r="Q222" t="s">
        <v>1515</v>
      </c>
      <c r="R222" t="s">
        <v>50</v>
      </c>
    </row>
    <row r="223" spans="2:18" ht="30" x14ac:dyDescent="0.25">
      <c r="B223" t="s">
        <v>1686</v>
      </c>
      <c r="C223" t="s">
        <v>1687</v>
      </c>
      <c r="D223" s="1" t="s">
        <v>1688</v>
      </c>
      <c r="E223" s="3">
        <v>29376.920000000002</v>
      </c>
      <c r="F223" s="3">
        <v>29658.57</v>
      </c>
      <c r="G223" s="16">
        <f t="shared" si="6"/>
        <v>-281.64999999999782</v>
      </c>
      <c r="H223" s="75">
        <f t="shared" si="7"/>
        <v>-9.4964119982857507E-3</v>
      </c>
      <c r="I223" s="75">
        <f t="shared" si="9"/>
        <v>4.6564531710545132E-4</v>
      </c>
      <c r="J223" s="3">
        <v>29376.920000000002</v>
      </c>
      <c r="K223" s="3">
        <v>29658.57</v>
      </c>
      <c r="L223" s="16">
        <f t="shared" si="8"/>
        <v>-281.64999999999782</v>
      </c>
      <c r="M223" s="17">
        <v>44470</v>
      </c>
      <c r="N223" s="17">
        <v>44834</v>
      </c>
      <c r="O223" t="s">
        <v>871</v>
      </c>
      <c r="P223" t="s">
        <v>432</v>
      </c>
      <c r="Q223" t="s">
        <v>1689</v>
      </c>
      <c r="R223" t="s">
        <v>21</v>
      </c>
    </row>
    <row r="224" spans="2:18" ht="30" x14ac:dyDescent="0.25">
      <c r="B224" t="s">
        <v>1690</v>
      </c>
      <c r="C224" t="s">
        <v>1691</v>
      </c>
      <c r="D224" s="1" t="s">
        <v>1692</v>
      </c>
      <c r="E224" s="3">
        <v>9948.76</v>
      </c>
      <c r="F224" s="3">
        <v>5600.76</v>
      </c>
      <c r="G224" s="16">
        <f t="shared" si="6"/>
        <v>4348</v>
      </c>
      <c r="H224" s="75">
        <f t="shared" si="7"/>
        <v>0.77632321327819798</v>
      </c>
      <c r="I224" s="75">
        <f t="shared" si="9"/>
        <v>1.5769500359486392E-4</v>
      </c>
      <c r="J224" s="3">
        <v>9948.76</v>
      </c>
      <c r="K224" s="3">
        <v>5600.76</v>
      </c>
      <c r="L224" s="16">
        <f t="shared" si="8"/>
        <v>4348</v>
      </c>
      <c r="M224" s="17">
        <v>44470</v>
      </c>
      <c r="N224" s="17">
        <v>44834</v>
      </c>
      <c r="O224" t="s">
        <v>871</v>
      </c>
      <c r="P224" t="s">
        <v>432</v>
      </c>
      <c r="Q224" t="s">
        <v>1534</v>
      </c>
      <c r="R224" t="s">
        <v>32</v>
      </c>
    </row>
    <row r="225" spans="2:18" ht="60" x14ac:dyDescent="0.25">
      <c r="B225" t="s">
        <v>1693</v>
      </c>
      <c r="C225" t="s">
        <v>1694</v>
      </c>
      <c r="D225" s="1" t="s">
        <v>1695</v>
      </c>
      <c r="E225" s="3">
        <v>38111.47</v>
      </c>
      <c r="F225" s="3">
        <v>38187</v>
      </c>
      <c r="G225" s="16">
        <f t="shared" si="6"/>
        <v>-75.529999999998836</v>
      </c>
      <c r="H225" s="75">
        <f t="shared" si="7"/>
        <v>-1.977898237620102E-3</v>
      </c>
      <c r="I225" s="75">
        <f t="shared" si="9"/>
        <v>6.0409421864187577E-4</v>
      </c>
      <c r="J225" s="3">
        <v>38111.47</v>
      </c>
      <c r="K225" s="3">
        <v>38187</v>
      </c>
      <c r="L225" s="16">
        <f t="shared" si="8"/>
        <v>-75.529999999998836</v>
      </c>
      <c r="M225" s="17">
        <v>44470</v>
      </c>
      <c r="N225" s="17">
        <v>44834</v>
      </c>
      <c r="O225" t="s">
        <v>871</v>
      </c>
      <c r="P225" t="s">
        <v>432</v>
      </c>
      <c r="Q225" t="s">
        <v>1534</v>
      </c>
      <c r="R225" t="s">
        <v>32</v>
      </c>
    </row>
    <row r="226" spans="2:18" ht="45" x14ac:dyDescent="0.25">
      <c r="B226" t="s">
        <v>1696</v>
      </c>
      <c r="C226" t="s">
        <v>1697</v>
      </c>
      <c r="D226" s="1" t="s">
        <v>1698</v>
      </c>
      <c r="E226" s="3">
        <v>19534.580000000002</v>
      </c>
      <c r="F226" s="3">
        <v>19449.919999999998</v>
      </c>
      <c r="G226" s="16">
        <f t="shared" si="6"/>
        <v>84.660000000003492</v>
      </c>
      <c r="H226" s="75">
        <f t="shared" si="7"/>
        <v>4.3527171319986662E-3</v>
      </c>
      <c r="I226" s="75">
        <f t="shared" si="9"/>
        <v>3.0963714707402302E-4</v>
      </c>
      <c r="J226" s="3">
        <v>19534.580000000002</v>
      </c>
      <c r="K226" s="3">
        <v>19449.919999999998</v>
      </c>
      <c r="L226" s="16">
        <f t="shared" si="8"/>
        <v>84.660000000003492</v>
      </c>
      <c r="M226" s="17">
        <v>44470</v>
      </c>
      <c r="N226" s="17">
        <v>44834</v>
      </c>
      <c r="O226" t="s">
        <v>871</v>
      </c>
      <c r="P226" t="s">
        <v>432</v>
      </c>
      <c r="Q226" t="s">
        <v>1534</v>
      </c>
      <c r="R226" t="s">
        <v>32</v>
      </c>
    </row>
    <row r="227" spans="2:18" ht="60" x14ac:dyDescent="0.25">
      <c r="B227" t="s">
        <v>1699</v>
      </c>
      <c r="C227" t="s">
        <v>1700</v>
      </c>
      <c r="D227" s="1" t="s">
        <v>1701</v>
      </c>
      <c r="E227" s="3">
        <v>105374.39</v>
      </c>
      <c r="F227" s="3">
        <v>105396.12</v>
      </c>
      <c r="G227" s="16">
        <f t="shared" si="6"/>
        <v>-21.729999999995925</v>
      </c>
      <c r="H227" s="75">
        <f t="shared" si="7"/>
        <v>-2.0617457265026385E-4</v>
      </c>
      <c r="I227" s="75">
        <f t="shared" si="9"/>
        <v>1.6702598926757297E-3</v>
      </c>
      <c r="J227" s="3">
        <v>105374.39</v>
      </c>
      <c r="K227" s="3">
        <v>105396.12</v>
      </c>
      <c r="L227" s="16">
        <f t="shared" si="8"/>
        <v>-21.729999999995925</v>
      </c>
      <c r="M227" s="17">
        <v>44470</v>
      </c>
      <c r="N227" s="17">
        <v>44834</v>
      </c>
      <c r="O227" t="s">
        <v>871</v>
      </c>
      <c r="P227" t="s">
        <v>432</v>
      </c>
      <c r="Q227" t="s">
        <v>1534</v>
      </c>
      <c r="R227" t="s">
        <v>32</v>
      </c>
    </row>
    <row r="228" spans="2:18" ht="45" x14ac:dyDescent="0.25">
      <c r="B228" t="s">
        <v>1702</v>
      </c>
      <c r="C228" t="s">
        <v>1703</v>
      </c>
      <c r="D228" s="1" t="s">
        <v>1704</v>
      </c>
      <c r="E228" s="3">
        <v>32121.13</v>
      </c>
      <c r="F228" s="3">
        <v>32363.49</v>
      </c>
      <c r="G228" s="16">
        <f t="shared" si="6"/>
        <v>-242.36000000000058</v>
      </c>
      <c r="H228" s="75">
        <f t="shared" si="7"/>
        <v>-7.4886855527633318E-3</v>
      </c>
      <c r="I228" s="75">
        <f t="shared" si="9"/>
        <v>5.0914301991615953E-4</v>
      </c>
      <c r="J228" s="3">
        <v>32121.13</v>
      </c>
      <c r="K228" s="3">
        <v>32363.49</v>
      </c>
      <c r="L228" s="16">
        <f t="shared" si="8"/>
        <v>-242.36000000000058</v>
      </c>
      <c r="M228" s="17">
        <v>44470</v>
      </c>
      <c r="N228" s="17">
        <v>44834</v>
      </c>
      <c r="O228" t="s">
        <v>871</v>
      </c>
      <c r="P228" t="s">
        <v>432</v>
      </c>
      <c r="Q228" t="s">
        <v>1534</v>
      </c>
      <c r="R228" t="s">
        <v>32</v>
      </c>
    </row>
    <row r="229" spans="2:18" x14ac:dyDescent="0.25">
      <c r="B229" t="s">
        <v>1705</v>
      </c>
      <c r="C229" t="s">
        <v>1706</v>
      </c>
      <c r="D229" s="1" t="s">
        <v>1707</v>
      </c>
      <c r="E229" s="3">
        <v>13954.470000000001</v>
      </c>
      <c r="F229" s="3">
        <v>15274.8</v>
      </c>
      <c r="G229" s="16">
        <f t="shared" si="6"/>
        <v>-1320.3299999999981</v>
      </c>
      <c r="H229" s="75">
        <f t="shared" si="7"/>
        <v>-8.6438447639248836E-2</v>
      </c>
      <c r="I229" s="75">
        <f t="shared" si="9"/>
        <v>2.2118838898660948E-4</v>
      </c>
      <c r="J229" s="3">
        <v>13954.470000000001</v>
      </c>
      <c r="K229" s="3">
        <v>15274.8</v>
      </c>
      <c r="L229" s="16">
        <f t="shared" si="8"/>
        <v>-1320.3299999999981</v>
      </c>
      <c r="M229" s="17">
        <v>44470</v>
      </c>
      <c r="N229" s="17">
        <v>44834</v>
      </c>
      <c r="O229" t="s">
        <v>871</v>
      </c>
      <c r="P229" t="s">
        <v>432</v>
      </c>
      <c r="Q229" t="s">
        <v>1689</v>
      </c>
      <c r="R229" t="s">
        <v>21</v>
      </c>
    </row>
    <row r="230" spans="2:18" ht="60" x14ac:dyDescent="0.25">
      <c r="B230" t="s">
        <v>1708</v>
      </c>
      <c r="C230" t="s">
        <v>1709</v>
      </c>
      <c r="D230" s="1" t="s">
        <v>1710</v>
      </c>
      <c r="E230" s="3">
        <v>26190.100000000002</v>
      </c>
      <c r="F230" s="3">
        <v>27959.25</v>
      </c>
      <c r="G230" s="16">
        <f t="shared" si="6"/>
        <v>-1769.1499999999978</v>
      </c>
      <c r="H230" s="75">
        <f t="shared" si="7"/>
        <v>-6.3276017775870164E-2</v>
      </c>
      <c r="I230" s="75">
        <f t="shared" si="9"/>
        <v>4.1513192736078122E-4</v>
      </c>
      <c r="J230" s="3">
        <v>26190.100000000002</v>
      </c>
      <c r="K230" s="3">
        <v>27959.25</v>
      </c>
      <c r="L230" s="16">
        <f t="shared" si="8"/>
        <v>-1769.1499999999978</v>
      </c>
      <c r="M230" s="17">
        <v>44470</v>
      </c>
      <c r="N230" s="17">
        <v>44834</v>
      </c>
      <c r="O230" t="s">
        <v>871</v>
      </c>
      <c r="P230" t="s">
        <v>432</v>
      </c>
      <c r="Q230" t="s">
        <v>1711</v>
      </c>
      <c r="R230" t="s">
        <v>38</v>
      </c>
    </row>
    <row r="231" spans="2:18" ht="30" x14ac:dyDescent="0.25">
      <c r="B231" t="s">
        <v>1712</v>
      </c>
      <c r="C231" t="s">
        <v>1713</v>
      </c>
      <c r="D231" s="1" t="s">
        <v>1714</v>
      </c>
      <c r="E231" s="3">
        <v>13010.550000000001</v>
      </c>
      <c r="F231" s="3">
        <v>10946.94</v>
      </c>
      <c r="G231" s="16">
        <f t="shared" si="6"/>
        <v>2063.6100000000006</v>
      </c>
      <c r="H231" s="75">
        <f t="shared" si="7"/>
        <v>0.18851021381317523</v>
      </c>
      <c r="I231" s="75">
        <f t="shared" si="9"/>
        <v>2.0622657788720977E-4</v>
      </c>
      <c r="J231" s="3">
        <v>13010.550000000001</v>
      </c>
      <c r="K231" s="3">
        <v>10946.94</v>
      </c>
      <c r="L231" s="16">
        <f t="shared" si="8"/>
        <v>2063.6100000000006</v>
      </c>
      <c r="M231" s="17">
        <v>44470</v>
      </c>
      <c r="N231" s="17">
        <v>44834</v>
      </c>
      <c r="O231" t="s">
        <v>871</v>
      </c>
      <c r="P231" t="s">
        <v>432</v>
      </c>
      <c r="Q231" t="s">
        <v>1534</v>
      </c>
      <c r="R231" t="s">
        <v>32</v>
      </c>
    </row>
    <row r="232" spans="2:18" ht="45" x14ac:dyDescent="0.25">
      <c r="B232" t="s">
        <v>1715</v>
      </c>
      <c r="C232" t="s">
        <v>1716</v>
      </c>
      <c r="D232" s="1" t="s">
        <v>1717</v>
      </c>
      <c r="E232" s="3">
        <v>23741.61</v>
      </c>
      <c r="F232" s="3">
        <v>24791</v>
      </c>
      <c r="G232" s="16">
        <f t="shared" si="6"/>
        <v>-1049.3899999999994</v>
      </c>
      <c r="H232" s="75">
        <f t="shared" si="7"/>
        <v>-4.2329474406034427E-2</v>
      </c>
      <c r="I232" s="75">
        <f t="shared" si="9"/>
        <v>3.7632159930462263E-4</v>
      </c>
      <c r="J232" s="3">
        <v>23741.61</v>
      </c>
      <c r="K232" s="3">
        <v>24791</v>
      </c>
      <c r="L232" s="16">
        <f t="shared" si="8"/>
        <v>-1049.3899999999994</v>
      </c>
      <c r="M232" s="17">
        <v>44470</v>
      </c>
      <c r="N232" s="17">
        <v>44834</v>
      </c>
      <c r="O232" t="s">
        <v>871</v>
      </c>
      <c r="P232" t="s">
        <v>432</v>
      </c>
      <c r="Q232" t="s">
        <v>1534</v>
      </c>
      <c r="R232" t="s">
        <v>32</v>
      </c>
    </row>
    <row r="233" spans="2:18" ht="30" x14ac:dyDescent="0.25">
      <c r="B233" t="s">
        <v>1718</v>
      </c>
      <c r="C233" t="s">
        <v>1719</v>
      </c>
      <c r="D233" s="1" t="s">
        <v>1720</v>
      </c>
      <c r="E233" s="3">
        <v>19985.189999999999</v>
      </c>
      <c r="F233" s="3">
        <v>20016.36</v>
      </c>
      <c r="G233" s="16">
        <f t="shared" si="6"/>
        <v>-31.170000000001892</v>
      </c>
      <c r="H233" s="75">
        <f t="shared" si="7"/>
        <v>-1.557226188977511E-3</v>
      </c>
      <c r="I233" s="75">
        <f t="shared" si="9"/>
        <v>3.1677963976355224E-4</v>
      </c>
      <c r="J233" s="3">
        <v>19985.189999999999</v>
      </c>
      <c r="K233" s="3">
        <v>20016.36</v>
      </c>
      <c r="L233" s="16">
        <f t="shared" si="8"/>
        <v>-31.170000000001892</v>
      </c>
      <c r="M233" s="17">
        <v>44470</v>
      </c>
      <c r="N233" s="17">
        <v>44834</v>
      </c>
      <c r="O233" t="s">
        <v>871</v>
      </c>
      <c r="P233" t="s">
        <v>432</v>
      </c>
      <c r="Q233" t="s">
        <v>1721</v>
      </c>
      <c r="R233" t="s">
        <v>43</v>
      </c>
    </row>
    <row r="234" spans="2:18" x14ac:dyDescent="0.25">
      <c r="B234" t="s">
        <v>1722</v>
      </c>
      <c r="C234" t="s">
        <v>1723</v>
      </c>
      <c r="D234" s="1" t="s">
        <v>1724</v>
      </c>
      <c r="E234" s="3">
        <v>8657.9</v>
      </c>
      <c r="F234" s="3">
        <v>8592.09</v>
      </c>
      <c r="G234" s="16">
        <f t="shared" si="6"/>
        <v>65.809999999999491</v>
      </c>
      <c r="H234" s="75">
        <f t="shared" si="7"/>
        <v>7.659370420933613E-3</v>
      </c>
      <c r="I234" s="75">
        <f t="shared" si="9"/>
        <v>1.3723394389089416E-4</v>
      </c>
      <c r="J234" s="3">
        <v>8657.9</v>
      </c>
      <c r="K234" s="3">
        <v>8592.09</v>
      </c>
      <c r="L234" s="16">
        <f t="shared" si="8"/>
        <v>65.809999999999491</v>
      </c>
      <c r="M234" s="17">
        <v>44470</v>
      </c>
      <c r="N234" s="17">
        <v>44834</v>
      </c>
      <c r="O234" t="s">
        <v>871</v>
      </c>
      <c r="P234" t="s">
        <v>432</v>
      </c>
      <c r="Q234" t="s">
        <v>1478</v>
      </c>
      <c r="R234" t="s">
        <v>32</v>
      </c>
    </row>
    <row r="235" spans="2:18" ht="30" x14ac:dyDescent="0.25">
      <c r="B235" t="s">
        <v>1725</v>
      </c>
      <c r="C235" t="s">
        <v>1726</v>
      </c>
      <c r="D235" s="1" t="s">
        <v>1727</v>
      </c>
      <c r="E235" s="3">
        <v>13998.12</v>
      </c>
      <c r="F235" s="3">
        <v>13370.54</v>
      </c>
      <c r="G235" s="16">
        <f t="shared" si="6"/>
        <v>627.57999999999993</v>
      </c>
      <c r="H235" s="75">
        <f t="shared" si="7"/>
        <v>4.6937520848073441E-2</v>
      </c>
      <c r="I235" s="75">
        <f t="shared" si="9"/>
        <v>2.2188027289042419E-4</v>
      </c>
      <c r="J235" s="3">
        <v>13998.12</v>
      </c>
      <c r="K235" s="3">
        <v>13370.54</v>
      </c>
      <c r="L235" s="16">
        <f t="shared" si="8"/>
        <v>627.57999999999993</v>
      </c>
      <c r="M235" s="17">
        <v>44470</v>
      </c>
      <c r="N235" s="17">
        <v>44834</v>
      </c>
      <c r="O235" t="s">
        <v>871</v>
      </c>
      <c r="P235" t="s">
        <v>432</v>
      </c>
      <c r="Q235" t="s">
        <v>1728</v>
      </c>
      <c r="R235" t="s">
        <v>38</v>
      </c>
    </row>
    <row r="236" spans="2:18" ht="30" x14ac:dyDescent="0.25">
      <c r="B236" t="s">
        <v>1729</v>
      </c>
      <c r="C236" t="s">
        <v>1730</v>
      </c>
      <c r="D236" s="1" t="s">
        <v>1731</v>
      </c>
      <c r="E236" s="3">
        <v>60724</v>
      </c>
      <c r="F236" s="3">
        <v>54416.49</v>
      </c>
      <c r="G236" s="16">
        <f t="shared" si="6"/>
        <v>6307.510000000002</v>
      </c>
      <c r="H236" s="75">
        <f t="shared" si="7"/>
        <v>0.11591173925403866</v>
      </c>
      <c r="I236" s="75">
        <f t="shared" si="9"/>
        <v>9.6251908763449081E-4</v>
      </c>
      <c r="J236" s="3">
        <v>60724</v>
      </c>
      <c r="K236" s="3">
        <v>54416.49</v>
      </c>
      <c r="L236" s="16">
        <f t="shared" si="8"/>
        <v>6307.510000000002</v>
      </c>
      <c r="M236" s="17">
        <v>44470</v>
      </c>
      <c r="N236" s="17">
        <v>44834</v>
      </c>
      <c r="O236" t="s">
        <v>871</v>
      </c>
      <c r="P236" t="s">
        <v>432</v>
      </c>
      <c r="Q236" t="s">
        <v>1534</v>
      </c>
      <c r="R236" t="s">
        <v>32</v>
      </c>
    </row>
    <row r="237" spans="2:18" ht="45" x14ac:dyDescent="0.25">
      <c r="B237" t="s">
        <v>1732</v>
      </c>
      <c r="C237" t="s">
        <v>1733</v>
      </c>
      <c r="D237" s="1" t="s">
        <v>1734</v>
      </c>
      <c r="E237" s="3">
        <v>27291.31</v>
      </c>
      <c r="F237" s="3">
        <v>30326.85</v>
      </c>
      <c r="G237" s="16">
        <f t="shared" si="6"/>
        <v>-3035.5399999999972</v>
      </c>
      <c r="H237" s="75">
        <f t="shared" si="7"/>
        <v>-0.1000941410004665</v>
      </c>
      <c r="I237" s="75">
        <f t="shared" si="9"/>
        <v>4.3258689812183086E-4</v>
      </c>
      <c r="J237" s="3">
        <v>27291.31</v>
      </c>
      <c r="K237" s="3">
        <v>30326.85</v>
      </c>
      <c r="L237" s="16">
        <f t="shared" si="8"/>
        <v>-3035.5399999999972</v>
      </c>
      <c r="M237" s="17">
        <v>44470</v>
      </c>
      <c r="N237" s="17">
        <v>44834</v>
      </c>
      <c r="O237" t="s">
        <v>871</v>
      </c>
      <c r="P237" t="s">
        <v>432</v>
      </c>
      <c r="Q237" t="s">
        <v>1735</v>
      </c>
      <c r="R237" t="s">
        <v>45</v>
      </c>
    </row>
    <row r="238" spans="2:18" x14ac:dyDescent="0.25">
      <c r="B238" t="s">
        <v>1516</v>
      </c>
      <c r="C238" t="s">
        <v>1517</v>
      </c>
      <c r="D238" s="1" t="s">
        <v>1518</v>
      </c>
      <c r="E238" s="3">
        <v>-93.98</v>
      </c>
      <c r="F238" s="3">
        <v>3720.28</v>
      </c>
      <c r="G238" s="16">
        <f t="shared" si="6"/>
        <v>-3814.26</v>
      </c>
      <c r="H238" s="75">
        <f t="shared" si="7"/>
        <v>-1.0252615394540197</v>
      </c>
      <c r="I238" s="75">
        <f t="shared" si="9"/>
        <v>9.3790292033496565E-6</v>
      </c>
      <c r="J238" s="3">
        <v>591.71</v>
      </c>
      <c r="K238" s="3">
        <v>3720.28</v>
      </c>
      <c r="L238" s="16">
        <f t="shared" si="8"/>
        <v>-3128.57</v>
      </c>
      <c r="M238" s="17">
        <v>44470</v>
      </c>
      <c r="N238" s="17">
        <v>44834</v>
      </c>
      <c r="O238" t="s">
        <v>1418</v>
      </c>
      <c r="P238" t="s">
        <v>454</v>
      </c>
      <c r="Q238" t="s">
        <v>610</v>
      </c>
      <c r="R238" t="s">
        <v>23</v>
      </c>
    </row>
    <row r="239" spans="2:18" ht="30" x14ac:dyDescent="0.25">
      <c r="B239" t="s">
        <v>1519</v>
      </c>
      <c r="C239" t="s">
        <v>1520</v>
      </c>
      <c r="D239" s="1" t="s">
        <v>1521</v>
      </c>
      <c r="E239" s="3">
        <v>-13.3</v>
      </c>
      <c r="F239" s="3">
        <v>3296.94</v>
      </c>
      <c r="G239" s="16">
        <f t="shared" si="6"/>
        <v>-3310.2400000000002</v>
      </c>
      <c r="H239" s="75">
        <f t="shared" si="7"/>
        <v>-1.0040340436889965</v>
      </c>
      <c r="I239" s="75">
        <f t="shared" si="9"/>
        <v>-6.360418192067257E-6</v>
      </c>
      <c r="J239" s="3">
        <v>-401.27</v>
      </c>
      <c r="K239" s="3">
        <v>3296.94</v>
      </c>
      <c r="L239" s="16">
        <f t="shared" si="8"/>
        <v>-3698.21</v>
      </c>
      <c r="M239" s="17">
        <v>44470</v>
      </c>
      <c r="N239" s="17">
        <v>44834</v>
      </c>
      <c r="O239" t="s">
        <v>1522</v>
      </c>
      <c r="P239" t="s">
        <v>454</v>
      </c>
      <c r="Q239" t="s">
        <v>610</v>
      </c>
      <c r="R239" t="s">
        <v>23</v>
      </c>
    </row>
    <row r="240" spans="2:18" x14ac:dyDescent="0.25">
      <c r="B240" t="s">
        <v>1526</v>
      </c>
      <c r="C240" t="s">
        <v>1527</v>
      </c>
      <c r="D240" s="1" t="s">
        <v>1528</v>
      </c>
      <c r="E240" s="3">
        <v>-34.049999999999997</v>
      </c>
      <c r="F240" s="3">
        <v>9043.0499999999993</v>
      </c>
      <c r="G240" s="16">
        <f t="shared" si="6"/>
        <v>-9077.0999999999985</v>
      </c>
      <c r="H240" s="75">
        <f t="shared" si="7"/>
        <v>-1.0037653225405145</v>
      </c>
      <c r="I240" s="75">
        <f t="shared" si="9"/>
        <v>1.1193778072713876E-4</v>
      </c>
      <c r="J240" s="3">
        <v>7062</v>
      </c>
      <c r="K240" s="3">
        <v>9043.0499999999993</v>
      </c>
      <c r="L240" s="16">
        <f t="shared" si="8"/>
        <v>-1981.0499999999993</v>
      </c>
      <c r="M240" s="17">
        <v>44470</v>
      </c>
      <c r="N240" s="17">
        <v>44834</v>
      </c>
      <c r="O240" t="s">
        <v>1514</v>
      </c>
      <c r="P240" t="s">
        <v>50</v>
      </c>
      <c r="Q240" t="s">
        <v>1529</v>
      </c>
      <c r="R240" t="s">
        <v>50</v>
      </c>
    </row>
    <row r="241" spans="2:18" ht="30" x14ac:dyDescent="0.25">
      <c r="B241" t="s">
        <v>1530</v>
      </c>
      <c r="C241" t="s">
        <v>1531</v>
      </c>
      <c r="D241" s="1" t="s">
        <v>1532</v>
      </c>
      <c r="E241" s="3">
        <v>1219.3600000000001</v>
      </c>
      <c r="F241" s="3">
        <v>1952.54</v>
      </c>
      <c r="G241" s="16">
        <f t="shared" si="6"/>
        <v>-733.17999999999984</v>
      </c>
      <c r="H241" s="75">
        <f t="shared" si="7"/>
        <v>-0.37550062994868216</v>
      </c>
      <c r="I241" s="75">
        <f t="shared" si="9"/>
        <v>3.5632892836028004E-5</v>
      </c>
      <c r="J241" s="3">
        <v>2248.0300000000002</v>
      </c>
      <c r="K241" s="3">
        <v>1952.54</v>
      </c>
      <c r="L241" s="16">
        <f t="shared" si="8"/>
        <v>295.49000000000024</v>
      </c>
      <c r="M241" s="17">
        <v>44470</v>
      </c>
      <c r="N241" s="17">
        <v>44834</v>
      </c>
      <c r="O241" t="s">
        <v>1533</v>
      </c>
      <c r="P241" t="s">
        <v>21</v>
      </c>
      <c r="Q241" t="s">
        <v>1534</v>
      </c>
      <c r="R241" t="s">
        <v>32</v>
      </c>
    </row>
    <row r="242" spans="2:18" x14ac:dyDescent="0.25">
      <c r="B242" t="s">
        <v>1538</v>
      </c>
      <c r="C242" t="s">
        <v>1539</v>
      </c>
      <c r="D242" s="1" t="s">
        <v>1540</v>
      </c>
      <c r="E242" s="3">
        <v>-997.22</v>
      </c>
      <c r="F242" s="3">
        <v>505497.28</v>
      </c>
      <c r="G242" s="16">
        <f t="shared" si="6"/>
        <v>-506494.5</v>
      </c>
      <c r="H242" s="75">
        <f t="shared" si="7"/>
        <v>-1.0019727504765208</v>
      </c>
      <c r="I242" s="75">
        <f t="shared" si="9"/>
        <v>2.3974872551894028E-3</v>
      </c>
      <c r="J242" s="3">
        <v>151254.16</v>
      </c>
      <c r="K242" s="3">
        <v>505497.28</v>
      </c>
      <c r="L242" s="16">
        <f t="shared" si="8"/>
        <v>-354243.12</v>
      </c>
      <c r="M242" s="17">
        <v>44470</v>
      </c>
      <c r="N242" s="17">
        <v>44834</v>
      </c>
      <c r="O242" t="s">
        <v>1541</v>
      </c>
      <c r="P242" t="s">
        <v>50</v>
      </c>
      <c r="Q242" t="s">
        <v>610</v>
      </c>
      <c r="R242" t="s">
        <v>23</v>
      </c>
    </row>
    <row r="243" spans="2:18" ht="30" x14ac:dyDescent="0.25">
      <c r="B243" t="s">
        <v>1542</v>
      </c>
      <c r="C243" t="s">
        <v>1543</v>
      </c>
      <c r="D243" s="1" t="s">
        <v>1544</v>
      </c>
      <c r="E243" s="3">
        <v>899.73</v>
      </c>
      <c r="F243" s="3">
        <v>614.23</v>
      </c>
      <c r="G243" s="16">
        <f t="shared" si="6"/>
        <v>285.5</v>
      </c>
      <c r="H243" s="75">
        <f t="shared" si="7"/>
        <v>0.46480959901014279</v>
      </c>
      <c r="I243" s="75">
        <f t="shared" si="9"/>
        <v>4.1246425127803157E-5</v>
      </c>
      <c r="J243" s="3">
        <v>2602.1799999999998</v>
      </c>
      <c r="K243" s="3">
        <v>614.23</v>
      </c>
      <c r="L243" s="16">
        <f t="shared" si="8"/>
        <v>1987.9499999999998</v>
      </c>
      <c r="M243" s="17">
        <v>44470</v>
      </c>
      <c r="N243" s="17">
        <v>44834</v>
      </c>
      <c r="O243" t="s">
        <v>1506</v>
      </c>
      <c r="P243" t="s">
        <v>50</v>
      </c>
      <c r="Q243" t="s">
        <v>1269</v>
      </c>
      <c r="R243" t="s">
        <v>50</v>
      </c>
    </row>
    <row r="244" spans="2:18" x14ac:dyDescent="0.25">
      <c r="B244" t="s">
        <v>1545</v>
      </c>
      <c r="C244" t="s">
        <v>1546</v>
      </c>
      <c r="D244" s="1" t="s">
        <v>1547</v>
      </c>
      <c r="E244" s="3">
        <v>-743.62</v>
      </c>
      <c r="F244" s="3">
        <v>2574.89</v>
      </c>
      <c r="G244" s="16">
        <f t="shared" si="6"/>
        <v>-3318.5099999999998</v>
      </c>
      <c r="H244" s="75">
        <f t="shared" si="7"/>
        <v>-1.2887968029702239</v>
      </c>
      <c r="I244" s="75">
        <f t="shared" si="9"/>
        <v>4.1804687466688722E-6</v>
      </c>
      <c r="J244" s="3">
        <v>263.74</v>
      </c>
      <c r="K244" s="3">
        <v>2574.89</v>
      </c>
      <c r="L244" s="16">
        <f t="shared" si="8"/>
        <v>-2311.1499999999996</v>
      </c>
      <c r="M244" s="17">
        <v>44470</v>
      </c>
      <c r="N244" s="17">
        <v>44834</v>
      </c>
      <c r="O244" t="s">
        <v>1514</v>
      </c>
      <c r="P244" t="s">
        <v>50</v>
      </c>
      <c r="Q244" t="s">
        <v>610</v>
      </c>
      <c r="R244" t="s">
        <v>23</v>
      </c>
    </row>
    <row r="245" spans="2:18" ht="45" x14ac:dyDescent="0.25">
      <c r="B245" t="s">
        <v>1548</v>
      </c>
      <c r="C245" t="s">
        <v>1549</v>
      </c>
      <c r="D245" s="1" t="s">
        <v>1550</v>
      </c>
      <c r="E245" s="3">
        <v>-1232.76</v>
      </c>
      <c r="F245" s="3">
        <v>23789.94</v>
      </c>
      <c r="G245" s="16">
        <f t="shared" si="6"/>
        <v>-25022.699999999997</v>
      </c>
      <c r="H245" s="75">
        <f t="shared" si="7"/>
        <v>-1.0518185417869905</v>
      </c>
      <c r="I245" s="75">
        <f t="shared" si="9"/>
        <v>1.0645359030604236E-4</v>
      </c>
      <c r="J245" s="3">
        <v>6716.01</v>
      </c>
      <c r="K245" s="3">
        <v>23789.94</v>
      </c>
      <c r="L245" s="16">
        <f t="shared" si="8"/>
        <v>-17073.93</v>
      </c>
      <c r="M245" s="17">
        <v>44470</v>
      </c>
      <c r="N245" s="17">
        <v>44834</v>
      </c>
      <c r="O245" t="s">
        <v>1551</v>
      </c>
      <c r="P245" t="s">
        <v>454</v>
      </c>
      <c r="Q245" t="s">
        <v>610</v>
      </c>
      <c r="R245" t="s">
        <v>23</v>
      </c>
    </row>
    <row r="246" spans="2:18" ht="30" x14ac:dyDescent="0.25">
      <c r="B246" t="s">
        <v>1736</v>
      </c>
      <c r="C246" t="s">
        <v>1737</v>
      </c>
      <c r="D246" s="1" t="s">
        <v>1738</v>
      </c>
      <c r="E246" s="3">
        <v>22767.69</v>
      </c>
      <c r="F246" s="3">
        <v>25458</v>
      </c>
      <c r="G246" s="16">
        <f t="shared" si="6"/>
        <v>-2690.3100000000013</v>
      </c>
      <c r="H246" s="75">
        <f t="shared" si="7"/>
        <v>-0.10567640820174411</v>
      </c>
      <c r="I246" s="75">
        <f t="shared" si="9"/>
        <v>3.6088426662184505E-4</v>
      </c>
      <c r="J246" s="3">
        <v>22767.69</v>
      </c>
      <c r="K246" s="3">
        <v>25458</v>
      </c>
      <c r="L246" s="16">
        <f t="shared" si="8"/>
        <v>-2690.3100000000013</v>
      </c>
      <c r="M246" s="17">
        <v>44470</v>
      </c>
      <c r="N246" s="17">
        <v>44834</v>
      </c>
      <c r="O246" t="s">
        <v>1506</v>
      </c>
      <c r="P246" t="s">
        <v>50</v>
      </c>
      <c r="Q246" t="s">
        <v>1689</v>
      </c>
      <c r="R246" t="s">
        <v>21</v>
      </c>
    </row>
    <row r="247" spans="2:18" x14ac:dyDescent="0.25">
      <c r="B247" t="s">
        <v>1739</v>
      </c>
      <c r="C247" t="s">
        <v>1740</v>
      </c>
      <c r="D247" s="1" t="s">
        <v>1741</v>
      </c>
      <c r="E247" s="3">
        <v>-800</v>
      </c>
      <c r="F247" s="3">
        <v>2850.25</v>
      </c>
      <c r="G247" s="16">
        <f t="shared" si="6"/>
        <v>-3650.25</v>
      </c>
      <c r="H247" s="75">
        <f t="shared" si="7"/>
        <v>-1.2806771335847733</v>
      </c>
      <c r="I247" s="75">
        <f t="shared" si="9"/>
        <v>-1.2680575556741859E-5</v>
      </c>
      <c r="J247" s="3">
        <v>-800</v>
      </c>
      <c r="K247" s="3">
        <v>2850.25</v>
      </c>
      <c r="L247" s="16">
        <f t="shared" si="8"/>
        <v>-3650.25</v>
      </c>
      <c r="M247" s="17">
        <v>44470</v>
      </c>
      <c r="N247" s="17">
        <v>44834</v>
      </c>
      <c r="O247" t="s">
        <v>1555</v>
      </c>
      <c r="P247" t="s">
        <v>50</v>
      </c>
      <c r="Q247" t="s">
        <v>1742</v>
      </c>
      <c r="R247" t="s">
        <v>50</v>
      </c>
    </row>
    <row r="248" spans="2:18" x14ac:dyDescent="0.25">
      <c r="B248" t="s">
        <v>1552</v>
      </c>
      <c r="C248" t="s">
        <v>1553</v>
      </c>
      <c r="D248" s="1" t="s">
        <v>1554</v>
      </c>
      <c r="E248" s="3">
        <v>-569.93000000000006</v>
      </c>
      <c r="F248" s="3">
        <v>41517.69</v>
      </c>
      <c r="G248" s="16">
        <f t="shared" si="6"/>
        <v>-42087.62</v>
      </c>
      <c r="H248" s="75">
        <f t="shared" si="7"/>
        <v>-1.0137274015004207</v>
      </c>
      <c r="I248" s="75">
        <f t="shared" si="9"/>
        <v>6.79834979427906E-4</v>
      </c>
      <c r="J248" s="3">
        <v>42889.85</v>
      </c>
      <c r="K248" s="3">
        <v>41517.69</v>
      </c>
      <c r="L248" s="16">
        <f t="shared" si="8"/>
        <v>1372.1599999999962</v>
      </c>
      <c r="M248" s="17">
        <v>44470</v>
      </c>
      <c r="N248" s="17">
        <v>44834</v>
      </c>
      <c r="O248" t="s">
        <v>1555</v>
      </c>
      <c r="P248" t="s">
        <v>50</v>
      </c>
      <c r="Q248" t="s">
        <v>610</v>
      </c>
      <c r="R248" t="s">
        <v>23</v>
      </c>
    </row>
    <row r="249" spans="2:18" x14ac:dyDescent="0.25">
      <c r="B249" t="s">
        <v>1743</v>
      </c>
      <c r="C249" t="s">
        <v>1744</v>
      </c>
      <c r="D249" s="1" t="s">
        <v>542</v>
      </c>
      <c r="E249" s="3">
        <v>989229.13</v>
      </c>
      <c r="F249" s="3">
        <v>725787.04</v>
      </c>
      <c r="G249" s="16">
        <f t="shared" si="6"/>
        <v>263442.08999999997</v>
      </c>
      <c r="H249" s="75">
        <f t="shared" si="7"/>
        <v>0.36297436504239583</v>
      </c>
      <c r="I249" s="75">
        <f t="shared" si="9"/>
        <v>1.5679993407368767E-2</v>
      </c>
      <c r="J249" s="3">
        <v>989229.13</v>
      </c>
      <c r="K249" s="3">
        <v>725787.04</v>
      </c>
      <c r="L249" s="16">
        <f t="shared" si="8"/>
        <v>263442.08999999997</v>
      </c>
      <c r="M249" s="17">
        <v>44470</v>
      </c>
      <c r="N249" s="17">
        <v>44834</v>
      </c>
      <c r="O249" t="s">
        <v>871</v>
      </c>
      <c r="P249" t="s">
        <v>432</v>
      </c>
      <c r="Q249" t="s">
        <v>1180</v>
      </c>
      <c r="R249" t="s">
        <v>23</v>
      </c>
    </row>
    <row r="250" spans="2:18" x14ac:dyDescent="0.25">
      <c r="B250" t="s">
        <v>1745</v>
      </c>
      <c r="C250" t="s">
        <v>1746</v>
      </c>
      <c r="D250" s="1" t="s">
        <v>542</v>
      </c>
      <c r="E250" s="3">
        <v>505081.72000000003</v>
      </c>
      <c r="F250" s="3">
        <v>612690.28</v>
      </c>
      <c r="G250" s="16">
        <f t="shared" si="6"/>
        <v>-107608.56</v>
      </c>
      <c r="H250" s="75">
        <f t="shared" si="7"/>
        <v>-0.17563288257159881</v>
      </c>
      <c r="I250" s="75">
        <f t="shared" si="9"/>
        <v>8.0059086409864193E-3</v>
      </c>
      <c r="J250" s="3">
        <v>505081.72000000003</v>
      </c>
      <c r="K250" s="3">
        <v>612690.28</v>
      </c>
      <c r="L250" s="16">
        <f t="shared" si="8"/>
        <v>-107608.56</v>
      </c>
      <c r="M250" s="17">
        <v>44470</v>
      </c>
      <c r="N250" s="17">
        <v>44834</v>
      </c>
      <c r="O250" t="s">
        <v>871</v>
      </c>
      <c r="P250" t="s">
        <v>432</v>
      </c>
      <c r="Q250" t="s">
        <v>1747</v>
      </c>
      <c r="R250" t="s">
        <v>580</v>
      </c>
    </row>
    <row r="251" spans="2:18" x14ac:dyDescent="0.25">
      <c r="B251" t="s">
        <v>1556</v>
      </c>
      <c r="C251" t="s">
        <v>1557</v>
      </c>
      <c r="D251" s="1" t="s">
        <v>1558</v>
      </c>
      <c r="E251" s="3">
        <v>-3783.33</v>
      </c>
      <c r="F251" s="3">
        <v>15848.65</v>
      </c>
      <c r="G251" s="16">
        <f t="shared" si="6"/>
        <v>-19631.98</v>
      </c>
      <c r="H251" s="75">
        <f t="shared" si="7"/>
        <v>-1.2387162313509352</v>
      </c>
      <c r="I251" s="75">
        <f t="shared" si="9"/>
        <v>2.6302921609363492E-4</v>
      </c>
      <c r="J251" s="3">
        <v>16594.150000000001</v>
      </c>
      <c r="K251" s="3">
        <v>15848.65</v>
      </c>
      <c r="L251" s="16">
        <f t="shared" si="8"/>
        <v>745.50000000000182</v>
      </c>
      <c r="M251" s="17">
        <v>44470</v>
      </c>
      <c r="N251" s="17">
        <v>44834</v>
      </c>
      <c r="O251" t="s">
        <v>1555</v>
      </c>
      <c r="P251" t="s">
        <v>50</v>
      </c>
      <c r="Q251" t="s">
        <v>1559</v>
      </c>
      <c r="R251" t="s">
        <v>50</v>
      </c>
    </row>
    <row r="252" spans="2:18" x14ac:dyDescent="0.25">
      <c r="B252" t="s">
        <v>1748</v>
      </c>
      <c r="C252" t="s">
        <v>1749</v>
      </c>
      <c r="D252" s="1" t="s">
        <v>542</v>
      </c>
      <c r="E252" s="3">
        <v>179266</v>
      </c>
      <c r="F252" s="3">
        <v>389121.7</v>
      </c>
      <c r="G252" s="16">
        <f t="shared" si="6"/>
        <v>-209855.7</v>
      </c>
      <c r="H252" s="75">
        <f t="shared" si="7"/>
        <v>-0.53930608341811825</v>
      </c>
      <c r="I252" s="75">
        <f t="shared" si="9"/>
        <v>2.8414950721936077E-3</v>
      </c>
      <c r="J252" s="3">
        <v>179266</v>
      </c>
      <c r="K252" s="3">
        <v>389121.7</v>
      </c>
      <c r="L252" s="16">
        <f t="shared" si="8"/>
        <v>-209855.7</v>
      </c>
      <c r="M252" s="17">
        <v>44470</v>
      </c>
      <c r="N252" s="17">
        <v>44834</v>
      </c>
      <c r="O252" t="s">
        <v>871</v>
      </c>
      <c r="P252" t="s">
        <v>432</v>
      </c>
      <c r="Q252" t="s">
        <v>1750</v>
      </c>
      <c r="R252" t="s">
        <v>38</v>
      </c>
    </row>
    <row r="253" spans="2:18" x14ac:dyDescent="0.25">
      <c r="B253" t="s">
        <v>1751</v>
      </c>
      <c r="C253" t="s">
        <v>1752</v>
      </c>
      <c r="D253" s="1" t="s">
        <v>1753</v>
      </c>
      <c r="E253" s="3">
        <v>536768.49</v>
      </c>
      <c r="F253" s="3">
        <v>568867.03</v>
      </c>
      <c r="G253" s="16">
        <f t="shared" si="6"/>
        <v>-32098.540000000037</v>
      </c>
      <c r="H253" s="75">
        <f t="shared" si="7"/>
        <v>-5.6425382922965381E-2</v>
      </c>
      <c r="I253" s="75">
        <f t="shared" si="9"/>
        <v>8.5081667424040455E-3</v>
      </c>
      <c r="J253" s="3">
        <v>536768.49</v>
      </c>
      <c r="K253" s="3">
        <v>568867.03</v>
      </c>
      <c r="L253" s="16">
        <f t="shared" si="8"/>
        <v>-32098.540000000037</v>
      </c>
      <c r="M253" s="17">
        <v>44470</v>
      </c>
      <c r="N253" s="17">
        <v>44834</v>
      </c>
      <c r="O253" t="s">
        <v>871</v>
      </c>
      <c r="P253" t="s">
        <v>432</v>
      </c>
      <c r="Q253" t="s">
        <v>1754</v>
      </c>
      <c r="R253" t="s">
        <v>45</v>
      </c>
    </row>
    <row r="254" spans="2:18" x14ac:dyDescent="0.25">
      <c r="B254" t="s">
        <v>1755</v>
      </c>
      <c r="C254" t="s">
        <v>1756</v>
      </c>
      <c r="D254" s="1" t="s">
        <v>542</v>
      </c>
      <c r="E254" s="3">
        <v>505026.95</v>
      </c>
      <c r="F254" s="3">
        <v>622269.87</v>
      </c>
      <c r="G254" s="16">
        <f t="shared" si="6"/>
        <v>-117242.91999999998</v>
      </c>
      <c r="H254" s="75">
        <f t="shared" si="7"/>
        <v>-0.18841169346669473</v>
      </c>
      <c r="I254" s="75">
        <f t="shared" si="9"/>
        <v>8.0050404970823663E-3</v>
      </c>
      <c r="J254" s="3">
        <v>505026.95</v>
      </c>
      <c r="K254" s="3">
        <v>622269.87</v>
      </c>
      <c r="L254" s="16">
        <f t="shared" si="8"/>
        <v>-117242.91999999998</v>
      </c>
      <c r="M254" s="17">
        <v>44470</v>
      </c>
      <c r="N254" s="17">
        <v>44834</v>
      </c>
      <c r="O254" t="s">
        <v>871</v>
      </c>
      <c r="P254" t="s">
        <v>432</v>
      </c>
      <c r="Q254" t="s">
        <v>1757</v>
      </c>
      <c r="R254" t="s">
        <v>454</v>
      </c>
    </row>
    <row r="255" spans="2:18" x14ac:dyDescent="0.25">
      <c r="B255" t="s">
        <v>1758</v>
      </c>
      <c r="C255" t="s">
        <v>1759</v>
      </c>
      <c r="D255" s="1" t="s">
        <v>542</v>
      </c>
      <c r="E255" s="3">
        <v>1092328.56</v>
      </c>
      <c r="F255" s="3">
        <v>1023598.87</v>
      </c>
      <c r="G255" s="16">
        <f t="shared" si="6"/>
        <v>68729.690000000061</v>
      </c>
      <c r="H255" s="75">
        <f t="shared" si="7"/>
        <v>6.7145140556866836E-2</v>
      </c>
      <c r="I255" s="75">
        <f t="shared" si="9"/>
        <v>1.7314193547333791E-2</v>
      </c>
      <c r="J255" s="3">
        <v>1092328.56</v>
      </c>
      <c r="K255" s="3">
        <v>1023598.87</v>
      </c>
      <c r="L255" s="16">
        <f t="shared" si="8"/>
        <v>68729.690000000061</v>
      </c>
      <c r="M255" s="17">
        <v>44470</v>
      </c>
      <c r="N255" s="17">
        <v>44834</v>
      </c>
      <c r="O255" t="s">
        <v>871</v>
      </c>
      <c r="P255" t="s">
        <v>432</v>
      </c>
      <c r="Q255" t="s">
        <v>1180</v>
      </c>
      <c r="R255" t="s">
        <v>23</v>
      </c>
    </row>
    <row r="256" spans="2:18" x14ac:dyDescent="0.25">
      <c r="B256" t="s">
        <v>1760</v>
      </c>
      <c r="C256" t="s">
        <v>1761</v>
      </c>
      <c r="D256" s="1" t="s">
        <v>1762</v>
      </c>
      <c r="E256" s="3">
        <v>56655.54</v>
      </c>
      <c r="F256" s="3">
        <v>108530.88</v>
      </c>
      <c r="G256" s="16">
        <f t="shared" si="6"/>
        <v>-51875.340000000004</v>
      </c>
      <c r="H256" s="75">
        <f t="shared" si="7"/>
        <v>-0.47797769630173459</v>
      </c>
      <c r="I256" s="75">
        <f t="shared" si="9"/>
        <v>8.9803106959751328E-4</v>
      </c>
      <c r="J256" s="3">
        <v>56655.54</v>
      </c>
      <c r="K256" s="3">
        <v>108530.88</v>
      </c>
      <c r="L256" s="16">
        <f t="shared" si="8"/>
        <v>-51875.340000000004</v>
      </c>
      <c r="M256" s="17">
        <v>44470</v>
      </c>
      <c r="N256" s="17">
        <v>44834</v>
      </c>
      <c r="O256" t="s">
        <v>871</v>
      </c>
      <c r="P256" t="s">
        <v>432</v>
      </c>
      <c r="Q256" t="s">
        <v>1763</v>
      </c>
      <c r="R256" t="s">
        <v>32</v>
      </c>
    </row>
    <row r="257" spans="2:18" ht="45" x14ac:dyDescent="0.25">
      <c r="B257" t="s">
        <v>1764</v>
      </c>
      <c r="C257" t="s">
        <v>1765</v>
      </c>
      <c r="D257" s="1" t="s">
        <v>1766</v>
      </c>
      <c r="E257" s="3">
        <v>1585299.4700000002</v>
      </c>
      <c r="F257" s="3">
        <v>1868617.22</v>
      </c>
      <c r="G257" s="16">
        <f t="shared" si="6"/>
        <v>-283317.74999999977</v>
      </c>
      <c r="H257" s="75">
        <f t="shared" si="7"/>
        <v>-0.15161893349136521</v>
      </c>
      <c r="I257" s="75">
        <f t="shared" si="9"/>
        <v>2.5128137136747282E-2</v>
      </c>
      <c r="J257" s="3">
        <v>1585299.4700000002</v>
      </c>
      <c r="K257" s="3">
        <v>1868617.22</v>
      </c>
      <c r="L257" s="16">
        <f t="shared" si="8"/>
        <v>-283317.74999999977</v>
      </c>
      <c r="M257" s="17">
        <v>44470</v>
      </c>
      <c r="N257" s="17">
        <v>44834</v>
      </c>
      <c r="O257" t="s">
        <v>871</v>
      </c>
      <c r="P257" t="s">
        <v>432</v>
      </c>
      <c r="Q257" t="s">
        <v>1180</v>
      </c>
      <c r="R257" t="s">
        <v>23</v>
      </c>
    </row>
    <row r="258" spans="2:18" x14ac:dyDescent="0.25">
      <c r="B258" t="s">
        <v>1767</v>
      </c>
      <c r="C258" t="s">
        <v>1768</v>
      </c>
      <c r="D258" s="1" t="s">
        <v>1753</v>
      </c>
      <c r="E258" s="3">
        <v>660924.82000000007</v>
      </c>
      <c r="F258" s="3">
        <v>644558.68000000005</v>
      </c>
      <c r="G258" s="16">
        <f t="shared" si="6"/>
        <v>16366.140000000014</v>
      </c>
      <c r="H258" s="75">
        <f t="shared" si="7"/>
        <v>2.5391233580160634E-2</v>
      </c>
      <c r="I258" s="75">
        <f t="shared" si="9"/>
        <v>1.0476133896670016E-2</v>
      </c>
      <c r="J258" s="3">
        <v>660924.82000000007</v>
      </c>
      <c r="K258" s="3">
        <v>644558.68000000005</v>
      </c>
      <c r="L258" s="16">
        <f t="shared" si="8"/>
        <v>16366.140000000014</v>
      </c>
      <c r="M258" s="17">
        <v>44470</v>
      </c>
      <c r="N258" s="17">
        <v>44834</v>
      </c>
      <c r="O258" t="s">
        <v>871</v>
      </c>
      <c r="P258" t="s">
        <v>432</v>
      </c>
      <c r="Q258" t="s">
        <v>1769</v>
      </c>
      <c r="R258" t="s">
        <v>585</v>
      </c>
    </row>
    <row r="259" spans="2:18" x14ac:dyDescent="0.25">
      <c r="B259" t="s">
        <v>1563</v>
      </c>
      <c r="C259" t="s">
        <v>1564</v>
      </c>
      <c r="D259" s="1" t="s">
        <v>1565</v>
      </c>
      <c r="E259" s="3">
        <v>-7943.7900000000009</v>
      </c>
      <c r="F259" s="3">
        <v>90473.66</v>
      </c>
      <c r="G259" s="16">
        <f t="shared" si="6"/>
        <v>-98417.450000000012</v>
      </c>
      <c r="H259" s="75">
        <f t="shared" si="7"/>
        <v>-1.0878022399005414</v>
      </c>
      <c r="I259" s="75">
        <f t="shared" si="9"/>
        <v>1.3413882145684628E-3</v>
      </c>
      <c r="J259" s="3">
        <v>84626.33</v>
      </c>
      <c r="K259" s="3">
        <v>90473.66</v>
      </c>
      <c r="L259" s="16">
        <f t="shared" si="8"/>
        <v>-5847.3300000000017</v>
      </c>
      <c r="M259" s="17">
        <v>44470</v>
      </c>
      <c r="N259" s="17">
        <v>44834</v>
      </c>
      <c r="O259" t="s">
        <v>867</v>
      </c>
      <c r="P259" t="s">
        <v>50</v>
      </c>
      <c r="Q259" t="s">
        <v>1566</v>
      </c>
      <c r="R259" t="s">
        <v>23</v>
      </c>
    </row>
    <row r="260" spans="2:18" ht="45" x14ac:dyDescent="0.25">
      <c r="B260" t="s">
        <v>1567</v>
      </c>
      <c r="C260" t="s">
        <v>1568</v>
      </c>
      <c r="D260" s="1" t="s">
        <v>1569</v>
      </c>
      <c r="E260" s="3">
        <v>2027.56</v>
      </c>
      <c r="F260" s="3">
        <v>17908.580000000002</v>
      </c>
      <c r="G260" s="16">
        <f t="shared" si="6"/>
        <v>-15881.020000000002</v>
      </c>
      <c r="H260" s="75">
        <f t="shared" si="7"/>
        <v>-0.88678275999548828</v>
      </c>
      <c r="I260" s="75">
        <f t="shared" si="9"/>
        <v>1.837852878028603E-4</v>
      </c>
      <c r="J260" s="3">
        <v>11594.76</v>
      </c>
      <c r="K260" s="3">
        <v>17908.580000000002</v>
      </c>
      <c r="L260" s="16">
        <f t="shared" si="8"/>
        <v>-6313.8200000000015</v>
      </c>
      <c r="M260" s="17">
        <v>44470</v>
      </c>
      <c r="N260" s="17">
        <v>44834</v>
      </c>
      <c r="O260" t="s">
        <v>867</v>
      </c>
      <c r="P260" t="s">
        <v>50</v>
      </c>
      <c r="Q260" t="s">
        <v>610</v>
      </c>
      <c r="R260" t="s">
        <v>23</v>
      </c>
    </row>
    <row r="261" spans="2:18" x14ac:dyDescent="0.25">
      <c r="B261" t="s">
        <v>1570</v>
      </c>
      <c r="C261" t="s">
        <v>1571</v>
      </c>
      <c r="D261" s="1" t="s">
        <v>1572</v>
      </c>
      <c r="E261" s="3">
        <v>-27.14</v>
      </c>
      <c r="F261" s="3">
        <v>1331.13</v>
      </c>
      <c r="G261" s="16">
        <f t="shared" si="6"/>
        <v>-1358.2700000000002</v>
      </c>
      <c r="H261" s="75">
        <f t="shared" si="7"/>
        <v>-1.0203886923140491</v>
      </c>
      <c r="I261" s="75">
        <f t="shared" si="9"/>
        <v>1.059525490643566E-5</v>
      </c>
      <c r="J261" s="3">
        <v>668.44</v>
      </c>
      <c r="K261" s="3">
        <v>1331.13</v>
      </c>
      <c r="L261" s="16">
        <f t="shared" si="8"/>
        <v>-662.69</v>
      </c>
      <c r="M261" s="17">
        <v>44470</v>
      </c>
      <c r="N261" s="17">
        <v>44834</v>
      </c>
      <c r="O261" t="s">
        <v>1573</v>
      </c>
      <c r="P261" t="s">
        <v>23</v>
      </c>
      <c r="Q261" t="s">
        <v>610</v>
      </c>
      <c r="R261" t="s">
        <v>23</v>
      </c>
    </row>
    <row r="262" spans="2:18" x14ac:dyDescent="0.25">
      <c r="B262" t="s">
        <v>1770</v>
      </c>
      <c r="C262" t="s">
        <v>1771</v>
      </c>
      <c r="D262" s="1" t="s">
        <v>1753</v>
      </c>
      <c r="E262" s="3">
        <v>802401.66</v>
      </c>
      <c r="F262" s="3">
        <v>779925.6</v>
      </c>
      <c r="G262" s="16">
        <f t="shared" si="6"/>
        <v>22476.060000000056</v>
      </c>
      <c r="H262" s="75">
        <f t="shared" si="7"/>
        <v>2.8818210352372146E-2</v>
      </c>
      <c r="I262" s="75">
        <f t="shared" si="9"/>
        <v>1.2718643595606365E-2</v>
      </c>
      <c r="J262" s="3">
        <v>802401.66</v>
      </c>
      <c r="K262" s="3">
        <v>779925.6</v>
      </c>
      <c r="L262" s="16">
        <f t="shared" si="8"/>
        <v>22476.060000000056</v>
      </c>
      <c r="M262" s="17">
        <v>44470</v>
      </c>
      <c r="N262" s="17">
        <v>44834</v>
      </c>
      <c r="O262" t="s">
        <v>871</v>
      </c>
      <c r="P262" t="s">
        <v>432</v>
      </c>
      <c r="Q262" t="s">
        <v>1772</v>
      </c>
      <c r="R262" t="s">
        <v>38</v>
      </c>
    </row>
    <row r="263" spans="2:18" ht="30" x14ac:dyDescent="0.25">
      <c r="B263" t="s">
        <v>1773</v>
      </c>
      <c r="C263" t="s">
        <v>1774</v>
      </c>
      <c r="D263" s="1" t="s">
        <v>1775</v>
      </c>
      <c r="E263" s="3">
        <v>1150900.19</v>
      </c>
      <c r="F263" s="3">
        <v>1191198.69</v>
      </c>
      <c r="G263" s="16">
        <f t="shared" si="6"/>
        <v>-40298.5</v>
      </c>
      <c r="H263" s="75">
        <f t="shared" si="7"/>
        <v>-3.3830208460017698E-2</v>
      </c>
      <c r="I263" s="75">
        <f t="shared" si="9"/>
        <v>1.8242596021954448E-2</v>
      </c>
      <c r="J263" s="3">
        <v>1150900.19</v>
      </c>
      <c r="K263" s="3">
        <v>1191198.69</v>
      </c>
      <c r="L263" s="16">
        <f t="shared" si="8"/>
        <v>-40298.5</v>
      </c>
      <c r="M263" s="17">
        <v>44470</v>
      </c>
      <c r="N263" s="17">
        <v>44834</v>
      </c>
      <c r="O263" t="s">
        <v>871</v>
      </c>
      <c r="P263" t="s">
        <v>432</v>
      </c>
      <c r="Q263" t="s">
        <v>1776</v>
      </c>
      <c r="R263" t="s">
        <v>580</v>
      </c>
    </row>
    <row r="264" spans="2:18" x14ac:dyDescent="0.25">
      <c r="B264" t="s">
        <v>1777</v>
      </c>
      <c r="C264" t="s">
        <v>1778</v>
      </c>
      <c r="D264" s="1" t="s">
        <v>1779</v>
      </c>
      <c r="E264" s="3">
        <v>1075548.05</v>
      </c>
      <c r="F264" s="3">
        <v>1250728.98</v>
      </c>
      <c r="G264" s="16">
        <f t="shared" si="6"/>
        <v>-175180.92999999993</v>
      </c>
      <c r="H264" s="75">
        <f t="shared" si="7"/>
        <v>-0.14006306146356337</v>
      </c>
      <c r="I264" s="75">
        <f t="shared" si="9"/>
        <v>1.7048210391164213E-2</v>
      </c>
      <c r="J264" s="3">
        <v>1075548.05</v>
      </c>
      <c r="K264" s="3">
        <v>1250728.98</v>
      </c>
      <c r="L264" s="16">
        <f t="shared" si="8"/>
        <v>-175180.92999999993</v>
      </c>
      <c r="M264" s="17">
        <v>44470</v>
      </c>
      <c r="N264" s="17">
        <v>44834</v>
      </c>
      <c r="O264" t="s">
        <v>1533</v>
      </c>
      <c r="P264" t="s">
        <v>21</v>
      </c>
      <c r="Q264" t="s">
        <v>1180</v>
      </c>
      <c r="R264" t="s">
        <v>23</v>
      </c>
    </row>
    <row r="265" spans="2:18" x14ac:dyDescent="0.25">
      <c r="B265" t="s">
        <v>1780</v>
      </c>
      <c r="C265" t="s">
        <v>1781</v>
      </c>
      <c r="D265" s="1" t="s">
        <v>1782</v>
      </c>
      <c r="E265" s="3">
        <v>717379.5</v>
      </c>
      <c r="F265" s="3">
        <v>1089010.8</v>
      </c>
      <c r="G265" s="16">
        <f t="shared" si="6"/>
        <v>-371631.30000000005</v>
      </c>
      <c r="H265" s="75">
        <f t="shared" si="7"/>
        <v>-0.34125584429465716</v>
      </c>
      <c r="I265" s="75">
        <f t="shared" si="9"/>
        <v>1.137098119075962E-2</v>
      </c>
      <c r="J265" s="3">
        <v>717379.5</v>
      </c>
      <c r="K265" s="3">
        <v>1089010.8</v>
      </c>
      <c r="L265" s="16">
        <f t="shared" si="8"/>
        <v>-371631.30000000005</v>
      </c>
      <c r="M265" s="17">
        <v>44470</v>
      </c>
      <c r="N265" s="17">
        <v>44834</v>
      </c>
      <c r="O265" t="s">
        <v>1783</v>
      </c>
      <c r="P265" t="s">
        <v>32</v>
      </c>
      <c r="Q265" t="s">
        <v>1735</v>
      </c>
      <c r="R265" t="s">
        <v>45</v>
      </c>
    </row>
    <row r="266" spans="2:18" x14ac:dyDescent="0.25">
      <c r="B266" t="s">
        <v>1784</v>
      </c>
      <c r="C266" t="s">
        <v>1785</v>
      </c>
      <c r="D266" s="1" t="s">
        <v>1786</v>
      </c>
      <c r="E266" s="3">
        <v>44413.23</v>
      </c>
      <c r="F266" s="3">
        <v>64477.919999999998</v>
      </c>
      <c r="G266" s="16">
        <f t="shared" ref="G266:G329" si="10">E266-F266</f>
        <v>-20064.689999999995</v>
      </c>
      <c r="H266" s="75">
        <f t="shared" ref="H266:H329" si="11">G266/F266</f>
        <v>-0.31118699238436964</v>
      </c>
      <c r="I266" s="75">
        <f t="shared" si="9"/>
        <v>7.0398164841744279E-4</v>
      </c>
      <c r="J266" s="3">
        <v>44413.23</v>
      </c>
      <c r="K266" s="3">
        <v>64477.919999999998</v>
      </c>
      <c r="L266" s="16">
        <f t="shared" si="8"/>
        <v>-20064.689999999995</v>
      </c>
      <c r="M266" s="17">
        <v>44470</v>
      </c>
      <c r="N266" s="17">
        <v>44834</v>
      </c>
      <c r="O266" t="s">
        <v>871</v>
      </c>
      <c r="P266" t="s">
        <v>432</v>
      </c>
      <c r="Q266" t="s">
        <v>1787</v>
      </c>
      <c r="R266" t="s">
        <v>50</v>
      </c>
    </row>
    <row r="267" spans="2:18" ht="30" x14ac:dyDescent="0.25">
      <c r="B267" t="s">
        <v>1788</v>
      </c>
      <c r="C267" t="s">
        <v>1789</v>
      </c>
      <c r="D267" s="1" t="s">
        <v>1790</v>
      </c>
      <c r="E267" s="3">
        <v>648013.69999999995</v>
      </c>
      <c r="F267" s="3">
        <v>491916.58</v>
      </c>
      <c r="G267" s="16">
        <f t="shared" si="10"/>
        <v>156097.11999999994</v>
      </c>
      <c r="H267" s="75">
        <f t="shared" si="11"/>
        <v>0.31732437235597938</v>
      </c>
      <c r="I267" s="75">
        <f t="shared" si="9"/>
        <v>1.0271483355817315E-2</v>
      </c>
      <c r="J267" s="3">
        <v>648013.69999999995</v>
      </c>
      <c r="K267" s="3">
        <v>491916.58</v>
      </c>
      <c r="L267" s="16">
        <f t="shared" ref="L267:L330" si="12">J267-K267</f>
        <v>156097.11999999994</v>
      </c>
      <c r="M267" s="17">
        <v>44470</v>
      </c>
      <c r="N267" s="17">
        <v>44834</v>
      </c>
      <c r="O267" t="s">
        <v>871</v>
      </c>
      <c r="P267" t="s">
        <v>432</v>
      </c>
      <c r="Q267" t="s">
        <v>1180</v>
      </c>
      <c r="R267" t="s">
        <v>23</v>
      </c>
    </row>
    <row r="268" spans="2:18" x14ac:dyDescent="0.25">
      <c r="B268" t="s">
        <v>1791</v>
      </c>
      <c r="C268" t="s">
        <v>1792</v>
      </c>
      <c r="D268" s="1" t="s">
        <v>1793</v>
      </c>
      <c r="E268" s="3">
        <v>14660.25</v>
      </c>
      <c r="F268" s="3">
        <v>122642.02</v>
      </c>
      <c r="G268" s="16">
        <f t="shared" si="10"/>
        <v>-107981.77</v>
      </c>
      <c r="H268" s="75">
        <f t="shared" si="11"/>
        <v>-0.88046307456449269</v>
      </c>
      <c r="I268" s="75">
        <f t="shared" si="9"/>
        <v>2.3237550975715605E-4</v>
      </c>
      <c r="J268" s="3">
        <v>14660.25</v>
      </c>
      <c r="K268" s="3">
        <v>122642.02</v>
      </c>
      <c r="L268" s="16">
        <f t="shared" si="12"/>
        <v>-107981.77</v>
      </c>
      <c r="M268" s="17">
        <v>44470</v>
      </c>
      <c r="N268" s="17">
        <v>44834</v>
      </c>
      <c r="O268" t="s">
        <v>1529</v>
      </c>
      <c r="P268" t="s">
        <v>50</v>
      </c>
      <c r="Q268" t="s">
        <v>1180</v>
      </c>
      <c r="R268" t="s">
        <v>23</v>
      </c>
    </row>
    <row r="269" spans="2:18" x14ac:dyDescent="0.25">
      <c r="B269" t="s">
        <v>1794</v>
      </c>
      <c r="C269" t="s">
        <v>1795</v>
      </c>
      <c r="D269" s="1" t="s">
        <v>1796</v>
      </c>
      <c r="E269" s="3">
        <v>200578.19999999998</v>
      </c>
      <c r="F269" s="3">
        <v>312816.90999999997</v>
      </c>
      <c r="G269" s="16">
        <f t="shared" si="10"/>
        <v>-112238.70999999999</v>
      </c>
      <c r="H269" s="75">
        <f t="shared" si="11"/>
        <v>-0.3588000086056729</v>
      </c>
      <c r="I269" s="75">
        <f t="shared" si="9"/>
        <v>3.1793087751690995E-3</v>
      </c>
      <c r="J269" s="3">
        <v>200578.19999999998</v>
      </c>
      <c r="K269" s="3">
        <v>312816.90999999997</v>
      </c>
      <c r="L269" s="16">
        <f t="shared" si="12"/>
        <v>-112238.70999999999</v>
      </c>
      <c r="M269" s="17">
        <v>44470</v>
      </c>
      <c r="N269" s="17">
        <v>44834</v>
      </c>
      <c r="O269" t="s">
        <v>871</v>
      </c>
      <c r="P269" t="s">
        <v>432</v>
      </c>
      <c r="Q269" t="s">
        <v>1797</v>
      </c>
      <c r="R269" t="s">
        <v>585</v>
      </c>
    </row>
    <row r="270" spans="2:18" ht="30" x14ac:dyDescent="0.25">
      <c r="B270" t="s">
        <v>1798</v>
      </c>
      <c r="C270" t="s">
        <v>1799</v>
      </c>
      <c r="D270" s="1" t="s">
        <v>1800</v>
      </c>
      <c r="E270" s="3">
        <v>9743.9600000000009</v>
      </c>
      <c r="F270" s="3">
        <v>21975.3</v>
      </c>
      <c r="G270" s="16">
        <f t="shared" si="10"/>
        <v>-12231.339999999998</v>
      </c>
      <c r="H270" s="75">
        <f t="shared" si="11"/>
        <v>-0.55659490427889491</v>
      </c>
      <c r="I270" s="75">
        <f t="shared" si="9"/>
        <v>1.5444877625233803E-4</v>
      </c>
      <c r="J270" s="3">
        <v>9743.9600000000009</v>
      </c>
      <c r="K270" s="3">
        <v>21975.3</v>
      </c>
      <c r="L270" s="16">
        <f t="shared" si="12"/>
        <v>-12231.339999999998</v>
      </c>
      <c r="M270" s="17">
        <v>44470</v>
      </c>
      <c r="N270" s="17">
        <v>44834</v>
      </c>
      <c r="O270" t="s">
        <v>1801</v>
      </c>
      <c r="P270" t="s">
        <v>432</v>
      </c>
      <c r="Q270" t="s">
        <v>1689</v>
      </c>
      <c r="R270" t="s">
        <v>21</v>
      </c>
    </row>
    <row r="271" spans="2:18" ht="30" x14ac:dyDescent="0.25">
      <c r="B271" t="s">
        <v>1802</v>
      </c>
      <c r="C271" t="s">
        <v>1803</v>
      </c>
      <c r="D271" s="1" t="s">
        <v>1804</v>
      </c>
      <c r="E271" s="3">
        <v>7274.79</v>
      </c>
      <c r="F271" s="3">
        <v>23144.68</v>
      </c>
      <c r="G271" s="16">
        <f t="shared" si="10"/>
        <v>-15869.89</v>
      </c>
      <c r="H271" s="75">
        <f t="shared" si="11"/>
        <v>-0.68568197961691413</v>
      </c>
      <c r="I271" s="75">
        <f t="shared" ref="I271:I334" si="13">J271/63088619</f>
        <v>1.1531065531803763E-4</v>
      </c>
      <c r="J271" s="3">
        <v>7274.79</v>
      </c>
      <c r="K271" s="3">
        <v>23144.68</v>
      </c>
      <c r="L271" s="16">
        <f t="shared" si="12"/>
        <v>-15869.89</v>
      </c>
      <c r="M271" s="17">
        <v>44470</v>
      </c>
      <c r="N271" s="17">
        <v>44834</v>
      </c>
      <c r="O271" t="s">
        <v>1801</v>
      </c>
      <c r="P271" t="s">
        <v>432</v>
      </c>
      <c r="Q271" t="s">
        <v>1689</v>
      </c>
      <c r="R271" t="s">
        <v>21</v>
      </c>
    </row>
    <row r="272" spans="2:18" ht="30" x14ac:dyDescent="0.25">
      <c r="B272" t="s">
        <v>1805</v>
      </c>
      <c r="C272" t="s">
        <v>1806</v>
      </c>
      <c r="D272" s="1" t="s">
        <v>1807</v>
      </c>
      <c r="E272" s="3">
        <v>6232.13</v>
      </c>
      <c r="F272" s="3">
        <v>3506.37</v>
      </c>
      <c r="G272" s="16">
        <f t="shared" si="10"/>
        <v>2725.76</v>
      </c>
      <c r="H272" s="75">
        <f t="shared" si="11"/>
        <v>0.77737375120138497</v>
      </c>
      <c r="I272" s="75">
        <f t="shared" si="13"/>
        <v>9.8783744180547053E-5</v>
      </c>
      <c r="J272" s="3">
        <v>6232.13</v>
      </c>
      <c r="K272" s="3">
        <v>3506.37</v>
      </c>
      <c r="L272" s="16">
        <f t="shared" si="12"/>
        <v>2725.76</v>
      </c>
      <c r="M272" s="17">
        <v>44470</v>
      </c>
      <c r="N272" s="17">
        <v>44834</v>
      </c>
      <c r="O272" t="s">
        <v>871</v>
      </c>
      <c r="P272" t="s">
        <v>432</v>
      </c>
      <c r="Q272" t="s">
        <v>1689</v>
      </c>
      <c r="R272" t="s">
        <v>21</v>
      </c>
    </row>
    <row r="273" spans="2:18" ht="30" x14ac:dyDescent="0.25">
      <c r="B273" t="s">
        <v>1808</v>
      </c>
      <c r="C273" t="s">
        <v>1809</v>
      </c>
      <c r="D273" s="1" t="s">
        <v>1810</v>
      </c>
      <c r="E273" s="3">
        <v>14064.06</v>
      </c>
      <c r="F273" s="3">
        <v>24305.62</v>
      </c>
      <c r="G273" s="16">
        <f t="shared" si="10"/>
        <v>-10241.56</v>
      </c>
      <c r="H273" s="75">
        <f t="shared" si="11"/>
        <v>-0.42136592277835333</v>
      </c>
      <c r="I273" s="75">
        <f t="shared" si="13"/>
        <v>2.2292546933068861E-4</v>
      </c>
      <c r="J273" s="3">
        <v>14064.06</v>
      </c>
      <c r="K273" s="3">
        <v>24305.62</v>
      </c>
      <c r="L273" s="16">
        <f t="shared" si="12"/>
        <v>-10241.56</v>
      </c>
      <c r="M273" s="17">
        <v>44470</v>
      </c>
      <c r="N273" s="17">
        <v>44834</v>
      </c>
      <c r="O273" t="s">
        <v>871</v>
      </c>
      <c r="P273" t="s">
        <v>432</v>
      </c>
      <c r="Q273" t="s">
        <v>1689</v>
      </c>
      <c r="R273" t="s">
        <v>21</v>
      </c>
    </row>
    <row r="274" spans="2:18" x14ac:dyDescent="0.25">
      <c r="B274" t="s">
        <v>1811</v>
      </c>
      <c r="C274" t="s">
        <v>1812</v>
      </c>
      <c r="D274" s="1" t="s">
        <v>1813</v>
      </c>
      <c r="E274" s="3">
        <v>2254.1799999999998</v>
      </c>
      <c r="F274" s="3">
        <v>2926.75</v>
      </c>
      <c r="G274" s="16">
        <f t="shared" si="10"/>
        <v>-672.57000000000016</v>
      </c>
      <c r="H274" s="75">
        <f t="shared" si="11"/>
        <v>-0.22980097377637318</v>
      </c>
      <c r="I274" s="75">
        <f t="shared" si="13"/>
        <v>3.573037476062045E-5</v>
      </c>
      <c r="J274" s="3">
        <v>2254.1799999999998</v>
      </c>
      <c r="K274" s="3">
        <v>2926.75</v>
      </c>
      <c r="L274" s="16">
        <f t="shared" si="12"/>
        <v>-672.57000000000016</v>
      </c>
      <c r="M274" s="17">
        <v>44470</v>
      </c>
      <c r="N274" s="17">
        <v>44834</v>
      </c>
      <c r="O274" t="s">
        <v>1801</v>
      </c>
      <c r="P274" t="s">
        <v>432</v>
      </c>
      <c r="Q274" t="s">
        <v>1814</v>
      </c>
      <c r="R274" t="s">
        <v>21</v>
      </c>
    </row>
    <row r="275" spans="2:18" x14ac:dyDescent="0.25">
      <c r="B275" t="s">
        <v>1815</v>
      </c>
      <c r="C275" t="s">
        <v>1816</v>
      </c>
      <c r="D275" s="1" t="s">
        <v>1817</v>
      </c>
      <c r="E275" s="3">
        <v>1645.73</v>
      </c>
      <c r="F275" s="3">
        <v>1464.78</v>
      </c>
      <c r="G275" s="16">
        <f t="shared" si="10"/>
        <v>180.95000000000005</v>
      </c>
      <c r="H275" s="75">
        <f t="shared" si="11"/>
        <v>0.12353390952907607</v>
      </c>
      <c r="I275" s="75">
        <f t="shared" si="13"/>
        <v>2.6086004513745976E-5</v>
      </c>
      <c r="J275" s="3">
        <v>1645.73</v>
      </c>
      <c r="K275" s="3">
        <v>1464.78</v>
      </c>
      <c r="L275" s="16">
        <f t="shared" si="12"/>
        <v>180.95000000000005</v>
      </c>
      <c r="M275" s="17">
        <v>44470</v>
      </c>
      <c r="N275" s="17">
        <v>44834</v>
      </c>
      <c r="O275" t="s">
        <v>1801</v>
      </c>
      <c r="P275" t="s">
        <v>432</v>
      </c>
      <c r="Q275" t="s">
        <v>1814</v>
      </c>
      <c r="R275" t="s">
        <v>21</v>
      </c>
    </row>
    <row r="276" spans="2:18" x14ac:dyDescent="0.25">
      <c r="B276" t="s">
        <v>1818</v>
      </c>
      <c r="C276" t="s">
        <v>1819</v>
      </c>
      <c r="D276" s="1" t="s">
        <v>1820</v>
      </c>
      <c r="E276" s="3">
        <v>21799.21</v>
      </c>
      <c r="F276" s="3">
        <v>23166.78</v>
      </c>
      <c r="G276" s="16">
        <f t="shared" si="10"/>
        <v>-1367.5699999999997</v>
      </c>
      <c r="H276" s="75">
        <f t="shared" si="11"/>
        <v>-5.9031509773909009E-2</v>
      </c>
      <c r="I276" s="75">
        <f t="shared" si="13"/>
        <v>3.4553316185285336E-4</v>
      </c>
      <c r="J276" s="3">
        <v>21799.21</v>
      </c>
      <c r="K276" s="3">
        <v>23166.78</v>
      </c>
      <c r="L276" s="16">
        <f t="shared" si="12"/>
        <v>-1367.5699999999997</v>
      </c>
      <c r="M276" s="17">
        <v>44470</v>
      </c>
      <c r="N276" s="17">
        <v>44834</v>
      </c>
      <c r="O276" t="s">
        <v>871</v>
      </c>
      <c r="P276" t="s">
        <v>432</v>
      </c>
      <c r="Q276" t="s">
        <v>1711</v>
      </c>
      <c r="R276" t="s">
        <v>38</v>
      </c>
    </row>
    <row r="277" spans="2:18" x14ac:dyDescent="0.25">
      <c r="B277" t="s">
        <v>1821</v>
      </c>
      <c r="C277" t="s">
        <v>1822</v>
      </c>
      <c r="D277" s="1" t="s">
        <v>1823</v>
      </c>
      <c r="E277" s="3">
        <v>83683.89</v>
      </c>
      <c r="F277" s="3">
        <v>77920.850000000006</v>
      </c>
      <c r="G277" s="16">
        <f t="shared" si="10"/>
        <v>5763.0399999999936</v>
      </c>
      <c r="H277" s="75">
        <f t="shared" si="11"/>
        <v>7.3960178822484526E-2</v>
      </c>
      <c r="I277" s="75">
        <f t="shared" si="13"/>
        <v>1.3264498625338431E-3</v>
      </c>
      <c r="J277" s="3">
        <v>83683.89</v>
      </c>
      <c r="K277" s="3">
        <v>77920.850000000006</v>
      </c>
      <c r="L277" s="16">
        <f t="shared" si="12"/>
        <v>5763.0399999999936</v>
      </c>
      <c r="M277" s="17">
        <v>44470</v>
      </c>
      <c r="N277" s="17">
        <v>44834</v>
      </c>
      <c r="O277" t="s">
        <v>871</v>
      </c>
      <c r="P277" t="s">
        <v>432</v>
      </c>
      <c r="Q277" t="s">
        <v>1824</v>
      </c>
      <c r="R277" t="s">
        <v>43</v>
      </c>
    </row>
    <row r="278" spans="2:18" x14ac:dyDescent="0.25">
      <c r="B278" t="s">
        <v>1825</v>
      </c>
      <c r="C278" t="s">
        <v>1826</v>
      </c>
      <c r="D278" s="1" t="s">
        <v>1827</v>
      </c>
      <c r="E278" s="3">
        <v>105334.14</v>
      </c>
      <c r="F278" s="3">
        <v>152748</v>
      </c>
      <c r="G278" s="16">
        <f t="shared" si="10"/>
        <v>-47413.86</v>
      </c>
      <c r="H278" s="75">
        <f t="shared" si="11"/>
        <v>-0.31040576636027967</v>
      </c>
      <c r="I278" s="75">
        <f t="shared" si="13"/>
        <v>1.669621901218031E-3</v>
      </c>
      <c r="J278" s="3">
        <v>105334.14</v>
      </c>
      <c r="K278" s="3">
        <v>152748</v>
      </c>
      <c r="L278" s="16">
        <f t="shared" si="12"/>
        <v>-47413.86</v>
      </c>
      <c r="M278" s="17">
        <v>44470</v>
      </c>
      <c r="N278" s="17">
        <v>44834</v>
      </c>
      <c r="O278" t="s">
        <v>871</v>
      </c>
      <c r="P278" t="s">
        <v>432</v>
      </c>
      <c r="Q278" t="s">
        <v>1685</v>
      </c>
      <c r="R278" t="s">
        <v>50</v>
      </c>
    </row>
    <row r="279" spans="2:18" x14ac:dyDescent="0.25">
      <c r="B279" t="s">
        <v>1828</v>
      </c>
      <c r="C279" t="s">
        <v>1829</v>
      </c>
      <c r="D279" s="1" t="s">
        <v>1830</v>
      </c>
      <c r="E279" s="3">
        <v>25248.83</v>
      </c>
      <c r="F279" s="3">
        <v>31892.04</v>
      </c>
      <c r="G279" s="16">
        <f t="shared" si="10"/>
        <v>-6643.2099999999991</v>
      </c>
      <c r="H279" s="75">
        <f t="shared" si="11"/>
        <v>-0.20830307499927878</v>
      </c>
      <c r="I279" s="75">
        <f t="shared" si="13"/>
        <v>4.0021212066791321E-4</v>
      </c>
      <c r="J279" s="3">
        <v>25248.83</v>
      </c>
      <c r="K279" s="3">
        <v>31892.04</v>
      </c>
      <c r="L279" s="16">
        <f t="shared" si="12"/>
        <v>-6643.2099999999991</v>
      </c>
      <c r="M279" s="17">
        <v>44470</v>
      </c>
      <c r="N279" s="17">
        <v>44834</v>
      </c>
      <c r="O279" t="s">
        <v>1321</v>
      </c>
      <c r="P279" t="s">
        <v>432</v>
      </c>
      <c r="Q279" t="s">
        <v>1180</v>
      </c>
      <c r="R279" t="s">
        <v>23</v>
      </c>
    </row>
    <row r="280" spans="2:18" x14ac:dyDescent="0.25">
      <c r="B280" t="s">
        <v>1831</v>
      </c>
      <c r="C280" t="s">
        <v>1832</v>
      </c>
      <c r="D280" s="1" t="s">
        <v>1833</v>
      </c>
      <c r="E280" s="3">
        <v>37462.61</v>
      </c>
      <c r="F280" s="3">
        <v>44648.86</v>
      </c>
      <c r="G280" s="16">
        <f t="shared" si="10"/>
        <v>-7186.25</v>
      </c>
      <c r="H280" s="75">
        <f t="shared" si="11"/>
        <v>-0.16095035797106577</v>
      </c>
      <c r="I280" s="75">
        <f t="shared" si="13"/>
        <v>5.9380932082219145E-4</v>
      </c>
      <c r="J280" s="3">
        <v>37462.61</v>
      </c>
      <c r="K280" s="3">
        <v>44648.86</v>
      </c>
      <c r="L280" s="16">
        <f t="shared" si="12"/>
        <v>-7186.25</v>
      </c>
      <c r="M280" s="17">
        <v>44470</v>
      </c>
      <c r="N280" s="17">
        <v>44834</v>
      </c>
      <c r="O280" t="s">
        <v>871</v>
      </c>
      <c r="P280" t="s">
        <v>432</v>
      </c>
      <c r="Q280" t="s">
        <v>1180</v>
      </c>
      <c r="R280" t="s">
        <v>23</v>
      </c>
    </row>
    <row r="281" spans="2:18" x14ac:dyDescent="0.25">
      <c r="B281" t="s">
        <v>1834</v>
      </c>
      <c r="C281" t="s">
        <v>1835</v>
      </c>
      <c r="D281" s="1" t="s">
        <v>1836</v>
      </c>
      <c r="E281" s="3">
        <v>141127.46</v>
      </c>
      <c r="F281" s="3">
        <v>145906.07</v>
      </c>
      <c r="G281" s="16">
        <f t="shared" si="10"/>
        <v>-4778.6100000000151</v>
      </c>
      <c r="H281" s="75">
        <f t="shared" si="11"/>
        <v>-3.2751276214896437E-2</v>
      </c>
      <c r="I281" s="75">
        <f t="shared" si="13"/>
        <v>2.2369717745763305E-3</v>
      </c>
      <c r="J281" s="3">
        <v>141127.46</v>
      </c>
      <c r="K281" s="3">
        <v>145906.07</v>
      </c>
      <c r="L281" s="16">
        <f t="shared" si="12"/>
        <v>-4778.6100000000151</v>
      </c>
      <c r="M281" s="17">
        <v>44470</v>
      </c>
      <c r="N281" s="17">
        <v>44834</v>
      </c>
      <c r="O281" t="s">
        <v>1321</v>
      </c>
      <c r="P281" t="s">
        <v>432</v>
      </c>
      <c r="Q281" t="s">
        <v>1180</v>
      </c>
      <c r="R281" t="s">
        <v>23</v>
      </c>
    </row>
    <row r="282" spans="2:18" x14ac:dyDescent="0.25">
      <c r="B282" t="s">
        <v>1837</v>
      </c>
      <c r="C282" t="s">
        <v>1838</v>
      </c>
      <c r="D282" s="1" t="s">
        <v>1839</v>
      </c>
      <c r="E282" s="3">
        <v>207454.84</v>
      </c>
      <c r="F282" s="3">
        <v>191352.24</v>
      </c>
      <c r="G282" s="16">
        <f t="shared" si="10"/>
        <v>16102.600000000006</v>
      </c>
      <c r="H282" s="75">
        <f t="shared" si="11"/>
        <v>8.4151614843913022E-2</v>
      </c>
      <c r="I282" s="75">
        <f t="shared" si="13"/>
        <v>3.2883084665397415E-3</v>
      </c>
      <c r="J282" s="3">
        <v>207454.84</v>
      </c>
      <c r="K282" s="3">
        <v>191352.24</v>
      </c>
      <c r="L282" s="16">
        <f t="shared" si="12"/>
        <v>16102.600000000006</v>
      </c>
      <c r="M282" s="17">
        <v>44470</v>
      </c>
      <c r="N282" s="17">
        <v>44834</v>
      </c>
      <c r="O282" t="s">
        <v>1321</v>
      </c>
      <c r="P282" t="s">
        <v>432</v>
      </c>
      <c r="Q282" t="s">
        <v>1180</v>
      </c>
      <c r="R282" t="s">
        <v>23</v>
      </c>
    </row>
    <row r="283" spans="2:18" x14ac:dyDescent="0.25">
      <c r="B283" t="s">
        <v>1840</v>
      </c>
      <c r="C283" t="s">
        <v>1841</v>
      </c>
      <c r="D283" s="1" t="s">
        <v>1842</v>
      </c>
      <c r="E283" s="3">
        <v>7409.81</v>
      </c>
      <c r="F283" s="3">
        <v>9546.75</v>
      </c>
      <c r="G283" s="16">
        <f t="shared" si="10"/>
        <v>-2136.9399999999996</v>
      </c>
      <c r="H283" s="75">
        <f t="shared" si="11"/>
        <v>-0.22383952654044567</v>
      </c>
      <c r="I283" s="75">
        <f t="shared" si="13"/>
        <v>1.1745081945762675E-4</v>
      </c>
      <c r="J283" s="3">
        <v>7409.81</v>
      </c>
      <c r="K283" s="3">
        <v>9546.75</v>
      </c>
      <c r="L283" s="16">
        <f t="shared" si="12"/>
        <v>-2136.9399999999996</v>
      </c>
      <c r="M283" s="17">
        <v>44470</v>
      </c>
      <c r="N283" s="17">
        <v>44834</v>
      </c>
      <c r="O283" t="s">
        <v>1321</v>
      </c>
      <c r="P283" t="s">
        <v>432</v>
      </c>
      <c r="Q283" t="s">
        <v>1180</v>
      </c>
      <c r="R283" t="s">
        <v>23</v>
      </c>
    </row>
    <row r="284" spans="2:18" x14ac:dyDescent="0.25">
      <c r="B284" t="s">
        <v>1843</v>
      </c>
      <c r="C284" t="s">
        <v>1844</v>
      </c>
      <c r="D284" s="1" t="s">
        <v>1845</v>
      </c>
      <c r="E284" s="3">
        <v>26715.63</v>
      </c>
      <c r="F284" s="3">
        <v>31822.5</v>
      </c>
      <c r="G284" s="16">
        <f t="shared" si="10"/>
        <v>-5106.869999999999</v>
      </c>
      <c r="H284" s="75">
        <f t="shared" si="11"/>
        <v>-0.1604798491633278</v>
      </c>
      <c r="I284" s="75">
        <f t="shared" si="13"/>
        <v>4.2346195595119941E-4</v>
      </c>
      <c r="J284" s="3">
        <v>26715.63</v>
      </c>
      <c r="K284" s="3">
        <v>31822.5</v>
      </c>
      <c r="L284" s="16">
        <f t="shared" si="12"/>
        <v>-5106.869999999999</v>
      </c>
      <c r="M284" s="17">
        <v>44470</v>
      </c>
      <c r="N284" s="17">
        <v>44834</v>
      </c>
      <c r="O284" t="s">
        <v>1321</v>
      </c>
      <c r="P284" t="s">
        <v>432</v>
      </c>
      <c r="Q284" t="s">
        <v>1180</v>
      </c>
      <c r="R284" t="s">
        <v>23</v>
      </c>
    </row>
    <row r="285" spans="2:18" x14ac:dyDescent="0.25">
      <c r="B285" t="s">
        <v>1846</v>
      </c>
      <c r="C285" t="s">
        <v>1847</v>
      </c>
      <c r="D285" s="1" t="s">
        <v>1848</v>
      </c>
      <c r="E285" s="3">
        <v>21436.260000000002</v>
      </c>
      <c r="F285" s="3">
        <v>19093.5</v>
      </c>
      <c r="G285" s="16">
        <f t="shared" si="10"/>
        <v>2342.760000000002</v>
      </c>
      <c r="H285" s="75">
        <f t="shared" si="11"/>
        <v>0.12269934794563606</v>
      </c>
      <c r="I285" s="75">
        <f t="shared" si="13"/>
        <v>3.3978014322995408E-4</v>
      </c>
      <c r="J285" s="3">
        <v>21436.260000000002</v>
      </c>
      <c r="K285" s="3">
        <v>19093.5</v>
      </c>
      <c r="L285" s="16">
        <f t="shared" si="12"/>
        <v>2342.760000000002</v>
      </c>
      <c r="M285" s="17">
        <v>44470</v>
      </c>
      <c r="N285" s="17">
        <v>44834</v>
      </c>
      <c r="O285" t="s">
        <v>871</v>
      </c>
      <c r="P285" t="s">
        <v>432</v>
      </c>
      <c r="Q285" t="s">
        <v>1180</v>
      </c>
      <c r="R285" t="s">
        <v>23</v>
      </c>
    </row>
    <row r="286" spans="2:18" x14ac:dyDescent="0.25">
      <c r="B286" t="s">
        <v>1849</v>
      </c>
      <c r="C286" t="s">
        <v>1850</v>
      </c>
      <c r="D286" s="1" t="s">
        <v>1851</v>
      </c>
      <c r="E286" s="3">
        <v>33027.1</v>
      </c>
      <c r="F286" s="3">
        <v>57159.58</v>
      </c>
      <c r="G286" s="16">
        <f t="shared" si="10"/>
        <v>-24132.480000000003</v>
      </c>
      <c r="H286" s="75">
        <f t="shared" si="11"/>
        <v>-0.42219484467870483</v>
      </c>
      <c r="I286" s="75">
        <f t="shared" si="13"/>
        <v>5.2350329621258628E-4</v>
      </c>
      <c r="J286" s="3">
        <v>33027.1</v>
      </c>
      <c r="K286" s="3">
        <v>57159.58</v>
      </c>
      <c r="L286" s="16">
        <f t="shared" si="12"/>
        <v>-24132.480000000003</v>
      </c>
      <c r="M286" s="17">
        <v>44470</v>
      </c>
      <c r="N286" s="17">
        <v>44834</v>
      </c>
      <c r="O286" t="s">
        <v>871</v>
      </c>
      <c r="P286" t="s">
        <v>432</v>
      </c>
      <c r="Q286" t="s">
        <v>1180</v>
      </c>
      <c r="R286" t="s">
        <v>23</v>
      </c>
    </row>
    <row r="287" spans="2:18" x14ac:dyDescent="0.25">
      <c r="B287" t="s">
        <v>1852</v>
      </c>
      <c r="C287" t="s">
        <v>1853</v>
      </c>
      <c r="D287" s="1" t="s">
        <v>1854</v>
      </c>
      <c r="E287" s="3">
        <v>41566.06</v>
      </c>
      <c r="F287" s="3">
        <v>31575</v>
      </c>
      <c r="G287" s="16">
        <f t="shared" si="10"/>
        <v>9991.0599999999977</v>
      </c>
      <c r="H287" s="75">
        <f t="shared" si="11"/>
        <v>0.31642311955661118</v>
      </c>
      <c r="I287" s="75">
        <f t="shared" si="13"/>
        <v>6.5885195553258189E-4</v>
      </c>
      <c r="J287" s="3">
        <v>41566.06</v>
      </c>
      <c r="K287" s="3">
        <v>31575</v>
      </c>
      <c r="L287" s="16">
        <f t="shared" si="12"/>
        <v>9991.0599999999977</v>
      </c>
      <c r="M287" s="17">
        <v>44470</v>
      </c>
      <c r="N287" s="17">
        <v>44834</v>
      </c>
      <c r="O287" t="s">
        <v>871</v>
      </c>
      <c r="P287" t="s">
        <v>432</v>
      </c>
      <c r="Q287" t="s">
        <v>1180</v>
      </c>
      <c r="R287" t="s">
        <v>23</v>
      </c>
    </row>
    <row r="288" spans="2:18" x14ac:dyDescent="0.25">
      <c r="B288" t="s">
        <v>1855</v>
      </c>
      <c r="C288" t="s">
        <v>1856</v>
      </c>
      <c r="D288" s="1" t="s">
        <v>1857</v>
      </c>
      <c r="E288" s="3">
        <v>543225.77</v>
      </c>
      <c r="F288" s="3">
        <v>613788.97</v>
      </c>
      <c r="G288" s="16">
        <f t="shared" si="10"/>
        <v>-70563.199999999953</v>
      </c>
      <c r="H288" s="75">
        <f t="shared" si="11"/>
        <v>-0.11496329104773577</v>
      </c>
      <c r="I288" s="75">
        <f t="shared" si="13"/>
        <v>8.6105192760678444E-3</v>
      </c>
      <c r="J288" s="3">
        <v>543225.77</v>
      </c>
      <c r="K288" s="3">
        <v>613788.97</v>
      </c>
      <c r="L288" s="16">
        <f t="shared" si="12"/>
        <v>-70563.199999999953</v>
      </c>
      <c r="M288" s="17">
        <v>44470</v>
      </c>
      <c r="N288" s="17">
        <v>44834</v>
      </c>
      <c r="O288" t="s">
        <v>871</v>
      </c>
      <c r="P288" t="s">
        <v>432</v>
      </c>
      <c r="Q288" t="s">
        <v>1180</v>
      </c>
      <c r="R288" t="s">
        <v>23</v>
      </c>
    </row>
    <row r="289" spans="2:18" ht="60" x14ac:dyDescent="0.25">
      <c r="B289" t="s">
        <v>1858</v>
      </c>
      <c r="C289" t="s">
        <v>1859</v>
      </c>
      <c r="D289" s="1" t="s">
        <v>1860</v>
      </c>
      <c r="E289" s="3">
        <v>308.93</v>
      </c>
      <c r="F289" s="3">
        <v>11410.42</v>
      </c>
      <c r="G289" s="16">
        <f t="shared" si="10"/>
        <v>-11101.49</v>
      </c>
      <c r="H289" s="75">
        <f t="shared" si="11"/>
        <v>-0.9729256241225126</v>
      </c>
      <c r="I289" s="75">
        <f t="shared" si="13"/>
        <v>4.8967627584303284E-6</v>
      </c>
      <c r="J289" s="3">
        <v>308.93</v>
      </c>
      <c r="K289" s="3">
        <v>11410.42</v>
      </c>
      <c r="L289" s="16">
        <f t="shared" si="12"/>
        <v>-11101.49</v>
      </c>
      <c r="M289" s="17">
        <v>44470</v>
      </c>
      <c r="N289" s="17">
        <v>44834</v>
      </c>
      <c r="O289" t="s">
        <v>871</v>
      </c>
      <c r="P289" t="s">
        <v>432</v>
      </c>
      <c r="Q289" t="s">
        <v>1180</v>
      </c>
      <c r="R289" t="s">
        <v>23</v>
      </c>
    </row>
    <row r="290" spans="2:18" ht="30" x14ac:dyDescent="0.25">
      <c r="B290" t="s">
        <v>1861</v>
      </c>
      <c r="C290" t="s">
        <v>1862</v>
      </c>
      <c r="D290" s="1" t="s">
        <v>1863</v>
      </c>
      <c r="E290" s="3">
        <v>164114.58000000002</v>
      </c>
      <c r="F290" s="3">
        <v>423220.47999999998</v>
      </c>
      <c r="G290" s="16">
        <f t="shared" si="10"/>
        <v>-259105.89999999997</v>
      </c>
      <c r="H290" s="75">
        <f t="shared" si="11"/>
        <v>-0.61222438951914604</v>
      </c>
      <c r="I290" s="75">
        <f t="shared" si="13"/>
        <v>2.6013341645661956E-3</v>
      </c>
      <c r="J290" s="3">
        <v>164114.58000000002</v>
      </c>
      <c r="K290" s="3">
        <v>423220.47999999998</v>
      </c>
      <c r="L290" s="16">
        <f t="shared" si="12"/>
        <v>-259105.89999999997</v>
      </c>
      <c r="M290" s="17">
        <v>44470</v>
      </c>
      <c r="N290" s="17">
        <v>44834</v>
      </c>
      <c r="O290" t="s">
        <v>871</v>
      </c>
      <c r="P290" t="s">
        <v>432</v>
      </c>
      <c r="Q290" t="s">
        <v>1864</v>
      </c>
      <c r="R290" t="s">
        <v>432</v>
      </c>
    </row>
    <row r="291" spans="2:18" x14ac:dyDescent="0.25">
      <c r="B291" t="s">
        <v>1865</v>
      </c>
      <c r="C291" t="s">
        <v>1866</v>
      </c>
      <c r="D291" s="1" t="s">
        <v>1867</v>
      </c>
      <c r="E291" s="3">
        <v>43822.5</v>
      </c>
      <c r="F291" s="3">
        <v>53806.74</v>
      </c>
      <c r="G291" s="16">
        <f t="shared" si="10"/>
        <v>-9984.239999999998</v>
      </c>
      <c r="H291" s="75">
        <f t="shared" si="11"/>
        <v>-0.18555742273179901</v>
      </c>
      <c r="I291" s="75">
        <f t="shared" si="13"/>
        <v>6.9461815291915014E-4</v>
      </c>
      <c r="J291" s="3">
        <v>43822.5</v>
      </c>
      <c r="K291" s="3">
        <v>53806.74</v>
      </c>
      <c r="L291" s="16">
        <f t="shared" si="12"/>
        <v>-9984.239999999998</v>
      </c>
      <c r="M291" s="17">
        <v>44470</v>
      </c>
      <c r="N291" s="17">
        <v>44834</v>
      </c>
      <c r="O291" t="s">
        <v>1868</v>
      </c>
      <c r="P291" t="s">
        <v>432</v>
      </c>
      <c r="Q291" t="s">
        <v>1869</v>
      </c>
      <c r="R291" t="s">
        <v>21</v>
      </c>
    </row>
    <row r="292" spans="2:18" ht="30" x14ac:dyDescent="0.25">
      <c r="B292" t="s">
        <v>1870</v>
      </c>
      <c r="C292" t="s">
        <v>1871</v>
      </c>
      <c r="D292" s="1" t="s">
        <v>1872</v>
      </c>
      <c r="E292" s="3">
        <v>3523.04</v>
      </c>
      <c r="F292" s="3">
        <v>3202.39</v>
      </c>
      <c r="G292" s="16">
        <f t="shared" si="10"/>
        <v>320.65000000000009</v>
      </c>
      <c r="H292" s="75">
        <f t="shared" si="11"/>
        <v>0.10012834164483404</v>
      </c>
      <c r="I292" s="75">
        <f t="shared" si="13"/>
        <v>5.5842718636779796E-5</v>
      </c>
      <c r="J292" s="3">
        <v>3523.04</v>
      </c>
      <c r="K292" s="3">
        <v>3202.39</v>
      </c>
      <c r="L292" s="16">
        <f t="shared" si="12"/>
        <v>320.65000000000009</v>
      </c>
      <c r="M292" s="17">
        <v>44470</v>
      </c>
      <c r="N292" s="17">
        <v>44834</v>
      </c>
      <c r="O292" t="s">
        <v>871</v>
      </c>
      <c r="P292" t="s">
        <v>432</v>
      </c>
      <c r="Q292" t="s">
        <v>1478</v>
      </c>
      <c r="R292" t="s">
        <v>32</v>
      </c>
    </row>
    <row r="293" spans="2:18" x14ac:dyDescent="0.25">
      <c r="B293" t="s">
        <v>1873</v>
      </c>
      <c r="C293" t="s">
        <v>1874</v>
      </c>
      <c r="D293" s="1" t="s">
        <v>1875</v>
      </c>
      <c r="E293" s="3">
        <v>20641.310000000001</v>
      </c>
      <c r="F293" s="3">
        <v>914738.72</v>
      </c>
      <c r="G293" s="16">
        <f t="shared" si="10"/>
        <v>-894097.40999999992</v>
      </c>
      <c r="H293" s="75">
        <f t="shared" si="11"/>
        <v>-0.97743474770588035</v>
      </c>
      <c r="I293" s="75">
        <f t="shared" si="13"/>
        <v>3.2717961380641415E-4</v>
      </c>
      <c r="J293" s="3">
        <v>20641.310000000001</v>
      </c>
      <c r="K293" s="3">
        <v>914738.72</v>
      </c>
      <c r="L293" s="16">
        <f t="shared" si="12"/>
        <v>-894097.40999999992</v>
      </c>
      <c r="M293" s="17">
        <v>44470</v>
      </c>
      <c r="N293" s="17">
        <v>44834</v>
      </c>
      <c r="O293" t="s">
        <v>871</v>
      </c>
      <c r="P293" t="s">
        <v>432</v>
      </c>
      <c r="Q293" t="s">
        <v>1876</v>
      </c>
      <c r="R293" t="s">
        <v>45</v>
      </c>
    </row>
    <row r="294" spans="2:18" ht="30" x14ac:dyDescent="0.25">
      <c r="B294" t="s">
        <v>1877</v>
      </c>
      <c r="C294" t="s">
        <v>1878</v>
      </c>
      <c r="D294" s="1" t="s">
        <v>1879</v>
      </c>
      <c r="E294" s="3">
        <v>11492.94</v>
      </c>
      <c r="F294" s="3">
        <v>5766.19</v>
      </c>
      <c r="G294" s="16">
        <f t="shared" si="10"/>
        <v>5726.7500000000009</v>
      </c>
      <c r="H294" s="75">
        <f t="shared" si="11"/>
        <v>0.99316012826493771</v>
      </c>
      <c r="I294" s="75">
        <f t="shared" si="13"/>
        <v>1.8217136754887598E-4</v>
      </c>
      <c r="J294" s="3">
        <v>11492.94</v>
      </c>
      <c r="K294" s="3">
        <v>5766.19</v>
      </c>
      <c r="L294" s="16">
        <f t="shared" si="12"/>
        <v>5726.7500000000009</v>
      </c>
      <c r="M294" s="17">
        <v>44470</v>
      </c>
      <c r="N294" s="17">
        <v>44834</v>
      </c>
      <c r="O294" t="s">
        <v>1533</v>
      </c>
      <c r="P294" t="s">
        <v>21</v>
      </c>
      <c r="Q294" t="s">
        <v>1478</v>
      </c>
      <c r="R294" t="s">
        <v>32</v>
      </c>
    </row>
    <row r="295" spans="2:18" ht="60" x14ac:dyDescent="0.25">
      <c r="B295" t="s">
        <v>1880</v>
      </c>
      <c r="C295" t="s">
        <v>1881</v>
      </c>
      <c r="D295" s="1" t="s">
        <v>1882</v>
      </c>
      <c r="E295" s="3">
        <v>22197.46</v>
      </c>
      <c r="F295" s="3">
        <v>25531.8</v>
      </c>
      <c r="G295" s="16">
        <f t="shared" si="10"/>
        <v>-3334.34</v>
      </c>
      <c r="H295" s="75">
        <f t="shared" si="11"/>
        <v>-0.13059557101340291</v>
      </c>
      <c r="I295" s="75">
        <f t="shared" si="13"/>
        <v>3.5184571087219389E-4</v>
      </c>
      <c r="J295" s="3">
        <v>22197.46</v>
      </c>
      <c r="K295" s="3">
        <v>25531.8</v>
      </c>
      <c r="L295" s="16">
        <f t="shared" si="12"/>
        <v>-3334.34</v>
      </c>
      <c r="M295" s="17">
        <v>44470</v>
      </c>
      <c r="N295" s="17">
        <v>44834</v>
      </c>
      <c r="O295" t="s">
        <v>871</v>
      </c>
      <c r="P295" t="s">
        <v>432</v>
      </c>
      <c r="Q295" t="s">
        <v>1689</v>
      </c>
      <c r="R295" t="s">
        <v>21</v>
      </c>
    </row>
    <row r="296" spans="2:18" ht="30" x14ac:dyDescent="0.25">
      <c r="B296" t="s">
        <v>1883</v>
      </c>
      <c r="C296" t="s">
        <v>1884</v>
      </c>
      <c r="D296" s="1" t="s">
        <v>1885</v>
      </c>
      <c r="E296" s="3">
        <v>49144.800000000003</v>
      </c>
      <c r="F296" s="3">
        <v>48862.03</v>
      </c>
      <c r="G296" s="16">
        <f t="shared" si="10"/>
        <v>282.77000000000407</v>
      </c>
      <c r="H296" s="75">
        <f t="shared" si="11"/>
        <v>5.7871111781480234E-3</v>
      </c>
      <c r="I296" s="75">
        <f t="shared" si="13"/>
        <v>7.7898043702620914E-4</v>
      </c>
      <c r="J296" s="3">
        <v>49144.800000000003</v>
      </c>
      <c r="K296" s="3">
        <v>48862.03</v>
      </c>
      <c r="L296" s="16">
        <f t="shared" si="12"/>
        <v>282.77000000000407</v>
      </c>
      <c r="M296" s="17">
        <v>44470</v>
      </c>
      <c r="N296" s="17">
        <v>44834</v>
      </c>
      <c r="O296" t="s">
        <v>1533</v>
      </c>
      <c r="P296" t="s">
        <v>21</v>
      </c>
      <c r="Q296" t="s">
        <v>1886</v>
      </c>
      <c r="R296" t="s">
        <v>585</v>
      </c>
    </row>
    <row r="297" spans="2:18" x14ac:dyDescent="0.25">
      <c r="B297" t="s">
        <v>1887</v>
      </c>
      <c r="C297" t="s">
        <v>1888</v>
      </c>
      <c r="D297" s="1" t="s">
        <v>1889</v>
      </c>
      <c r="E297" s="3">
        <v>3835.7400000000002</v>
      </c>
      <c r="F297" s="3">
        <v>6054.32</v>
      </c>
      <c r="G297" s="16">
        <f t="shared" si="10"/>
        <v>-2218.5799999999995</v>
      </c>
      <c r="H297" s="75">
        <f t="shared" si="11"/>
        <v>-0.36644577756048569</v>
      </c>
      <c r="I297" s="75">
        <f t="shared" si="13"/>
        <v>6.0799238607521272E-5</v>
      </c>
      <c r="J297" s="3">
        <v>3835.7400000000002</v>
      </c>
      <c r="K297" s="3">
        <v>6054.32</v>
      </c>
      <c r="L297" s="16">
        <f t="shared" si="12"/>
        <v>-2218.5799999999995</v>
      </c>
      <c r="M297" s="17">
        <v>44470</v>
      </c>
      <c r="N297" s="17">
        <v>44834</v>
      </c>
      <c r="O297" t="s">
        <v>1533</v>
      </c>
      <c r="P297" t="s">
        <v>21</v>
      </c>
      <c r="Q297" t="s">
        <v>1890</v>
      </c>
      <c r="R297" t="s">
        <v>580</v>
      </c>
    </row>
    <row r="298" spans="2:18" ht="45" x14ac:dyDescent="0.25">
      <c r="B298" t="s">
        <v>1891</v>
      </c>
      <c r="C298" t="s">
        <v>1892</v>
      </c>
      <c r="D298" s="1" t="s">
        <v>1893</v>
      </c>
      <c r="E298" s="3">
        <v>7117.93</v>
      </c>
      <c r="F298" s="3">
        <v>6944.35</v>
      </c>
      <c r="G298" s="16">
        <f t="shared" si="10"/>
        <v>173.57999999999993</v>
      </c>
      <c r="H298" s="75">
        <f t="shared" si="11"/>
        <v>2.4995859943695221E-2</v>
      </c>
      <c r="I298" s="75">
        <f t="shared" si="13"/>
        <v>1.1282431146574948E-4</v>
      </c>
      <c r="J298" s="3">
        <v>7117.93</v>
      </c>
      <c r="K298" s="3">
        <v>6944.35</v>
      </c>
      <c r="L298" s="16">
        <f t="shared" si="12"/>
        <v>173.57999999999993</v>
      </c>
      <c r="M298" s="17">
        <v>44470</v>
      </c>
      <c r="N298" s="17">
        <v>44834</v>
      </c>
      <c r="O298" t="s">
        <v>871</v>
      </c>
      <c r="P298" t="s">
        <v>432</v>
      </c>
      <c r="Q298" t="s">
        <v>1824</v>
      </c>
      <c r="R298" t="s">
        <v>43</v>
      </c>
    </row>
    <row r="299" spans="2:18" x14ac:dyDescent="0.25">
      <c r="B299" t="s">
        <v>1894</v>
      </c>
      <c r="C299" t="s">
        <v>1895</v>
      </c>
      <c r="D299" s="1" t="s">
        <v>1896</v>
      </c>
      <c r="E299" s="3">
        <v>223251.51</v>
      </c>
      <c r="F299" s="3">
        <v>244319.34</v>
      </c>
      <c r="G299" s="16">
        <f t="shared" si="10"/>
        <v>-21067.829999999987</v>
      </c>
      <c r="H299" s="75">
        <f t="shared" si="11"/>
        <v>-8.6230709365865132E-2</v>
      </c>
      <c r="I299" s="75">
        <f t="shared" si="13"/>
        <v>3.5386970508896384E-3</v>
      </c>
      <c r="J299" s="3">
        <v>223251.51</v>
      </c>
      <c r="K299" s="3">
        <v>244319.34</v>
      </c>
      <c r="L299" s="16">
        <f t="shared" si="12"/>
        <v>-21067.829999999987</v>
      </c>
      <c r="M299" s="17">
        <v>44470</v>
      </c>
      <c r="N299" s="17">
        <v>44834</v>
      </c>
      <c r="O299" t="s">
        <v>1897</v>
      </c>
      <c r="P299" t="s">
        <v>38</v>
      </c>
      <c r="Q299" t="s">
        <v>1898</v>
      </c>
      <c r="R299" t="s">
        <v>544</v>
      </c>
    </row>
    <row r="300" spans="2:18" x14ac:dyDescent="0.25">
      <c r="B300" t="s">
        <v>1899</v>
      </c>
      <c r="C300" t="s">
        <v>1900</v>
      </c>
      <c r="D300" s="1" t="s">
        <v>1901</v>
      </c>
      <c r="E300" s="3">
        <v>33252.370000000003</v>
      </c>
      <c r="F300" s="3">
        <v>67785.009999999995</v>
      </c>
      <c r="G300" s="16">
        <f t="shared" si="10"/>
        <v>-34532.639999999992</v>
      </c>
      <c r="H300" s="75">
        <f t="shared" si="11"/>
        <v>-0.50944360707477943</v>
      </c>
      <c r="I300" s="75">
        <f t="shared" si="13"/>
        <v>5.2707398778217038E-4</v>
      </c>
      <c r="J300" s="3">
        <v>33252.370000000003</v>
      </c>
      <c r="K300" s="3">
        <v>67785.009999999995</v>
      </c>
      <c r="L300" s="16">
        <f t="shared" si="12"/>
        <v>-34532.639999999992</v>
      </c>
      <c r="M300" s="17">
        <v>44470</v>
      </c>
      <c r="N300" s="17">
        <v>44834</v>
      </c>
      <c r="O300" t="s">
        <v>1533</v>
      </c>
      <c r="P300" t="s">
        <v>21</v>
      </c>
      <c r="Q300" t="s">
        <v>1689</v>
      </c>
      <c r="R300" t="s">
        <v>21</v>
      </c>
    </row>
    <row r="301" spans="2:18" ht="30" x14ac:dyDescent="0.25">
      <c r="B301" t="s">
        <v>1902</v>
      </c>
      <c r="C301" t="s">
        <v>1903</v>
      </c>
      <c r="D301" s="1" t="s">
        <v>1904</v>
      </c>
      <c r="E301" s="3">
        <v>-2871.84</v>
      </c>
      <c r="F301" s="3">
        <v>7274.85</v>
      </c>
      <c r="G301" s="16">
        <f t="shared" si="10"/>
        <v>-10146.69</v>
      </c>
      <c r="H301" s="75">
        <f t="shared" si="11"/>
        <v>-1.394762778613992</v>
      </c>
      <c r="I301" s="75">
        <f t="shared" si="13"/>
        <v>-4.5520730133591924E-5</v>
      </c>
      <c r="J301" s="3">
        <v>-2871.84</v>
      </c>
      <c r="K301" s="3">
        <v>7274.85</v>
      </c>
      <c r="L301" s="16">
        <f t="shared" si="12"/>
        <v>-10146.69</v>
      </c>
      <c r="M301" s="17">
        <v>44470</v>
      </c>
      <c r="N301" s="17">
        <v>44834</v>
      </c>
      <c r="O301" t="s">
        <v>1905</v>
      </c>
      <c r="P301" t="s">
        <v>21</v>
      </c>
      <c r="Q301" t="s">
        <v>1534</v>
      </c>
      <c r="R301" t="s">
        <v>32</v>
      </c>
    </row>
    <row r="302" spans="2:18" x14ac:dyDescent="0.25">
      <c r="B302" t="s">
        <v>1906</v>
      </c>
      <c r="C302" t="s">
        <v>1907</v>
      </c>
      <c r="D302" s="1" t="s">
        <v>1908</v>
      </c>
      <c r="E302" s="3">
        <v>775351.20000000007</v>
      </c>
      <c r="F302" s="3">
        <v>747648.65</v>
      </c>
      <c r="G302" s="16">
        <f t="shared" si="10"/>
        <v>27702.550000000047</v>
      </c>
      <c r="H302" s="75">
        <f t="shared" si="11"/>
        <v>3.7052899112437435E-2</v>
      </c>
      <c r="I302" s="75">
        <f t="shared" si="13"/>
        <v>1.2289874343263086E-2</v>
      </c>
      <c r="J302" s="3">
        <v>775351.20000000007</v>
      </c>
      <c r="K302" s="3">
        <v>747648.65</v>
      </c>
      <c r="L302" s="16">
        <f t="shared" si="12"/>
        <v>27702.550000000047</v>
      </c>
      <c r="M302" s="17">
        <v>44470</v>
      </c>
      <c r="N302" s="17">
        <v>44834</v>
      </c>
      <c r="O302" t="s">
        <v>1909</v>
      </c>
      <c r="P302" t="s">
        <v>38</v>
      </c>
      <c r="Q302" t="s">
        <v>1180</v>
      </c>
      <c r="R302" t="s">
        <v>23</v>
      </c>
    </row>
    <row r="303" spans="2:18" x14ac:dyDescent="0.25">
      <c r="B303" t="s">
        <v>1910</v>
      </c>
      <c r="C303" t="s">
        <v>1911</v>
      </c>
      <c r="D303" s="1" t="s">
        <v>1912</v>
      </c>
      <c r="E303" s="3">
        <v>6052.59</v>
      </c>
      <c r="F303" s="3">
        <v>927.32</v>
      </c>
      <c r="G303" s="16">
        <f t="shared" si="10"/>
        <v>5125.2700000000004</v>
      </c>
      <c r="H303" s="75">
        <f t="shared" si="11"/>
        <v>5.5269701936764006</v>
      </c>
      <c r="I303" s="75">
        <f t="shared" si="13"/>
        <v>9.5937906011225258E-5</v>
      </c>
      <c r="J303" s="3">
        <v>6052.59</v>
      </c>
      <c r="K303" s="3">
        <v>927.32</v>
      </c>
      <c r="L303" s="16">
        <f t="shared" si="12"/>
        <v>5125.2700000000004</v>
      </c>
      <c r="M303" s="17">
        <v>44470</v>
      </c>
      <c r="N303" s="17">
        <v>44834</v>
      </c>
      <c r="O303" t="s">
        <v>1913</v>
      </c>
      <c r="P303" t="s">
        <v>21</v>
      </c>
      <c r="Q303" t="s">
        <v>1689</v>
      </c>
      <c r="R303" t="s">
        <v>21</v>
      </c>
    </row>
    <row r="304" spans="2:18" x14ac:dyDescent="0.25">
      <c r="B304" t="s">
        <v>1914</v>
      </c>
      <c r="C304" t="s">
        <v>1915</v>
      </c>
      <c r="D304" s="1" t="s">
        <v>1916</v>
      </c>
      <c r="E304" s="3">
        <v>4168.5200000000004</v>
      </c>
      <c r="F304" s="3">
        <v>7231.27</v>
      </c>
      <c r="G304" s="16">
        <f t="shared" si="10"/>
        <v>-3062.75</v>
      </c>
      <c r="H304" s="75">
        <f t="shared" si="11"/>
        <v>-0.42354247594129385</v>
      </c>
      <c r="I304" s="75">
        <f t="shared" si="13"/>
        <v>6.6074041024736971E-5</v>
      </c>
      <c r="J304" s="3">
        <v>4168.5200000000004</v>
      </c>
      <c r="K304" s="3">
        <v>7231.27</v>
      </c>
      <c r="L304" s="16">
        <f t="shared" si="12"/>
        <v>-3062.75</v>
      </c>
      <c r="M304" s="17">
        <v>44470</v>
      </c>
      <c r="N304" s="17">
        <v>44834</v>
      </c>
      <c r="O304" t="s">
        <v>1917</v>
      </c>
      <c r="P304" t="s">
        <v>21</v>
      </c>
      <c r="Q304" t="s">
        <v>1918</v>
      </c>
      <c r="R304" t="s">
        <v>21</v>
      </c>
    </row>
    <row r="305" spans="2:18" x14ac:dyDescent="0.25">
      <c r="B305" t="s">
        <v>1919</v>
      </c>
      <c r="C305" t="s">
        <v>1920</v>
      </c>
      <c r="D305" s="1" t="s">
        <v>1921</v>
      </c>
      <c r="E305" s="3">
        <v>949.81000000000006</v>
      </c>
      <c r="F305" s="3">
        <v>1382.46</v>
      </c>
      <c r="G305" s="16">
        <f t="shared" si="10"/>
        <v>-432.65</v>
      </c>
      <c r="H305" s="75">
        <f t="shared" si="11"/>
        <v>-0.31295661357290622</v>
      </c>
      <c r="I305" s="75">
        <f t="shared" si="13"/>
        <v>1.5055171836936232E-5</v>
      </c>
      <c r="J305" s="3">
        <v>949.81000000000006</v>
      </c>
      <c r="K305" s="3">
        <v>1382.46</v>
      </c>
      <c r="L305" s="16">
        <f t="shared" si="12"/>
        <v>-432.65</v>
      </c>
      <c r="M305" s="17">
        <v>44470</v>
      </c>
      <c r="N305" s="17">
        <v>44834</v>
      </c>
      <c r="O305" t="s">
        <v>1869</v>
      </c>
      <c r="P305" t="s">
        <v>21</v>
      </c>
      <c r="Q305" t="s">
        <v>1922</v>
      </c>
      <c r="R305" t="s">
        <v>21</v>
      </c>
    </row>
    <row r="306" spans="2:18" ht="30" x14ac:dyDescent="0.25">
      <c r="B306" t="s">
        <v>1923</v>
      </c>
      <c r="C306" t="s">
        <v>1924</v>
      </c>
      <c r="D306" s="1" t="s">
        <v>1925</v>
      </c>
      <c r="E306" s="3">
        <v>40133.090000000004</v>
      </c>
      <c r="F306" s="3">
        <v>43921.62</v>
      </c>
      <c r="G306" s="16">
        <f t="shared" si="10"/>
        <v>-3788.5299999999988</v>
      </c>
      <c r="H306" s="75">
        <f t="shared" si="11"/>
        <v>-8.6256608932002016E-2</v>
      </c>
      <c r="I306" s="75">
        <f t="shared" si="13"/>
        <v>6.3613835008815146E-4</v>
      </c>
      <c r="J306" s="3">
        <v>40133.090000000004</v>
      </c>
      <c r="K306" s="3">
        <v>43921.62</v>
      </c>
      <c r="L306" s="16">
        <f t="shared" si="12"/>
        <v>-3788.5299999999988</v>
      </c>
      <c r="M306" s="17">
        <v>44470</v>
      </c>
      <c r="N306" s="17">
        <v>44834</v>
      </c>
      <c r="O306" t="s">
        <v>1926</v>
      </c>
      <c r="P306" t="s">
        <v>21</v>
      </c>
      <c r="Q306" t="s">
        <v>1886</v>
      </c>
      <c r="R306" t="s">
        <v>585</v>
      </c>
    </row>
    <row r="307" spans="2:18" ht="45" x14ac:dyDescent="0.25">
      <c r="B307" t="s">
        <v>1927</v>
      </c>
      <c r="C307" t="s">
        <v>1928</v>
      </c>
      <c r="D307" s="1" t="s">
        <v>1929</v>
      </c>
      <c r="E307" s="3">
        <v>4339.74</v>
      </c>
      <c r="F307" s="3">
        <v>15280.81</v>
      </c>
      <c r="G307" s="16">
        <f t="shared" si="10"/>
        <v>-10941.07</v>
      </c>
      <c r="H307" s="75">
        <f t="shared" si="11"/>
        <v>-0.71600065703323323</v>
      </c>
      <c r="I307" s="75">
        <f t="shared" si="13"/>
        <v>6.8788001208268639E-5</v>
      </c>
      <c r="J307" s="3">
        <v>4339.74</v>
      </c>
      <c r="K307" s="3">
        <v>15280.81</v>
      </c>
      <c r="L307" s="16">
        <f t="shared" si="12"/>
        <v>-10941.07</v>
      </c>
      <c r="M307" s="17">
        <v>44470</v>
      </c>
      <c r="N307" s="17">
        <v>44834</v>
      </c>
      <c r="O307" t="s">
        <v>1783</v>
      </c>
      <c r="P307" t="s">
        <v>32</v>
      </c>
      <c r="Q307" t="s">
        <v>1930</v>
      </c>
      <c r="R307" t="s">
        <v>38</v>
      </c>
    </row>
    <row r="308" spans="2:18" ht="45" x14ac:dyDescent="0.25">
      <c r="B308" t="s">
        <v>1931</v>
      </c>
      <c r="C308" t="s">
        <v>1932</v>
      </c>
      <c r="D308" s="1" t="s">
        <v>1933</v>
      </c>
      <c r="E308" s="3">
        <v>26648.440000000002</v>
      </c>
      <c r="F308" s="3">
        <v>38479.480000000003</v>
      </c>
      <c r="G308" s="16">
        <f t="shared" si="10"/>
        <v>-11831.04</v>
      </c>
      <c r="H308" s="75">
        <f t="shared" si="11"/>
        <v>-0.30746361437316722</v>
      </c>
      <c r="I308" s="75">
        <f t="shared" si="13"/>
        <v>4.2239694611162753E-4</v>
      </c>
      <c r="J308" s="3">
        <v>26648.440000000002</v>
      </c>
      <c r="K308" s="3">
        <v>38479.480000000003</v>
      </c>
      <c r="L308" s="16">
        <f t="shared" si="12"/>
        <v>-11831.04</v>
      </c>
      <c r="M308" s="17">
        <v>44470</v>
      </c>
      <c r="N308" s="17">
        <v>44834</v>
      </c>
      <c r="O308" t="s">
        <v>1934</v>
      </c>
      <c r="P308" t="s">
        <v>21</v>
      </c>
      <c r="Q308" t="s">
        <v>1935</v>
      </c>
      <c r="R308" t="s">
        <v>38</v>
      </c>
    </row>
    <row r="309" spans="2:18" x14ac:dyDescent="0.25">
      <c r="B309" t="s">
        <v>1936</v>
      </c>
      <c r="C309" t="s">
        <v>1937</v>
      </c>
      <c r="D309" s="1" t="s">
        <v>1938</v>
      </c>
      <c r="E309" s="3">
        <v>49977.37</v>
      </c>
      <c r="F309" s="3">
        <v>52774.29</v>
      </c>
      <c r="G309" s="16">
        <f t="shared" si="10"/>
        <v>-2796.9199999999983</v>
      </c>
      <c r="H309" s="75">
        <f t="shared" si="11"/>
        <v>-5.299777600039713E-2</v>
      </c>
      <c r="I309" s="75">
        <f t="shared" si="13"/>
        <v>7.9217727051530485E-4</v>
      </c>
      <c r="J309" s="3">
        <v>49977.37</v>
      </c>
      <c r="K309" s="3">
        <v>52774.29</v>
      </c>
      <c r="L309" s="16">
        <f t="shared" si="12"/>
        <v>-2796.9199999999983</v>
      </c>
      <c r="M309" s="17">
        <v>44470</v>
      </c>
      <c r="N309" s="17">
        <v>44834</v>
      </c>
      <c r="O309" t="s">
        <v>1918</v>
      </c>
      <c r="P309" t="s">
        <v>21</v>
      </c>
      <c r="Q309" t="s">
        <v>1689</v>
      </c>
      <c r="R309" t="s">
        <v>21</v>
      </c>
    </row>
    <row r="310" spans="2:18" x14ac:dyDescent="0.25">
      <c r="B310" t="s">
        <v>1939</v>
      </c>
      <c r="C310" t="s">
        <v>1940</v>
      </c>
      <c r="D310" s="1" t="s">
        <v>1941</v>
      </c>
      <c r="E310" s="3">
        <v>45091.31</v>
      </c>
      <c r="F310" s="3">
        <v>47764.44</v>
      </c>
      <c r="G310" s="16">
        <f t="shared" si="10"/>
        <v>-2673.1300000000047</v>
      </c>
      <c r="H310" s="75">
        <f t="shared" si="11"/>
        <v>-5.5964855863483473E-2</v>
      </c>
      <c r="I310" s="75">
        <f t="shared" si="13"/>
        <v>7.1472970425933715E-4</v>
      </c>
      <c r="J310" s="3">
        <v>45091.31</v>
      </c>
      <c r="K310" s="3">
        <v>47764.44</v>
      </c>
      <c r="L310" s="16">
        <f t="shared" si="12"/>
        <v>-2673.1300000000047</v>
      </c>
      <c r="M310" s="17">
        <v>44470</v>
      </c>
      <c r="N310" s="17">
        <v>44834</v>
      </c>
      <c r="O310" t="s">
        <v>1942</v>
      </c>
      <c r="P310" t="s">
        <v>32</v>
      </c>
      <c r="Q310" t="s">
        <v>1711</v>
      </c>
      <c r="R310" t="s">
        <v>38</v>
      </c>
    </row>
    <row r="311" spans="2:18" x14ac:dyDescent="0.25">
      <c r="B311" t="s">
        <v>1943</v>
      </c>
      <c r="C311" t="s">
        <v>1944</v>
      </c>
      <c r="D311" s="1" t="s">
        <v>1945</v>
      </c>
      <c r="E311" s="3">
        <v>5814.36</v>
      </c>
      <c r="F311" s="3">
        <v>4152.16</v>
      </c>
      <c r="G311" s="16">
        <f t="shared" si="10"/>
        <v>1662.1999999999998</v>
      </c>
      <c r="H311" s="75">
        <f t="shared" si="11"/>
        <v>0.40032176024045313</v>
      </c>
      <c r="I311" s="75">
        <f t="shared" si="13"/>
        <v>9.2161789117621982E-5</v>
      </c>
      <c r="J311" s="3">
        <v>5814.36</v>
      </c>
      <c r="K311" s="3">
        <v>4152.16</v>
      </c>
      <c r="L311" s="16">
        <f t="shared" si="12"/>
        <v>1662.1999999999998</v>
      </c>
      <c r="M311" s="17">
        <v>44470</v>
      </c>
      <c r="N311" s="17">
        <v>44834</v>
      </c>
      <c r="O311" t="s">
        <v>1946</v>
      </c>
      <c r="P311" t="s">
        <v>32</v>
      </c>
      <c r="Q311" t="s">
        <v>1534</v>
      </c>
      <c r="R311" t="s">
        <v>32</v>
      </c>
    </row>
    <row r="312" spans="2:18" x14ac:dyDescent="0.25">
      <c r="B312" t="s">
        <v>1947</v>
      </c>
      <c r="C312" t="s">
        <v>1948</v>
      </c>
      <c r="D312" s="1" t="s">
        <v>1949</v>
      </c>
      <c r="E312" s="3">
        <v>14744.26</v>
      </c>
      <c r="F312" s="3">
        <v>14842.8</v>
      </c>
      <c r="G312" s="16">
        <f t="shared" si="10"/>
        <v>-98.539999999999054</v>
      </c>
      <c r="H312" s="75">
        <f t="shared" si="11"/>
        <v>-6.6389091007086976E-3</v>
      </c>
      <c r="I312" s="75">
        <f t="shared" si="13"/>
        <v>2.337071286978084E-4</v>
      </c>
      <c r="J312" s="3">
        <v>14744.26</v>
      </c>
      <c r="K312" s="3">
        <v>14842.8</v>
      </c>
      <c r="L312" s="16">
        <f t="shared" si="12"/>
        <v>-98.539999999999054</v>
      </c>
      <c r="M312" s="17">
        <v>44470</v>
      </c>
      <c r="N312" s="17">
        <v>44834</v>
      </c>
      <c r="O312" t="s">
        <v>1950</v>
      </c>
      <c r="P312" t="s">
        <v>32</v>
      </c>
      <c r="Q312" t="s">
        <v>1180</v>
      </c>
      <c r="R312" t="s">
        <v>23</v>
      </c>
    </row>
    <row r="313" spans="2:18" x14ac:dyDescent="0.25">
      <c r="B313" t="s">
        <v>1951</v>
      </c>
      <c r="C313" t="s">
        <v>1952</v>
      </c>
      <c r="D313" s="1" t="s">
        <v>1953</v>
      </c>
      <c r="E313" s="3">
        <v>16416.900000000001</v>
      </c>
      <c r="F313" s="3">
        <v>16029.64</v>
      </c>
      <c r="G313" s="16">
        <f t="shared" si="10"/>
        <v>387.26000000000204</v>
      </c>
      <c r="H313" s="75">
        <f t="shared" si="11"/>
        <v>2.4158995460908796E-2</v>
      </c>
      <c r="I313" s="75">
        <f t="shared" si="13"/>
        <v>2.602196760718443E-4</v>
      </c>
      <c r="J313" s="3">
        <v>16416.900000000001</v>
      </c>
      <c r="K313" s="3">
        <v>16029.64</v>
      </c>
      <c r="L313" s="16">
        <f t="shared" si="12"/>
        <v>387.26000000000204</v>
      </c>
      <c r="M313" s="17">
        <v>44470</v>
      </c>
      <c r="N313" s="17">
        <v>44834</v>
      </c>
      <c r="O313" t="s">
        <v>1946</v>
      </c>
      <c r="P313" t="s">
        <v>32</v>
      </c>
      <c r="Q313" t="s">
        <v>1728</v>
      </c>
      <c r="R313" t="s">
        <v>38</v>
      </c>
    </row>
    <row r="314" spans="2:18" ht="30" x14ac:dyDescent="0.25">
      <c r="B314" t="s">
        <v>1954</v>
      </c>
      <c r="C314" t="s">
        <v>1955</v>
      </c>
      <c r="D314" s="1" t="s">
        <v>1956</v>
      </c>
      <c r="E314" s="3">
        <v>5323.9400000000005</v>
      </c>
      <c r="F314" s="3">
        <v>5204.34</v>
      </c>
      <c r="G314" s="16">
        <f t="shared" si="10"/>
        <v>119.60000000000036</v>
      </c>
      <c r="H314" s="75">
        <f t="shared" si="11"/>
        <v>2.298081985419868E-2</v>
      </c>
      <c r="I314" s="75">
        <f t="shared" si="13"/>
        <v>8.4388279286950316E-5</v>
      </c>
      <c r="J314" s="3">
        <v>5323.9400000000005</v>
      </c>
      <c r="K314" s="3">
        <v>5204.34</v>
      </c>
      <c r="L314" s="16">
        <f t="shared" si="12"/>
        <v>119.60000000000036</v>
      </c>
      <c r="M314" s="17">
        <v>44470</v>
      </c>
      <c r="N314" s="17">
        <v>44834</v>
      </c>
      <c r="O314" t="s">
        <v>1957</v>
      </c>
      <c r="P314" t="s">
        <v>38</v>
      </c>
      <c r="Q314" t="s">
        <v>1958</v>
      </c>
      <c r="R314" t="s">
        <v>585</v>
      </c>
    </row>
    <row r="315" spans="2:18" x14ac:dyDescent="0.25">
      <c r="B315" t="s">
        <v>1959</v>
      </c>
      <c r="C315" t="s">
        <v>1960</v>
      </c>
      <c r="D315" s="1" t="s">
        <v>1961</v>
      </c>
      <c r="E315" s="3">
        <v>4654.5600000000004</v>
      </c>
      <c r="F315" s="3">
        <v>4481.9399999999996</v>
      </c>
      <c r="G315" s="16">
        <f t="shared" si="10"/>
        <v>172.6200000000008</v>
      </c>
      <c r="H315" s="75">
        <f t="shared" si="11"/>
        <v>3.8514571814883915E-2</v>
      </c>
      <c r="I315" s="75">
        <f t="shared" si="13"/>
        <v>7.3778124704235488E-5</v>
      </c>
      <c r="J315" s="3">
        <v>4654.5600000000004</v>
      </c>
      <c r="K315" s="3">
        <v>4481.9399999999996</v>
      </c>
      <c r="L315" s="16">
        <f t="shared" si="12"/>
        <v>172.6200000000008</v>
      </c>
      <c r="M315" s="17">
        <v>44470</v>
      </c>
      <c r="N315" s="17">
        <v>44834</v>
      </c>
      <c r="O315" t="s">
        <v>1946</v>
      </c>
      <c r="P315" t="s">
        <v>32</v>
      </c>
      <c r="Q315" t="s">
        <v>1728</v>
      </c>
      <c r="R315" t="s">
        <v>38</v>
      </c>
    </row>
    <row r="316" spans="2:18" x14ac:dyDescent="0.25">
      <c r="B316" t="s">
        <v>1962</v>
      </c>
      <c r="C316" t="s">
        <v>1963</v>
      </c>
      <c r="D316" s="1" t="s">
        <v>1964</v>
      </c>
      <c r="E316" s="3">
        <v>49931.19</v>
      </c>
      <c r="F316" s="3">
        <v>78402.759999999995</v>
      </c>
      <c r="G316" s="16">
        <f t="shared" si="10"/>
        <v>-28471.569999999992</v>
      </c>
      <c r="H316" s="75">
        <f t="shared" si="11"/>
        <v>-0.36314499642614617</v>
      </c>
      <c r="I316" s="75">
        <f t="shared" si="13"/>
        <v>7.9144528429129189E-4</v>
      </c>
      <c r="J316" s="3">
        <v>49931.19</v>
      </c>
      <c r="K316" s="3">
        <v>78402.759999999995</v>
      </c>
      <c r="L316" s="16">
        <f t="shared" si="12"/>
        <v>-28471.569999999992</v>
      </c>
      <c r="M316" s="17">
        <v>44470</v>
      </c>
      <c r="N316" s="17">
        <v>44834</v>
      </c>
      <c r="O316" t="s">
        <v>1946</v>
      </c>
      <c r="P316" t="s">
        <v>32</v>
      </c>
      <c r="Q316" t="s">
        <v>1965</v>
      </c>
      <c r="R316" t="s">
        <v>544</v>
      </c>
    </row>
    <row r="317" spans="2:18" x14ac:dyDescent="0.25">
      <c r="B317" t="s">
        <v>1966</v>
      </c>
      <c r="C317" t="s">
        <v>1967</v>
      </c>
      <c r="D317" s="1" t="s">
        <v>1054</v>
      </c>
      <c r="E317" s="3">
        <v>336024.45</v>
      </c>
      <c r="F317" s="3">
        <v>311013.03000000003</v>
      </c>
      <c r="G317" s="16">
        <f t="shared" si="10"/>
        <v>25011.419999999984</v>
      </c>
      <c r="H317" s="75">
        <f t="shared" si="11"/>
        <v>8.0419203015384855E-2</v>
      </c>
      <c r="I317" s="75">
        <f t="shared" si="13"/>
        <v>5.3262292839220335E-3</v>
      </c>
      <c r="J317" s="3">
        <v>336024.45</v>
      </c>
      <c r="K317" s="3">
        <v>311013.03000000003</v>
      </c>
      <c r="L317" s="16">
        <f t="shared" si="12"/>
        <v>25011.419999999984</v>
      </c>
      <c r="M317" s="17">
        <v>44470</v>
      </c>
      <c r="N317" s="17">
        <v>44834</v>
      </c>
      <c r="O317" t="s">
        <v>1968</v>
      </c>
      <c r="P317" t="s">
        <v>32</v>
      </c>
      <c r="Q317" t="s">
        <v>1886</v>
      </c>
      <c r="R317" t="s">
        <v>585</v>
      </c>
    </row>
    <row r="318" spans="2:18" ht="60" x14ac:dyDescent="0.25">
      <c r="B318" t="s">
        <v>1969</v>
      </c>
      <c r="C318" t="s">
        <v>1970</v>
      </c>
      <c r="D318" s="1" t="s">
        <v>1971</v>
      </c>
      <c r="E318" s="3">
        <v>39871.56</v>
      </c>
      <c r="F318" s="3">
        <v>39124.57</v>
      </c>
      <c r="G318" s="16">
        <f t="shared" si="10"/>
        <v>746.98999999999796</v>
      </c>
      <c r="H318" s="75">
        <f t="shared" si="11"/>
        <v>1.909260600180393E-2</v>
      </c>
      <c r="I318" s="75">
        <f t="shared" si="13"/>
        <v>6.3199291143145803E-4</v>
      </c>
      <c r="J318" s="3">
        <v>39871.56</v>
      </c>
      <c r="K318" s="3">
        <v>39124.57</v>
      </c>
      <c r="L318" s="16">
        <f t="shared" si="12"/>
        <v>746.98999999999796</v>
      </c>
      <c r="M318" s="17">
        <v>44470</v>
      </c>
      <c r="N318" s="17">
        <v>44834</v>
      </c>
      <c r="O318" t="s">
        <v>871</v>
      </c>
      <c r="P318" t="s">
        <v>432</v>
      </c>
      <c r="Q318" t="s">
        <v>1180</v>
      </c>
      <c r="R318" t="s">
        <v>23</v>
      </c>
    </row>
    <row r="319" spans="2:18" x14ac:dyDescent="0.25">
      <c r="B319" t="s">
        <v>1972</v>
      </c>
      <c r="C319" t="s">
        <v>1973</v>
      </c>
      <c r="D319" s="1" t="s">
        <v>1974</v>
      </c>
      <c r="E319" s="3">
        <v>79423.72</v>
      </c>
      <c r="F319" s="3">
        <v>1693619.85</v>
      </c>
      <c r="G319" s="16">
        <f t="shared" si="10"/>
        <v>-1614196.1300000001</v>
      </c>
      <c r="H319" s="75">
        <f t="shared" si="11"/>
        <v>-0.95310416325127512</v>
      </c>
      <c r="I319" s="75">
        <f t="shared" si="13"/>
        <v>1.2589231030718869E-3</v>
      </c>
      <c r="J319" s="3">
        <v>79423.72</v>
      </c>
      <c r="K319" s="3">
        <v>1693619.85</v>
      </c>
      <c r="L319" s="16">
        <f t="shared" si="12"/>
        <v>-1614196.1300000001</v>
      </c>
      <c r="M319" s="17">
        <v>44470</v>
      </c>
      <c r="N319" s="17">
        <v>44834</v>
      </c>
      <c r="O319" t="s">
        <v>1975</v>
      </c>
      <c r="P319" t="s">
        <v>32</v>
      </c>
      <c r="Q319" t="s">
        <v>1180</v>
      </c>
      <c r="R319" t="s">
        <v>23</v>
      </c>
    </row>
    <row r="320" spans="2:18" x14ac:dyDescent="0.25">
      <c r="B320" t="s">
        <v>1976</v>
      </c>
      <c r="C320" t="s">
        <v>1977</v>
      </c>
      <c r="D320" s="1" t="s">
        <v>1978</v>
      </c>
      <c r="E320" s="3">
        <v>29952.819999999992</v>
      </c>
      <c r="F320" s="3">
        <v>294016.96999999997</v>
      </c>
      <c r="G320" s="16">
        <f t="shared" si="10"/>
        <v>-264064.14999999997</v>
      </c>
      <c r="H320" s="75">
        <f t="shared" si="11"/>
        <v>-0.89812554016865076</v>
      </c>
      <c r="I320" s="75">
        <f t="shared" si="13"/>
        <v>4.7477374643436072E-4</v>
      </c>
      <c r="J320" s="3">
        <v>29952.819999999992</v>
      </c>
      <c r="K320" s="3">
        <v>294016.96999999997</v>
      </c>
      <c r="L320" s="16">
        <f t="shared" si="12"/>
        <v>-264064.14999999997</v>
      </c>
      <c r="M320" s="17">
        <v>44470</v>
      </c>
      <c r="N320" s="17">
        <v>44834</v>
      </c>
      <c r="O320" t="s">
        <v>1975</v>
      </c>
      <c r="P320" t="s">
        <v>32</v>
      </c>
      <c r="Q320" t="s">
        <v>1180</v>
      </c>
      <c r="R320" t="s">
        <v>23</v>
      </c>
    </row>
    <row r="321" spans="2:18" ht="30" x14ac:dyDescent="0.25">
      <c r="B321" t="s">
        <v>1979</v>
      </c>
      <c r="C321" t="s">
        <v>1980</v>
      </c>
      <c r="D321" s="1" t="s">
        <v>1981</v>
      </c>
      <c r="E321" s="3">
        <v>22692.050000000003</v>
      </c>
      <c r="F321" s="3">
        <v>610486.23</v>
      </c>
      <c r="G321" s="16">
        <f t="shared" si="10"/>
        <v>-587794.17999999993</v>
      </c>
      <c r="H321" s="75">
        <f t="shared" si="11"/>
        <v>-0.96282954654030439</v>
      </c>
      <c r="I321" s="75">
        <f t="shared" si="13"/>
        <v>3.5968531820295514E-4</v>
      </c>
      <c r="J321" s="3">
        <v>22692.050000000003</v>
      </c>
      <c r="K321" s="3">
        <v>610486.23</v>
      </c>
      <c r="L321" s="16">
        <f t="shared" si="12"/>
        <v>-587794.17999999993</v>
      </c>
      <c r="M321" s="17">
        <v>44470</v>
      </c>
      <c r="N321" s="17">
        <v>44834</v>
      </c>
      <c r="O321" t="s">
        <v>1975</v>
      </c>
      <c r="P321" t="s">
        <v>32</v>
      </c>
      <c r="Q321" t="s">
        <v>1180</v>
      </c>
      <c r="R321" t="s">
        <v>23</v>
      </c>
    </row>
    <row r="322" spans="2:18" x14ac:dyDescent="0.25">
      <c r="B322" t="s">
        <v>1982</v>
      </c>
      <c r="C322" t="s">
        <v>1983</v>
      </c>
      <c r="D322" s="1" t="s">
        <v>1984</v>
      </c>
      <c r="E322" s="3">
        <v>1339.4900000000002</v>
      </c>
      <c r="F322" s="3">
        <v>26891.24</v>
      </c>
      <c r="G322" s="16">
        <f t="shared" si="10"/>
        <v>-25551.75</v>
      </c>
      <c r="H322" s="75">
        <f t="shared" si="11"/>
        <v>-0.95018861160734869</v>
      </c>
      <c r="I322" s="75">
        <f t="shared" si="13"/>
        <v>2.1231880190625193E-5</v>
      </c>
      <c r="J322" s="3">
        <v>1339.4900000000002</v>
      </c>
      <c r="K322" s="3">
        <v>26891.24</v>
      </c>
      <c r="L322" s="16">
        <f t="shared" si="12"/>
        <v>-25551.75</v>
      </c>
      <c r="M322" s="17">
        <v>44470</v>
      </c>
      <c r="N322" s="17">
        <v>44834</v>
      </c>
      <c r="O322" t="s">
        <v>1975</v>
      </c>
      <c r="P322" t="s">
        <v>32</v>
      </c>
      <c r="Q322" t="s">
        <v>1180</v>
      </c>
      <c r="R322" t="s">
        <v>23</v>
      </c>
    </row>
    <row r="323" spans="2:18" ht="45" x14ac:dyDescent="0.25">
      <c r="B323" t="s">
        <v>1985</v>
      </c>
      <c r="C323" t="s">
        <v>1986</v>
      </c>
      <c r="D323" s="1" t="s">
        <v>1987</v>
      </c>
      <c r="E323" s="3">
        <v>1255.56</v>
      </c>
      <c r="F323" s="3">
        <v>46512.26</v>
      </c>
      <c r="G323" s="16">
        <f t="shared" si="10"/>
        <v>-45256.700000000004</v>
      </c>
      <c r="H323" s="75">
        <f t="shared" si="11"/>
        <v>-0.97300582685081316</v>
      </c>
      <c r="I323" s="75">
        <f t="shared" si="13"/>
        <v>1.990152930752851E-5</v>
      </c>
      <c r="J323" s="3">
        <v>1255.56</v>
      </c>
      <c r="K323" s="3">
        <v>46512.26</v>
      </c>
      <c r="L323" s="16">
        <f t="shared" si="12"/>
        <v>-45256.700000000004</v>
      </c>
      <c r="M323" s="17">
        <v>44470</v>
      </c>
      <c r="N323" s="17">
        <v>44834</v>
      </c>
      <c r="O323" t="s">
        <v>1763</v>
      </c>
      <c r="P323" t="s">
        <v>32</v>
      </c>
      <c r="Q323" t="s">
        <v>1534</v>
      </c>
      <c r="R323" t="s">
        <v>32</v>
      </c>
    </row>
    <row r="324" spans="2:18" ht="45" x14ac:dyDescent="0.25">
      <c r="B324" t="s">
        <v>1988</v>
      </c>
      <c r="C324" t="s">
        <v>1989</v>
      </c>
      <c r="D324" s="1" t="s">
        <v>1990</v>
      </c>
      <c r="E324" s="3">
        <v>416.2</v>
      </c>
      <c r="F324" s="3">
        <v>9986.3799999999992</v>
      </c>
      <c r="G324" s="16">
        <f t="shared" si="10"/>
        <v>-9570.1799999999985</v>
      </c>
      <c r="H324" s="75">
        <f t="shared" si="11"/>
        <v>-0.95832323624776938</v>
      </c>
      <c r="I324" s="75">
        <f t="shared" si="13"/>
        <v>6.5970694333949514E-6</v>
      </c>
      <c r="J324" s="3">
        <v>416.2</v>
      </c>
      <c r="K324" s="3">
        <v>9986.3799999999992</v>
      </c>
      <c r="L324" s="16">
        <f t="shared" si="12"/>
        <v>-9570.1799999999985</v>
      </c>
      <c r="M324" s="17">
        <v>44470</v>
      </c>
      <c r="N324" s="17">
        <v>44834</v>
      </c>
      <c r="O324" t="s">
        <v>1991</v>
      </c>
      <c r="P324" t="s">
        <v>32</v>
      </c>
      <c r="Q324" t="s">
        <v>1711</v>
      </c>
      <c r="R324" t="s">
        <v>38</v>
      </c>
    </row>
    <row r="325" spans="2:18" x14ac:dyDescent="0.25">
      <c r="B325" t="s">
        <v>1992</v>
      </c>
      <c r="C325" t="s">
        <v>1993</v>
      </c>
      <c r="D325" s="1" t="s">
        <v>1994</v>
      </c>
      <c r="E325" s="3">
        <v>118654.84</v>
      </c>
      <c r="F325" s="3">
        <v>185852.49</v>
      </c>
      <c r="G325" s="16">
        <f t="shared" si="10"/>
        <v>-67197.649999999994</v>
      </c>
      <c r="H325" s="75">
        <f t="shared" si="11"/>
        <v>-0.36156443209343064</v>
      </c>
      <c r="I325" s="75">
        <f t="shared" si="13"/>
        <v>1.8807645797413951E-3</v>
      </c>
      <c r="J325" s="3">
        <v>118654.84</v>
      </c>
      <c r="K325" s="3">
        <v>185852.49</v>
      </c>
      <c r="L325" s="16">
        <f t="shared" si="12"/>
        <v>-67197.649999999994</v>
      </c>
      <c r="M325" s="17">
        <v>44470</v>
      </c>
      <c r="N325" s="17">
        <v>44834</v>
      </c>
      <c r="O325" t="s">
        <v>1968</v>
      </c>
      <c r="P325" t="s">
        <v>32</v>
      </c>
      <c r="Q325" t="s">
        <v>1995</v>
      </c>
      <c r="R325" t="s">
        <v>38</v>
      </c>
    </row>
    <row r="326" spans="2:18" x14ac:dyDescent="0.25">
      <c r="B326" t="s">
        <v>1996</v>
      </c>
      <c r="C326" t="s">
        <v>1997</v>
      </c>
      <c r="D326" s="1" t="s">
        <v>1998</v>
      </c>
      <c r="E326" s="3">
        <v>8670.2199999999993</v>
      </c>
      <c r="F326" s="3">
        <v>361978.45</v>
      </c>
      <c r="G326" s="16">
        <f t="shared" si="10"/>
        <v>-353308.23000000004</v>
      </c>
      <c r="H326" s="75">
        <f t="shared" si="11"/>
        <v>-0.97604769013182979</v>
      </c>
      <c r="I326" s="75">
        <f t="shared" si="13"/>
        <v>1.37429224754468E-4</v>
      </c>
      <c r="J326" s="3">
        <v>8670.2199999999993</v>
      </c>
      <c r="K326" s="3">
        <v>361978.45</v>
      </c>
      <c r="L326" s="16">
        <f t="shared" si="12"/>
        <v>-353308.23000000004</v>
      </c>
      <c r="M326" s="17">
        <v>44470</v>
      </c>
      <c r="N326" s="17">
        <v>44834</v>
      </c>
      <c r="O326" t="s">
        <v>1999</v>
      </c>
      <c r="P326" t="s">
        <v>32</v>
      </c>
      <c r="Q326" t="s">
        <v>1824</v>
      </c>
      <c r="R326" t="s">
        <v>43</v>
      </c>
    </row>
    <row r="327" spans="2:18" ht="45" x14ac:dyDescent="0.25">
      <c r="B327" t="s">
        <v>2000</v>
      </c>
      <c r="C327" t="s">
        <v>2001</v>
      </c>
      <c r="D327" s="1" t="s">
        <v>2002</v>
      </c>
      <c r="E327" s="3">
        <v>5986.46</v>
      </c>
      <c r="F327" s="3">
        <v>236947.85</v>
      </c>
      <c r="G327" s="16">
        <f t="shared" si="10"/>
        <v>-230961.39</v>
      </c>
      <c r="H327" s="75">
        <f t="shared" si="11"/>
        <v>-0.97473511576492466</v>
      </c>
      <c r="I327" s="75">
        <f t="shared" si="13"/>
        <v>9.4889697934266078E-5</v>
      </c>
      <c r="J327" s="3">
        <v>5986.46</v>
      </c>
      <c r="K327" s="3">
        <v>236947.85</v>
      </c>
      <c r="L327" s="16">
        <f t="shared" si="12"/>
        <v>-230961.39</v>
      </c>
      <c r="M327" s="17">
        <v>44470</v>
      </c>
      <c r="N327" s="17">
        <v>44834</v>
      </c>
      <c r="O327" t="s">
        <v>1909</v>
      </c>
      <c r="P327" t="s">
        <v>38</v>
      </c>
      <c r="Q327" t="s">
        <v>1824</v>
      </c>
      <c r="R327" t="s">
        <v>43</v>
      </c>
    </row>
    <row r="328" spans="2:18" ht="30" x14ac:dyDescent="0.25">
      <c r="B328" t="s">
        <v>2003</v>
      </c>
      <c r="C328" t="s">
        <v>2004</v>
      </c>
      <c r="D328" s="1" t="s">
        <v>2005</v>
      </c>
      <c r="E328" s="3">
        <v>78228.960000000006</v>
      </c>
      <c r="F328" s="3">
        <v>76157.84</v>
      </c>
      <c r="G328" s="16">
        <f t="shared" si="10"/>
        <v>2071.1200000000099</v>
      </c>
      <c r="H328" s="75">
        <f t="shared" si="11"/>
        <v>2.7195099020665633E-2</v>
      </c>
      <c r="I328" s="75">
        <f t="shared" si="13"/>
        <v>1.2399852975066709E-3</v>
      </c>
      <c r="J328" s="3">
        <v>78228.960000000006</v>
      </c>
      <c r="K328" s="3">
        <v>76157.84</v>
      </c>
      <c r="L328" s="16">
        <f t="shared" si="12"/>
        <v>2071.1200000000099</v>
      </c>
      <c r="M328" s="17">
        <v>44470</v>
      </c>
      <c r="N328" s="17">
        <v>44834</v>
      </c>
      <c r="O328" t="s">
        <v>2006</v>
      </c>
      <c r="P328" t="s">
        <v>38</v>
      </c>
      <c r="Q328" t="s">
        <v>1886</v>
      </c>
      <c r="R328" t="s">
        <v>585</v>
      </c>
    </row>
    <row r="329" spans="2:18" ht="30" x14ac:dyDescent="0.25">
      <c r="B329" t="s">
        <v>2007</v>
      </c>
      <c r="C329" t="s">
        <v>2008</v>
      </c>
      <c r="D329" s="1" t="s">
        <v>2009</v>
      </c>
      <c r="E329" s="3">
        <v>14312.17</v>
      </c>
      <c r="F329" s="3">
        <v>31300.41</v>
      </c>
      <c r="G329" s="16">
        <f t="shared" si="10"/>
        <v>-16988.239999999998</v>
      </c>
      <c r="H329" s="75">
        <f t="shared" si="11"/>
        <v>-0.54274816208477772</v>
      </c>
      <c r="I329" s="75">
        <f t="shared" si="13"/>
        <v>2.2685819133241766E-4</v>
      </c>
      <c r="J329" s="3">
        <v>14312.17</v>
      </c>
      <c r="K329" s="3">
        <v>31300.41</v>
      </c>
      <c r="L329" s="16">
        <f t="shared" si="12"/>
        <v>-16988.239999999998</v>
      </c>
      <c r="M329" s="17">
        <v>44470</v>
      </c>
      <c r="N329" s="17">
        <v>44834</v>
      </c>
      <c r="O329" t="s">
        <v>2010</v>
      </c>
      <c r="P329" t="s">
        <v>43</v>
      </c>
      <c r="Q329" t="s">
        <v>1735</v>
      </c>
      <c r="R329" t="s">
        <v>45</v>
      </c>
    </row>
    <row r="330" spans="2:18" ht="45" x14ac:dyDescent="0.25">
      <c r="B330" t="s">
        <v>2011</v>
      </c>
      <c r="C330" t="s">
        <v>2012</v>
      </c>
      <c r="D330" s="1" t="s">
        <v>2013</v>
      </c>
      <c r="E330" s="3">
        <v>13292.34</v>
      </c>
      <c r="F330" s="3">
        <v>18162.849999999999</v>
      </c>
      <c r="G330" s="16">
        <f t="shared" ref="G330:G393" si="14">E330-F330</f>
        <v>-4870.5099999999984</v>
      </c>
      <c r="H330" s="75">
        <f t="shared" ref="H330:H393" si="15">G330/F330</f>
        <v>-0.26815780563072417</v>
      </c>
      <c r="I330" s="75">
        <f t="shared" si="13"/>
        <v>2.1069315211987759E-4</v>
      </c>
      <c r="J330" s="3">
        <v>13292.34</v>
      </c>
      <c r="K330" s="3">
        <v>18162.849999999999</v>
      </c>
      <c r="L330" s="16">
        <f t="shared" si="12"/>
        <v>-4870.5099999999984</v>
      </c>
      <c r="M330" s="17">
        <v>44470</v>
      </c>
      <c r="N330" s="17">
        <v>44834</v>
      </c>
      <c r="O330" t="s">
        <v>2014</v>
      </c>
      <c r="P330" t="s">
        <v>38</v>
      </c>
      <c r="Q330" t="s">
        <v>1886</v>
      </c>
      <c r="R330" t="s">
        <v>585</v>
      </c>
    </row>
    <row r="331" spans="2:18" x14ac:dyDescent="0.25">
      <c r="B331" t="s">
        <v>2015</v>
      </c>
      <c r="C331" t="s">
        <v>2016</v>
      </c>
      <c r="D331" s="1" t="s">
        <v>2017</v>
      </c>
      <c r="E331" s="3">
        <v>55519.32</v>
      </c>
      <c r="F331" s="3">
        <v>55807.96</v>
      </c>
      <c r="G331" s="16">
        <f t="shared" si="14"/>
        <v>-288.63999999999942</v>
      </c>
      <c r="H331" s="75">
        <f t="shared" si="15"/>
        <v>-5.1720220556350643E-3</v>
      </c>
      <c r="I331" s="75">
        <f t="shared" si="13"/>
        <v>8.8002116514866171E-4</v>
      </c>
      <c r="J331" s="3">
        <v>55519.32</v>
      </c>
      <c r="K331" s="3">
        <v>55807.96</v>
      </c>
      <c r="L331" s="16">
        <f t="shared" ref="L331:L394" si="16">J331-K331</f>
        <v>-288.63999999999942</v>
      </c>
      <c r="M331" s="17">
        <v>44470</v>
      </c>
      <c r="N331" s="17">
        <v>44834</v>
      </c>
      <c r="O331" t="s">
        <v>1909</v>
      </c>
      <c r="P331" t="s">
        <v>38</v>
      </c>
      <c r="Q331" t="s">
        <v>1890</v>
      </c>
      <c r="R331" t="s">
        <v>580</v>
      </c>
    </row>
    <row r="332" spans="2:18" ht="30" x14ac:dyDescent="0.25">
      <c r="B332" t="s">
        <v>2018</v>
      </c>
      <c r="C332" t="s">
        <v>2019</v>
      </c>
      <c r="D332" s="1" t="s">
        <v>2020</v>
      </c>
      <c r="E332" s="3">
        <v>10711.23</v>
      </c>
      <c r="F332" s="3">
        <v>453904.13</v>
      </c>
      <c r="G332" s="16">
        <f t="shared" si="14"/>
        <v>-443192.9</v>
      </c>
      <c r="H332" s="75">
        <f t="shared" si="15"/>
        <v>-0.97640199925037041</v>
      </c>
      <c r="I332" s="75">
        <f t="shared" si="13"/>
        <v>1.6978070165080011E-4</v>
      </c>
      <c r="J332" s="3">
        <v>10711.23</v>
      </c>
      <c r="K332" s="3">
        <v>453904.13</v>
      </c>
      <c r="L332" s="16">
        <f t="shared" si="16"/>
        <v>-443192.9</v>
      </c>
      <c r="M332" s="17">
        <v>44470</v>
      </c>
      <c r="N332" s="17">
        <v>44834</v>
      </c>
      <c r="O332" t="s">
        <v>2021</v>
      </c>
      <c r="P332" t="s">
        <v>38</v>
      </c>
      <c r="Q332" t="s">
        <v>1958</v>
      </c>
      <c r="R332" t="s">
        <v>585</v>
      </c>
    </row>
    <row r="333" spans="2:18" x14ac:dyDescent="0.25">
      <c r="B333" t="s">
        <v>2022</v>
      </c>
      <c r="C333" t="s">
        <v>2023</v>
      </c>
      <c r="D333" s="1" t="s">
        <v>2024</v>
      </c>
      <c r="E333" s="3">
        <v>4159.84</v>
      </c>
      <c r="F333" s="3">
        <v>4349.93</v>
      </c>
      <c r="G333" s="16">
        <f t="shared" si="14"/>
        <v>-190.09000000000015</v>
      </c>
      <c r="H333" s="75">
        <f t="shared" si="15"/>
        <v>-4.3699553785923023E-2</v>
      </c>
      <c r="I333" s="75">
        <f t="shared" si="13"/>
        <v>6.5936456779946319E-5</v>
      </c>
      <c r="J333" s="3">
        <v>4159.84</v>
      </c>
      <c r="K333" s="3">
        <v>4349.93</v>
      </c>
      <c r="L333" s="16">
        <f t="shared" si="16"/>
        <v>-190.09000000000015</v>
      </c>
      <c r="M333" s="17">
        <v>44470</v>
      </c>
      <c r="N333" s="17">
        <v>44834</v>
      </c>
      <c r="O333" t="s">
        <v>2025</v>
      </c>
      <c r="P333" t="s">
        <v>38</v>
      </c>
      <c r="Q333" t="s">
        <v>1721</v>
      </c>
      <c r="R333" t="s">
        <v>43</v>
      </c>
    </row>
    <row r="334" spans="2:18" ht="45" x14ac:dyDescent="0.25">
      <c r="B334" t="s">
        <v>2026</v>
      </c>
      <c r="C334" t="s">
        <v>2027</v>
      </c>
      <c r="D334" s="1" t="s">
        <v>2028</v>
      </c>
      <c r="E334" s="3">
        <v>12364.970000000001</v>
      </c>
      <c r="F334" s="3">
        <v>16092.56</v>
      </c>
      <c r="G334" s="16">
        <f t="shared" si="14"/>
        <v>-3727.5899999999983</v>
      </c>
      <c r="H334" s="75">
        <f t="shared" si="15"/>
        <v>-0.23163437016857469</v>
      </c>
      <c r="I334" s="75">
        <f t="shared" si="13"/>
        <v>1.9599367042730798E-4</v>
      </c>
      <c r="J334" s="3">
        <v>12364.970000000001</v>
      </c>
      <c r="K334" s="3">
        <v>16092.56</v>
      </c>
      <c r="L334" s="16">
        <f t="shared" si="16"/>
        <v>-3727.5899999999983</v>
      </c>
      <c r="M334" s="17">
        <v>44470</v>
      </c>
      <c r="N334" s="17">
        <v>44834</v>
      </c>
      <c r="O334" t="s">
        <v>2029</v>
      </c>
      <c r="P334" t="s">
        <v>38</v>
      </c>
      <c r="Q334" t="s">
        <v>1886</v>
      </c>
      <c r="R334" t="s">
        <v>585</v>
      </c>
    </row>
    <row r="335" spans="2:18" x14ac:dyDescent="0.25">
      <c r="B335" t="s">
        <v>2030</v>
      </c>
      <c r="C335" t="s">
        <v>2031</v>
      </c>
      <c r="D335" s="1" t="s">
        <v>2032</v>
      </c>
      <c r="E335" s="3">
        <v>6257.17</v>
      </c>
      <c r="F335" s="3">
        <v>79336.27</v>
      </c>
      <c r="G335" s="16">
        <f t="shared" si="14"/>
        <v>-73079.100000000006</v>
      </c>
      <c r="H335" s="75">
        <f t="shared" si="15"/>
        <v>-0.9211310287211637</v>
      </c>
      <c r="I335" s="75">
        <f t="shared" ref="I335:I398" si="17">J335/63088619</f>
        <v>9.9180646195473076E-5</v>
      </c>
      <c r="J335" s="3">
        <v>6257.17</v>
      </c>
      <c r="K335" s="3">
        <v>79336.27</v>
      </c>
      <c r="L335" s="16">
        <f t="shared" si="16"/>
        <v>-73079.100000000006</v>
      </c>
      <c r="M335" s="17">
        <v>44470</v>
      </c>
      <c r="N335" s="17">
        <v>44834</v>
      </c>
      <c r="O335" t="s">
        <v>2021</v>
      </c>
      <c r="P335" t="s">
        <v>38</v>
      </c>
      <c r="Q335" t="s">
        <v>2033</v>
      </c>
      <c r="R335" t="s">
        <v>43</v>
      </c>
    </row>
    <row r="336" spans="2:18" ht="45" x14ac:dyDescent="0.25">
      <c r="B336" t="s">
        <v>2034</v>
      </c>
      <c r="C336" t="s">
        <v>2035</v>
      </c>
      <c r="D336" s="1" t="s">
        <v>2036</v>
      </c>
      <c r="E336" s="3">
        <v>3850.91</v>
      </c>
      <c r="F336" s="3">
        <v>53913.74</v>
      </c>
      <c r="G336" s="16">
        <f t="shared" si="14"/>
        <v>-50062.83</v>
      </c>
      <c r="H336" s="75">
        <f t="shared" si="15"/>
        <v>-0.92857275343910484</v>
      </c>
      <c r="I336" s="75">
        <f t="shared" si="17"/>
        <v>6.103969402151598E-5</v>
      </c>
      <c r="J336" s="3">
        <v>3850.91</v>
      </c>
      <c r="K336" s="3">
        <v>53913.74</v>
      </c>
      <c r="L336" s="16">
        <f t="shared" si="16"/>
        <v>-50062.83</v>
      </c>
      <c r="M336" s="17">
        <v>44470</v>
      </c>
      <c r="N336" s="17">
        <v>44834</v>
      </c>
      <c r="O336" t="s">
        <v>2037</v>
      </c>
      <c r="P336" t="s">
        <v>38</v>
      </c>
      <c r="Q336" t="s">
        <v>1824</v>
      </c>
      <c r="R336" t="s">
        <v>43</v>
      </c>
    </row>
    <row r="337" spans="2:18" ht="60" x14ac:dyDescent="0.25">
      <c r="B337" t="s">
        <v>2038</v>
      </c>
      <c r="C337" t="s">
        <v>2039</v>
      </c>
      <c r="D337" s="1" t="s">
        <v>2040</v>
      </c>
      <c r="E337" s="3">
        <v>8257.0400000000009</v>
      </c>
      <c r="F337" s="3">
        <v>9599.52</v>
      </c>
      <c r="G337" s="16">
        <f t="shared" si="14"/>
        <v>-1342.4799999999996</v>
      </c>
      <c r="H337" s="75">
        <f t="shared" si="15"/>
        <v>-0.1398486590996216</v>
      </c>
      <c r="I337" s="75">
        <f t="shared" si="17"/>
        <v>1.3088002449379975E-4</v>
      </c>
      <c r="J337" s="3">
        <v>8257.0400000000009</v>
      </c>
      <c r="K337" s="3">
        <v>9599.52</v>
      </c>
      <c r="L337" s="16">
        <f t="shared" si="16"/>
        <v>-1342.4799999999996</v>
      </c>
      <c r="M337" s="17">
        <v>44470</v>
      </c>
      <c r="N337" s="17">
        <v>44834</v>
      </c>
      <c r="O337" t="s">
        <v>2010</v>
      </c>
      <c r="P337" t="s">
        <v>43</v>
      </c>
      <c r="Q337" t="s">
        <v>1180</v>
      </c>
      <c r="R337" t="s">
        <v>23</v>
      </c>
    </row>
    <row r="338" spans="2:18" ht="60" x14ac:dyDescent="0.25">
      <c r="B338" t="s">
        <v>2041</v>
      </c>
      <c r="C338" t="s">
        <v>2042</v>
      </c>
      <c r="D338" s="1" t="s">
        <v>2043</v>
      </c>
      <c r="E338" s="3">
        <v>7472.4400000000005</v>
      </c>
      <c r="F338" s="3">
        <v>291884.81</v>
      </c>
      <c r="G338" s="16">
        <f t="shared" si="14"/>
        <v>-284412.37</v>
      </c>
      <c r="H338" s="75">
        <f t="shared" si="15"/>
        <v>-0.97439935295022717</v>
      </c>
      <c r="I338" s="75">
        <f t="shared" si="17"/>
        <v>1.1844355001652518E-4</v>
      </c>
      <c r="J338" s="3">
        <v>7472.4400000000005</v>
      </c>
      <c r="K338" s="3">
        <v>291884.81</v>
      </c>
      <c r="L338" s="16">
        <f t="shared" si="16"/>
        <v>-284412.37</v>
      </c>
      <c r="M338" s="17">
        <v>44470</v>
      </c>
      <c r="N338" s="17">
        <v>44834</v>
      </c>
      <c r="O338" t="s">
        <v>2010</v>
      </c>
      <c r="P338" t="s">
        <v>43</v>
      </c>
      <c r="Q338" t="s">
        <v>1958</v>
      </c>
      <c r="R338" t="s">
        <v>585</v>
      </c>
    </row>
    <row r="339" spans="2:18" ht="30" x14ac:dyDescent="0.25">
      <c r="B339" t="s">
        <v>2044</v>
      </c>
      <c r="C339" t="s">
        <v>2045</v>
      </c>
      <c r="D339" s="1" t="s">
        <v>2046</v>
      </c>
      <c r="E339" s="3">
        <v>463.15999999999997</v>
      </c>
      <c r="F339" s="3">
        <v>162383.07999999999</v>
      </c>
      <c r="G339" s="16">
        <f t="shared" si="14"/>
        <v>-161919.91999999998</v>
      </c>
      <c r="H339" s="75">
        <f t="shared" si="15"/>
        <v>-0.99714773238689647</v>
      </c>
      <c r="I339" s="75">
        <f t="shared" si="17"/>
        <v>7.3414192185756984E-6</v>
      </c>
      <c r="J339" s="3">
        <v>463.15999999999997</v>
      </c>
      <c r="K339" s="3">
        <v>162383.07999999999</v>
      </c>
      <c r="L339" s="16">
        <f t="shared" si="16"/>
        <v>-161919.91999999998</v>
      </c>
      <c r="M339" s="17">
        <v>44470</v>
      </c>
      <c r="N339" s="17">
        <v>44834</v>
      </c>
      <c r="O339" t="s">
        <v>1975</v>
      </c>
      <c r="P339" t="s">
        <v>32</v>
      </c>
      <c r="Q339" t="s">
        <v>1180</v>
      </c>
      <c r="R339" t="s">
        <v>23</v>
      </c>
    </row>
    <row r="340" spans="2:18" x14ac:dyDescent="0.25">
      <c r="B340" t="s">
        <v>2047</v>
      </c>
      <c r="C340" t="s">
        <v>2048</v>
      </c>
      <c r="D340" s="1" t="s">
        <v>2049</v>
      </c>
      <c r="E340" s="3">
        <v>11080.1</v>
      </c>
      <c r="F340" s="3">
        <v>149307.34</v>
      </c>
      <c r="G340" s="16">
        <f t="shared" si="14"/>
        <v>-138227.24</v>
      </c>
      <c r="H340" s="75">
        <f t="shared" si="15"/>
        <v>-0.92578998460490958</v>
      </c>
      <c r="I340" s="75">
        <f t="shared" si="17"/>
        <v>1.7562755653281935E-4</v>
      </c>
      <c r="J340" s="3">
        <v>11080.1</v>
      </c>
      <c r="K340" s="3">
        <v>149307.34</v>
      </c>
      <c r="L340" s="16">
        <f t="shared" si="16"/>
        <v>-138227.24</v>
      </c>
      <c r="M340" s="17">
        <v>44470</v>
      </c>
      <c r="N340" s="17">
        <v>44834</v>
      </c>
      <c r="O340" t="s">
        <v>2010</v>
      </c>
      <c r="P340" t="s">
        <v>43</v>
      </c>
      <c r="Q340" t="s">
        <v>1797</v>
      </c>
      <c r="R340" t="s">
        <v>585</v>
      </c>
    </row>
    <row r="341" spans="2:18" ht="45" x14ac:dyDescent="0.25">
      <c r="B341" t="s">
        <v>2050</v>
      </c>
      <c r="C341" t="s">
        <v>2051</v>
      </c>
      <c r="D341" s="1" t="s">
        <v>2052</v>
      </c>
      <c r="E341" s="3">
        <v>3918.4</v>
      </c>
      <c r="F341" s="3">
        <v>56051.07</v>
      </c>
      <c r="G341" s="16">
        <f t="shared" si="14"/>
        <v>-52132.67</v>
      </c>
      <c r="H341" s="75">
        <f t="shared" si="15"/>
        <v>-0.93009232473171344</v>
      </c>
      <c r="I341" s="75">
        <f t="shared" si="17"/>
        <v>6.210945907692163E-5</v>
      </c>
      <c r="J341" s="3">
        <v>3918.4</v>
      </c>
      <c r="K341" s="3">
        <v>56051.07</v>
      </c>
      <c r="L341" s="16">
        <f t="shared" si="16"/>
        <v>-52132.67</v>
      </c>
      <c r="M341" s="17">
        <v>44470</v>
      </c>
      <c r="N341" s="17">
        <v>44834</v>
      </c>
      <c r="O341" t="s">
        <v>1711</v>
      </c>
      <c r="P341" t="s">
        <v>38</v>
      </c>
      <c r="Q341" t="s">
        <v>1824</v>
      </c>
      <c r="R341" t="s">
        <v>43</v>
      </c>
    </row>
    <row r="342" spans="2:18" x14ac:dyDescent="0.25">
      <c r="B342" t="s">
        <v>2053</v>
      </c>
      <c r="C342" t="s">
        <v>2054</v>
      </c>
      <c r="D342" s="1" t="s">
        <v>2055</v>
      </c>
      <c r="E342" s="3">
        <v>8026.87</v>
      </c>
      <c r="F342" s="3">
        <v>100809.8</v>
      </c>
      <c r="G342" s="16">
        <f t="shared" si="14"/>
        <v>-92782.930000000008</v>
      </c>
      <c r="H342" s="75">
        <f t="shared" si="15"/>
        <v>-0.92037609438764889</v>
      </c>
      <c r="I342" s="75">
        <f t="shared" si="17"/>
        <v>1.2723166439893065E-4</v>
      </c>
      <c r="J342" s="3">
        <v>8026.87</v>
      </c>
      <c r="K342" s="3">
        <v>100809.8</v>
      </c>
      <c r="L342" s="16">
        <f t="shared" si="16"/>
        <v>-92782.930000000008</v>
      </c>
      <c r="M342" s="17">
        <v>44470</v>
      </c>
      <c r="N342" s="17">
        <v>44834</v>
      </c>
      <c r="O342" t="s">
        <v>2010</v>
      </c>
      <c r="P342" t="s">
        <v>43</v>
      </c>
      <c r="Q342" t="s">
        <v>2056</v>
      </c>
      <c r="R342" t="s">
        <v>43</v>
      </c>
    </row>
    <row r="343" spans="2:18" x14ac:dyDescent="0.25">
      <c r="B343" t="s">
        <v>2057</v>
      </c>
      <c r="C343" t="s">
        <v>2058</v>
      </c>
      <c r="D343" s="1" t="s">
        <v>2059</v>
      </c>
      <c r="E343" s="3">
        <v>658515.06000000006</v>
      </c>
      <c r="F343" s="3">
        <v>661975.18999999994</v>
      </c>
      <c r="G343" s="16">
        <f t="shared" si="14"/>
        <v>-3460.1299999998882</v>
      </c>
      <c r="H343" s="75">
        <f t="shared" si="15"/>
        <v>-5.226978370594053E-3</v>
      </c>
      <c r="I343" s="75">
        <f t="shared" si="17"/>
        <v>1.0437937466977999E-2</v>
      </c>
      <c r="J343" s="3">
        <v>658515.06000000006</v>
      </c>
      <c r="K343" s="3">
        <v>661975.18999999994</v>
      </c>
      <c r="L343" s="16">
        <f t="shared" si="16"/>
        <v>-3460.1299999998882</v>
      </c>
      <c r="M343" s="17">
        <v>44470</v>
      </c>
      <c r="N343" s="17">
        <v>44834</v>
      </c>
      <c r="O343" t="s">
        <v>2010</v>
      </c>
      <c r="P343" t="s">
        <v>43</v>
      </c>
      <c r="Q343" t="s">
        <v>2060</v>
      </c>
      <c r="R343" t="s">
        <v>454</v>
      </c>
    </row>
    <row r="344" spans="2:18" ht="60" x14ac:dyDescent="0.25">
      <c r="B344" t="s">
        <v>2061</v>
      </c>
      <c r="C344" t="s">
        <v>2062</v>
      </c>
      <c r="D344" s="1" t="s">
        <v>2063</v>
      </c>
      <c r="E344" s="3">
        <v>5166.8600000000006</v>
      </c>
      <c r="F344" s="3">
        <v>90086.02</v>
      </c>
      <c r="G344" s="16">
        <f t="shared" si="14"/>
        <v>-84919.16</v>
      </c>
      <c r="H344" s="75">
        <f t="shared" si="15"/>
        <v>-0.94264526282768402</v>
      </c>
      <c r="I344" s="75">
        <f t="shared" si="17"/>
        <v>8.1898448276384065E-5</v>
      </c>
      <c r="J344" s="3">
        <v>5166.8600000000006</v>
      </c>
      <c r="K344" s="3">
        <v>90086.02</v>
      </c>
      <c r="L344" s="16">
        <f t="shared" si="16"/>
        <v>-84919.16</v>
      </c>
      <c r="M344" s="17">
        <v>44470</v>
      </c>
      <c r="N344" s="17">
        <v>44834</v>
      </c>
      <c r="O344" t="s">
        <v>2010</v>
      </c>
      <c r="P344" t="s">
        <v>43</v>
      </c>
      <c r="Q344" t="s">
        <v>1898</v>
      </c>
      <c r="R344" t="s">
        <v>544</v>
      </c>
    </row>
    <row r="345" spans="2:18" x14ac:dyDescent="0.25">
      <c r="B345" t="s">
        <v>2064</v>
      </c>
      <c r="C345" t="s">
        <v>2065</v>
      </c>
      <c r="D345" s="1" t="s">
        <v>2066</v>
      </c>
      <c r="E345" s="3">
        <v>29.96</v>
      </c>
      <c r="F345" s="3">
        <v>3810.87</v>
      </c>
      <c r="G345" s="16">
        <f t="shared" si="14"/>
        <v>-3780.91</v>
      </c>
      <c r="H345" s="75">
        <f t="shared" si="15"/>
        <v>-0.99213827813596367</v>
      </c>
      <c r="I345" s="75">
        <f t="shared" si="17"/>
        <v>4.7488755459998261E-7</v>
      </c>
      <c r="J345" s="3">
        <v>29.96</v>
      </c>
      <c r="K345" s="3">
        <v>3810.87</v>
      </c>
      <c r="L345" s="16">
        <f t="shared" si="16"/>
        <v>-3780.91</v>
      </c>
      <c r="M345" s="17">
        <v>44470</v>
      </c>
      <c r="N345" s="17">
        <v>44834</v>
      </c>
      <c r="O345" t="s">
        <v>2067</v>
      </c>
      <c r="P345" t="s">
        <v>43</v>
      </c>
      <c r="Q345" t="s">
        <v>2068</v>
      </c>
      <c r="R345" t="s">
        <v>43</v>
      </c>
    </row>
    <row r="346" spans="2:18" x14ac:dyDescent="0.25">
      <c r="B346" t="s">
        <v>2069</v>
      </c>
      <c r="C346" t="s">
        <v>2070</v>
      </c>
      <c r="D346" s="1" t="s">
        <v>2071</v>
      </c>
      <c r="E346" s="3">
        <v>47228.08</v>
      </c>
      <c r="F346" s="3">
        <v>46461.25</v>
      </c>
      <c r="G346" s="16">
        <f t="shared" si="14"/>
        <v>766.83000000000175</v>
      </c>
      <c r="H346" s="75">
        <f t="shared" si="15"/>
        <v>1.6504721676666077E-2</v>
      </c>
      <c r="I346" s="75">
        <f t="shared" si="17"/>
        <v>7.4859904604981128E-4</v>
      </c>
      <c r="J346" s="3">
        <v>47228.08</v>
      </c>
      <c r="K346" s="3">
        <v>46461.25</v>
      </c>
      <c r="L346" s="16">
        <f t="shared" si="16"/>
        <v>766.83000000000175</v>
      </c>
      <c r="M346" s="17">
        <v>44470</v>
      </c>
      <c r="N346" s="17">
        <v>44834</v>
      </c>
      <c r="O346" t="s">
        <v>2072</v>
      </c>
      <c r="P346" t="s">
        <v>43</v>
      </c>
      <c r="Q346" t="s">
        <v>1824</v>
      </c>
      <c r="R346" t="s">
        <v>43</v>
      </c>
    </row>
    <row r="347" spans="2:18" ht="45" x14ac:dyDescent="0.25">
      <c r="B347" t="s">
        <v>2073</v>
      </c>
      <c r="C347" t="s">
        <v>2074</v>
      </c>
      <c r="D347" s="1" t="s">
        <v>2075</v>
      </c>
      <c r="E347" s="3">
        <v>10006.969999999999</v>
      </c>
      <c r="F347" s="3">
        <v>9302.33</v>
      </c>
      <c r="G347" s="16">
        <f t="shared" si="14"/>
        <v>704.63999999999942</v>
      </c>
      <c r="H347" s="75">
        <f t="shared" si="15"/>
        <v>7.5748764019337028E-2</v>
      </c>
      <c r="I347" s="75">
        <f t="shared" si="17"/>
        <v>1.5861767397381133E-4</v>
      </c>
      <c r="J347" s="3">
        <v>10006.969999999999</v>
      </c>
      <c r="K347" s="3">
        <v>9302.33</v>
      </c>
      <c r="L347" s="16">
        <f t="shared" si="16"/>
        <v>704.63999999999942</v>
      </c>
      <c r="M347" s="17">
        <v>44470</v>
      </c>
      <c r="N347" s="17">
        <v>44834</v>
      </c>
      <c r="O347" t="s">
        <v>2067</v>
      </c>
      <c r="P347" t="s">
        <v>43</v>
      </c>
      <c r="Q347" t="s">
        <v>1898</v>
      </c>
      <c r="R347" t="s">
        <v>544</v>
      </c>
    </row>
    <row r="348" spans="2:18" ht="45" x14ac:dyDescent="0.25">
      <c r="B348" t="s">
        <v>2076</v>
      </c>
      <c r="C348" t="s">
        <v>2077</v>
      </c>
      <c r="D348" s="1" t="s">
        <v>2078</v>
      </c>
      <c r="E348" s="3">
        <v>24463.78</v>
      </c>
      <c r="F348" s="3">
        <v>41098.43</v>
      </c>
      <c r="G348" s="16">
        <f t="shared" si="14"/>
        <v>-16634.650000000001</v>
      </c>
      <c r="H348" s="75">
        <f t="shared" si="15"/>
        <v>-0.40475147104159459</v>
      </c>
      <c r="I348" s="75">
        <f t="shared" si="17"/>
        <v>3.8776851336688793E-4</v>
      </c>
      <c r="J348" s="3">
        <v>24463.78</v>
      </c>
      <c r="K348" s="3">
        <v>41098.43</v>
      </c>
      <c r="L348" s="16">
        <f t="shared" si="16"/>
        <v>-16634.650000000001</v>
      </c>
      <c r="M348" s="17">
        <v>44470</v>
      </c>
      <c r="N348" s="17">
        <v>44834</v>
      </c>
      <c r="O348" t="s">
        <v>2079</v>
      </c>
      <c r="P348" t="s">
        <v>43</v>
      </c>
      <c r="Q348" t="s">
        <v>2080</v>
      </c>
      <c r="R348" t="s">
        <v>580</v>
      </c>
    </row>
    <row r="349" spans="2:18" x14ac:dyDescent="0.25">
      <c r="B349" t="s">
        <v>2081</v>
      </c>
      <c r="C349" t="s">
        <v>2082</v>
      </c>
      <c r="D349" s="1" t="s">
        <v>2083</v>
      </c>
      <c r="E349" s="3">
        <v>7413.52</v>
      </c>
      <c r="F349" s="3">
        <v>93747.23</v>
      </c>
      <c r="G349" s="16">
        <f t="shared" si="14"/>
        <v>-86333.709999999992</v>
      </c>
      <c r="H349" s="75">
        <f t="shared" si="15"/>
        <v>-0.92092011678638397</v>
      </c>
      <c r="I349" s="75">
        <f t="shared" si="17"/>
        <v>1.1750962562677114E-4</v>
      </c>
      <c r="J349" s="3">
        <v>7413.52</v>
      </c>
      <c r="K349" s="3">
        <v>93747.23</v>
      </c>
      <c r="L349" s="16">
        <f t="shared" si="16"/>
        <v>-86333.709999999992</v>
      </c>
      <c r="M349" s="17">
        <v>44470</v>
      </c>
      <c r="N349" s="17">
        <v>44834</v>
      </c>
      <c r="O349" t="s">
        <v>2084</v>
      </c>
      <c r="P349" t="s">
        <v>585</v>
      </c>
      <c r="Q349" t="s">
        <v>2085</v>
      </c>
      <c r="R349" t="s">
        <v>585</v>
      </c>
    </row>
    <row r="350" spans="2:18" ht="30" x14ac:dyDescent="0.25">
      <c r="B350" t="s">
        <v>2086</v>
      </c>
      <c r="C350" t="s">
        <v>2087</v>
      </c>
      <c r="D350" s="1" t="s">
        <v>2088</v>
      </c>
      <c r="E350" s="3">
        <v>976635.69000000006</v>
      </c>
      <c r="F350" s="3">
        <v>629793.74</v>
      </c>
      <c r="G350" s="16">
        <f t="shared" si="14"/>
        <v>346841.95000000007</v>
      </c>
      <c r="H350" s="75">
        <f t="shared" si="15"/>
        <v>0.55072308276674853</v>
      </c>
      <c r="I350" s="75">
        <f t="shared" si="17"/>
        <v>1.548037832306965E-2</v>
      </c>
      <c r="J350" s="3">
        <v>976635.69000000006</v>
      </c>
      <c r="K350" s="3">
        <v>629793.74</v>
      </c>
      <c r="L350" s="16">
        <f t="shared" si="16"/>
        <v>346841.95000000007</v>
      </c>
      <c r="M350" s="17">
        <v>44470</v>
      </c>
      <c r="N350" s="17">
        <v>44834</v>
      </c>
      <c r="O350" t="s">
        <v>2010</v>
      </c>
      <c r="P350" t="s">
        <v>43</v>
      </c>
      <c r="Q350" t="s">
        <v>1685</v>
      </c>
      <c r="R350" t="s">
        <v>50</v>
      </c>
    </row>
    <row r="351" spans="2:18" x14ac:dyDescent="0.25">
      <c r="B351" t="s">
        <v>2089</v>
      </c>
      <c r="C351" t="s">
        <v>2090</v>
      </c>
      <c r="D351" s="1" t="s">
        <v>2091</v>
      </c>
      <c r="E351" s="3">
        <v>3071.87</v>
      </c>
      <c r="F351" s="3">
        <v>2676.2</v>
      </c>
      <c r="G351" s="16">
        <f t="shared" si="14"/>
        <v>395.67000000000007</v>
      </c>
      <c r="H351" s="75">
        <f t="shared" si="15"/>
        <v>0.14784769449219046</v>
      </c>
      <c r="I351" s="75">
        <f t="shared" si="17"/>
        <v>4.8691349544360767E-5</v>
      </c>
      <c r="J351" s="3">
        <v>3071.87</v>
      </c>
      <c r="K351" s="3">
        <v>2676.2</v>
      </c>
      <c r="L351" s="16">
        <f t="shared" si="16"/>
        <v>395.67000000000007</v>
      </c>
      <c r="M351" s="17">
        <v>44470</v>
      </c>
      <c r="N351" s="17">
        <v>44834</v>
      </c>
      <c r="O351" t="s">
        <v>2067</v>
      </c>
      <c r="P351" t="s">
        <v>43</v>
      </c>
      <c r="Q351" t="s">
        <v>1886</v>
      </c>
      <c r="R351" t="s">
        <v>585</v>
      </c>
    </row>
    <row r="352" spans="2:18" ht="30" x14ac:dyDescent="0.25">
      <c r="B352" t="s">
        <v>2092</v>
      </c>
      <c r="C352" t="s">
        <v>2093</v>
      </c>
      <c r="D352" s="1" t="s">
        <v>2094</v>
      </c>
      <c r="E352" s="3">
        <v>4337.04</v>
      </c>
      <c r="F352" s="3">
        <v>70372.17</v>
      </c>
      <c r="G352" s="16">
        <f t="shared" si="14"/>
        <v>-66035.13</v>
      </c>
      <c r="H352" s="75">
        <f t="shared" si="15"/>
        <v>-0.9383699550546758</v>
      </c>
      <c r="I352" s="75">
        <f t="shared" si="17"/>
        <v>6.8745204265764642E-5</v>
      </c>
      <c r="J352" s="3">
        <v>4337.04</v>
      </c>
      <c r="K352" s="3">
        <v>70372.17</v>
      </c>
      <c r="L352" s="16">
        <f t="shared" si="16"/>
        <v>-66035.13</v>
      </c>
      <c r="M352" s="17">
        <v>44470</v>
      </c>
      <c r="N352" s="17">
        <v>44834</v>
      </c>
      <c r="O352" t="s">
        <v>2067</v>
      </c>
      <c r="P352" t="s">
        <v>43</v>
      </c>
      <c r="Q352" t="s">
        <v>1898</v>
      </c>
      <c r="R352" t="s">
        <v>544</v>
      </c>
    </row>
    <row r="353" spans="2:18" x14ac:dyDescent="0.25">
      <c r="B353" t="s">
        <v>2095</v>
      </c>
      <c r="C353" t="s">
        <v>2096</v>
      </c>
      <c r="D353" s="1" t="s">
        <v>2097</v>
      </c>
      <c r="E353" s="3">
        <v>4905.5</v>
      </c>
      <c r="F353" s="3">
        <v>63780.08</v>
      </c>
      <c r="G353" s="16">
        <f t="shared" si="14"/>
        <v>-58874.58</v>
      </c>
      <c r="H353" s="75">
        <f t="shared" si="15"/>
        <v>-0.9230872711354392</v>
      </c>
      <c r="I353" s="75">
        <f t="shared" si="17"/>
        <v>7.7755704241996482E-5</v>
      </c>
      <c r="J353" s="3">
        <v>4905.5</v>
      </c>
      <c r="K353" s="3">
        <v>63780.08</v>
      </c>
      <c r="L353" s="16">
        <f t="shared" si="16"/>
        <v>-58874.58</v>
      </c>
      <c r="M353" s="17">
        <v>44470</v>
      </c>
      <c r="N353" s="17">
        <v>44834</v>
      </c>
      <c r="O353" t="s">
        <v>2098</v>
      </c>
      <c r="P353" t="s">
        <v>585</v>
      </c>
      <c r="Q353" t="s">
        <v>2099</v>
      </c>
      <c r="R353" t="s">
        <v>585</v>
      </c>
    </row>
    <row r="354" spans="2:18" ht="30" x14ac:dyDescent="0.25">
      <c r="B354" t="s">
        <v>2100</v>
      </c>
      <c r="C354" t="s">
        <v>2101</v>
      </c>
      <c r="D354" s="1" t="s">
        <v>2102</v>
      </c>
      <c r="E354" s="3">
        <v>226412.38</v>
      </c>
      <c r="F354" s="3">
        <v>242445.47</v>
      </c>
      <c r="G354" s="16">
        <f t="shared" si="14"/>
        <v>-16033.089999999997</v>
      </c>
      <c r="H354" s="75">
        <f t="shared" si="15"/>
        <v>-6.613070559742773E-2</v>
      </c>
      <c r="I354" s="75">
        <f t="shared" si="17"/>
        <v>3.5887991144646866E-3</v>
      </c>
      <c r="J354" s="3">
        <v>226412.38</v>
      </c>
      <c r="K354" s="3">
        <v>242445.47</v>
      </c>
      <c r="L354" s="16">
        <f t="shared" si="16"/>
        <v>-16033.089999999997</v>
      </c>
      <c r="M354" s="17">
        <v>44470</v>
      </c>
      <c r="N354" s="17">
        <v>44834</v>
      </c>
      <c r="O354" t="s">
        <v>2084</v>
      </c>
      <c r="P354" t="s">
        <v>585</v>
      </c>
      <c r="Q354" t="s">
        <v>1685</v>
      </c>
      <c r="R354" t="s">
        <v>50</v>
      </c>
    </row>
    <row r="355" spans="2:18" x14ac:dyDescent="0.25">
      <c r="B355" t="s">
        <v>2103</v>
      </c>
      <c r="C355" t="s">
        <v>2104</v>
      </c>
      <c r="D355" s="1" t="s">
        <v>2105</v>
      </c>
      <c r="E355" s="3">
        <v>4525.84</v>
      </c>
      <c r="F355" s="3">
        <v>10536.28</v>
      </c>
      <c r="G355" s="16">
        <f t="shared" si="14"/>
        <v>-6010.4400000000005</v>
      </c>
      <c r="H355" s="75">
        <f t="shared" si="15"/>
        <v>-0.5704518103163545</v>
      </c>
      <c r="I355" s="75">
        <f t="shared" si="17"/>
        <v>7.173782009715572E-5</v>
      </c>
      <c r="J355" s="3">
        <v>4525.84</v>
      </c>
      <c r="K355" s="3">
        <v>10536.28</v>
      </c>
      <c r="L355" s="16">
        <f t="shared" si="16"/>
        <v>-6010.4400000000005</v>
      </c>
      <c r="M355" s="17">
        <v>44470</v>
      </c>
      <c r="N355" s="17">
        <v>44834</v>
      </c>
      <c r="O355" t="s">
        <v>2106</v>
      </c>
      <c r="P355" t="s">
        <v>585</v>
      </c>
      <c r="Q355" t="s">
        <v>1958</v>
      </c>
      <c r="R355" t="s">
        <v>585</v>
      </c>
    </row>
    <row r="356" spans="2:18" ht="30" x14ac:dyDescent="0.25">
      <c r="B356" t="s">
        <v>2107</v>
      </c>
      <c r="C356" t="s">
        <v>2108</v>
      </c>
      <c r="D356" s="1" t="s">
        <v>2109</v>
      </c>
      <c r="E356" s="3">
        <v>-3542.2799999999997</v>
      </c>
      <c r="F356" s="3">
        <v>7596.48</v>
      </c>
      <c r="G356" s="16">
        <f t="shared" si="14"/>
        <v>-11138.759999999998</v>
      </c>
      <c r="H356" s="75">
        <f t="shared" si="15"/>
        <v>-1.4663054467332237</v>
      </c>
      <c r="I356" s="75">
        <f t="shared" si="17"/>
        <v>-5.6147686478919435E-5</v>
      </c>
      <c r="J356" s="3">
        <v>-3542.2799999999997</v>
      </c>
      <c r="K356" s="3">
        <v>7596.48</v>
      </c>
      <c r="L356" s="16">
        <f t="shared" si="16"/>
        <v>-11138.759999999998</v>
      </c>
      <c r="M356" s="17">
        <v>44470</v>
      </c>
      <c r="N356" s="17">
        <v>44834</v>
      </c>
      <c r="O356" t="s">
        <v>2110</v>
      </c>
      <c r="P356" t="s">
        <v>43</v>
      </c>
      <c r="Q356" t="s">
        <v>2111</v>
      </c>
      <c r="R356" t="s">
        <v>544</v>
      </c>
    </row>
    <row r="357" spans="2:18" x14ac:dyDescent="0.25">
      <c r="B357" t="s">
        <v>2112</v>
      </c>
      <c r="C357" t="s">
        <v>2113</v>
      </c>
      <c r="D357" s="1" t="s">
        <v>2114</v>
      </c>
      <c r="E357" s="3">
        <v>330199.06</v>
      </c>
      <c r="F357" s="3">
        <v>240985.87</v>
      </c>
      <c r="G357" s="16">
        <f t="shared" si="14"/>
        <v>89213.19</v>
      </c>
      <c r="H357" s="75">
        <f t="shared" si="15"/>
        <v>0.37020091675914446</v>
      </c>
      <c r="I357" s="75">
        <f t="shared" si="17"/>
        <v>5.2338926613689227E-3</v>
      </c>
      <c r="J357" s="3">
        <v>330199.06</v>
      </c>
      <c r="K357" s="3">
        <v>240985.87</v>
      </c>
      <c r="L357" s="16">
        <f t="shared" si="16"/>
        <v>89213.19</v>
      </c>
      <c r="M357" s="17">
        <v>44470</v>
      </c>
      <c r="N357" s="17">
        <v>44834</v>
      </c>
      <c r="O357" t="s">
        <v>1965</v>
      </c>
      <c r="P357" t="s">
        <v>544</v>
      </c>
      <c r="Q357" t="s">
        <v>2115</v>
      </c>
      <c r="R357" t="s">
        <v>50</v>
      </c>
    </row>
    <row r="358" spans="2:18" x14ac:dyDescent="0.25">
      <c r="B358" t="s">
        <v>2116</v>
      </c>
      <c r="C358" t="s">
        <v>2117</v>
      </c>
      <c r="D358" s="1" t="s">
        <v>2118</v>
      </c>
      <c r="E358" s="3">
        <v>708221.17</v>
      </c>
      <c r="F358" s="3">
        <v>796860.65</v>
      </c>
      <c r="G358" s="16">
        <f t="shared" si="14"/>
        <v>-88639.479999999981</v>
      </c>
      <c r="H358" s="75">
        <f t="shared" si="15"/>
        <v>-0.11123586037282676</v>
      </c>
      <c r="I358" s="75">
        <f t="shared" si="17"/>
        <v>1.12258150713364E-2</v>
      </c>
      <c r="J358" s="3">
        <v>708221.17</v>
      </c>
      <c r="K358" s="3">
        <v>796860.65</v>
      </c>
      <c r="L358" s="16">
        <f t="shared" si="16"/>
        <v>-88639.479999999981</v>
      </c>
      <c r="M358" s="17">
        <v>44470</v>
      </c>
      <c r="N358" s="17">
        <v>44834</v>
      </c>
      <c r="O358" t="s">
        <v>2084</v>
      </c>
      <c r="P358" t="s">
        <v>585</v>
      </c>
      <c r="Q358" t="s">
        <v>2119</v>
      </c>
      <c r="R358" t="s">
        <v>432</v>
      </c>
    </row>
    <row r="359" spans="2:18" ht="30" x14ac:dyDescent="0.25">
      <c r="B359" t="s">
        <v>2120</v>
      </c>
      <c r="C359" t="s">
        <v>2121</v>
      </c>
      <c r="D359" s="1" t="s">
        <v>2122</v>
      </c>
      <c r="E359" s="3">
        <v>449.49</v>
      </c>
      <c r="F359" s="3">
        <v>32545.95</v>
      </c>
      <c r="G359" s="16">
        <f t="shared" si="14"/>
        <v>-32096.46</v>
      </c>
      <c r="H359" s="75">
        <f t="shared" si="15"/>
        <v>-0.98618906499887082</v>
      </c>
      <c r="I359" s="75">
        <f t="shared" si="17"/>
        <v>7.1247398837498729E-6</v>
      </c>
      <c r="J359" s="3">
        <v>449.49</v>
      </c>
      <c r="K359" s="3">
        <v>32545.95</v>
      </c>
      <c r="L359" s="16">
        <f t="shared" si="16"/>
        <v>-32096.46</v>
      </c>
      <c r="M359" s="17">
        <v>44470</v>
      </c>
      <c r="N359" s="17">
        <v>44834</v>
      </c>
      <c r="O359" t="s">
        <v>2084</v>
      </c>
      <c r="P359" t="s">
        <v>585</v>
      </c>
      <c r="Q359" t="s">
        <v>1898</v>
      </c>
      <c r="R359" t="s">
        <v>544</v>
      </c>
    </row>
    <row r="360" spans="2:18" x14ac:dyDescent="0.25">
      <c r="B360" t="s">
        <v>2123</v>
      </c>
      <c r="C360" t="s">
        <v>2124</v>
      </c>
      <c r="D360" s="1" t="s">
        <v>2125</v>
      </c>
      <c r="E360" s="3">
        <v>11895.519999999999</v>
      </c>
      <c r="F360" s="3">
        <v>394549.52</v>
      </c>
      <c r="G360" s="16">
        <f t="shared" si="14"/>
        <v>-382654</v>
      </c>
      <c r="H360" s="75">
        <f t="shared" si="15"/>
        <v>-0.9698503751823091</v>
      </c>
      <c r="I360" s="75">
        <f t="shared" si="17"/>
        <v>1.8855255018341736E-4</v>
      </c>
      <c r="J360" s="3">
        <v>11895.519999999999</v>
      </c>
      <c r="K360" s="3">
        <v>394549.52</v>
      </c>
      <c r="L360" s="16">
        <f t="shared" si="16"/>
        <v>-382654</v>
      </c>
      <c r="M360" s="17">
        <v>44470</v>
      </c>
      <c r="N360" s="17">
        <v>44834</v>
      </c>
      <c r="O360" t="s">
        <v>2099</v>
      </c>
      <c r="P360" t="s">
        <v>585</v>
      </c>
      <c r="Q360" t="s">
        <v>1735</v>
      </c>
      <c r="R360" t="s">
        <v>45</v>
      </c>
    </row>
    <row r="361" spans="2:18" ht="30" x14ac:dyDescent="0.25">
      <c r="B361" t="s">
        <v>2126</v>
      </c>
      <c r="C361" t="s">
        <v>2127</v>
      </c>
      <c r="D361" s="1" t="s">
        <v>2128</v>
      </c>
      <c r="E361" s="3">
        <v>3804.48</v>
      </c>
      <c r="F361" s="3">
        <v>5297.57</v>
      </c>
      <c r="G361" s="16">
        <f t="shared" si="14"/>
        <v>-1493.0899999999997</v>
      </c>
      <c r="H361" s="75">
        <f t="shared" si="15"/>
        <v>-0.2818443173001961</v>
      </c>
      <c r="I361" s="75">
        <f t="shared" si="17"/>
        <v>6.030374511764158E-5</v>
      </c>
      <c r="J361" s="3">
        <v>3804.48</v>
      </c>
      <c r="K361" s="3">
        <v>5297.57</v>
      </c>
      <c r="L361" s="16">
        <f t="shared" si="16"/>
        <v>-1493.0899999999997</v>
      </c>
      <c r="M361" s="17">
        <v>44470</v>
      </c>
      <c r="N361" s="17">
        <v>44834</v>
      </c>
      <c r="O361" t="s">
        <v>1824</v>
      </c>
      <c r="P361" t="s">
        <v>43</v>
      </c>
      <c r="Q361" t="s">
        <v>1776</v>
      </c>
      <c r="R361" t="s">
        <v>580</v>
      </c>
    </row>
    <row r="362" spans="2:18" x14ac:dyDescent="0.25">
      <c r="B362" t="s">
        <v>2129</v>
      </c>
      <c r="C362" t="s">
        <v>2130</v>
      </c>
      <c r="D362" s="1" t="s">
        <v>2131</v>
      </c>
      <c r="E362" s="3">
        <v>34057.450000000004</v>
      </c>
      <c r="F362" s="3">
        <v>56050.46</v>
      </c>
      <c r="G362" s="16">
        <f t="shared" si="14"/>
        <v>-21993.009999999995</v>
      </c>
      <c r="H362" s="75">
        <f t="shared" si="15"/>
        <v>-0.39237876013863215</v>
      </c>
      <c r="I362" s="75">
        <f t="shared" si="17"/>
        <v>5.3983508499369764E-4</v>
      </c>
      <c r="J362" s="3">
        <v>34057.450000000004</v>
      </c>
      <c r="K362" s="3">
        <v>56050.46</v>
      </c>
      <c r="L362" s="16">
        <f t="shared" si="16"/>
        <v>-21993.009999999995</v>
      </c>
      <c r="M362" s="17">
        <v>44470</v>
      </c>
      <c r="N362" s="17">
        <v>44834</v>
      </c>
      <c r="O362" t="s">
        <v>2084</v>
      </c>
      <c r="P362" t="s">
        <v>585</v>
      </c>
      <c r="Q362" t="s">
        <v>2132</v>
      </c>
      <c r="R362" t="s">
        <v>585</v>
      </c>
    </row>
    <row r="363" spans="2:18" ht="45" x14ac:dyDescent="0.25">
      <c r="B363" t="s">
        <v>2133</v>
      </c>
      <c r="C363" t="s">
        <v>2134</v>
      </c>
      <c r="D363" s="1" t="s">
        <v>2135</v>
      </c>
      <c r="E363" s="3">
        <v>34954.6</v>
      </c>
      <c r="F363" s="3">
        <v>41158.199999999997</v>
      </c>
      <c r="G363" s="16">
        <f t="shared" si="14"/>
        <v>-6203.5999999999985</v>
      </c>
      <c r="H363" s="75">
        <f t="shared" si="15"/>
        <v>-0.15072573630528058</v>
      </c>
      <c r="I363" s="75">
        <f t="shared" si="17"/>
        <v>5.5405555794461121E-4</v>
      </c>
      <c r="J363" s="3">
        <v>34954.6</v>
      </c>
      <c r="K363" s="3">
        <v>41158.199999999997</v>
      </c>
      <c r="L363" s="16">
        <f t="shared" si="16"/>
        <v>-6203.5999999999985</v>
      </c>
      <c r="M363" s="17">
        <v>44470</v>
      </c>
      <c r="N363" s="17">
        <v>44834</v>
      </c>
      <c r="O363" t="s">
        <v>2136</v>
      </c>
      <c r="P363" t="s">
        <v>585</v>
      </c>
      <c r="Q363" t="s">
        <v>1776</v>
      </c>
      <c r="R363" t="s">
        <v>580</v>
      </c>
    </row>
    <row r="364" spans="2:18" ht="30" x14ac:dyDescent="0.25">
      <c r="B364" t="s">
        <v>2137</v>
      </c>
      <c r="C364" t="s">
        <v>2138</v>
      </c>
      <c r="D364" s="1" t="s">
        <v>2139</v>
      </c>
      <c r="E364" s="3">
        <v>12008.24</v>
      </c>
      <c r="F364" s="3">
        <v>8000.91</v>
      </c>
      <c r="G364" s="16">
        <f t="shared" si="14"/>
        <v>4007.33</v>
      </c>
      <c r="H364" s="75">
        <f t="shared" si="15"/>
        <v>0.50085927725721202</v>
      </c>
      <c r="I364" s="75">
        <f t="shared" si="17"/>
        <v>1.9033924327936232E-4</v>
      </c>
      <c r="J364" s="3">
        <v>12008.24</v>
      </c>
      <c r="K364" s="3">
        <v>8000.91</v>
      </c>
      <c r="L364" s="16">
        <f t="shared" si="16"/>
        <v>4007.33</v>
      </c>
      <c r="M364" s="17">
        <v>44470</v>
      </c>
      <c r="N364" s="17">
        <v>44834</v>
      </c>
      <c r="O364" t="s">
        <v>2140</v>
      </c>
      <c r="P364" t="s">
        <v>585</v>
      </c>
      <c r="Q364" t="s">
        <v>1180</v>
      </c>
      <c r="R364" t="s">
        <v>23</v>
      </c>
    </row>
    <row r="365" spans="2:18" ht="45" x14ac:dyDescent="0.25">
      <c r="B365" t="s">
        <v>2141</v>
      </c>
      <c r="C365" t="s">
        <v>2142</v>
      </c>
      <c r="D365" s="1" t="s">
        <v>2143</v>
      </c>
      <c r="E365" s="3">
        <v>918077.66</v>
      </c>
      <c r="F365" s="3">
        <v>1017534.57</v>
      </c>
      <c r="G365" s="16">
        <f t="shared" si="14"/>
        <v>-99456.909999999916</v>
      </c>
      <c r="H365" s="75">
        <f t="shared" si="15"/>
        <v>-9.7743028032944296E-2</v>
      </c>
      <c r="I365" s="75">
        <f t="shared" si="17"/>
        <v>1.4552191418233454E-2</v>
      </c>
      <c r="J365" s="3">
        <v>918077.66</v>
      </c>
      <c r="K365" s="3">
        <v>1017534.57</v>
      </c>
      <c r="L365" s="16">
        <f t="shared" si="16"/>
        <v>-99456.909999999916</v>
      </c>
      <c r="M365" s="17">
        <v>44470</v>
      </c>
      <c r="N365" s="17">
        <v>44834</v>
      </c>
      <c r="O365" t="s">
        <v>2144</v>
      </c>
      <c r="P365" t="s">
        <v>544</v>
      </c>
      <c r="Q365" t="s">
        <v>2145</v>
      </c>
      <c r="R365" t="s">
        <v>21</v>
      </c>
    </row>
    <row r="366" spans="2:18" x14ac:dyDescent="0.25">
      <c r="B366" t="s">
        <v>2146</v>
      </c>
      <c r="C366" t="s">
        <v>2147</v>
      </c>
      <c r="D366" s="1" t="s">
        <v>2148</v>
      </c>
      <c r="E366" s="3">
        <v>488.39</v>
      </c>
      <c r="F366" s="3">
        <v>6882.11</v>
      </c>
      <c r="G366" s="16">
        <f t="shared" si="14"/>
        <v>-6393.7199999999993</v>
      </c>
      <c r="H366" s="75">
        <f t="shared" si="15"/>
        <v>-0.92903484541804759</v>
      </c>
      <c r="I366" s="75">
        <f t="shared" si="17"/>
        <v>7.7413328701964446E-6</v>
      </c>
      <c r="J366" s="3">
        <v>488.39</v>
      </c>
      <c r="K366" s="3">
        <v>6882.11</v>
      </c>
      <c r="L366" s="16">
        <f t="shared" si="16"/>
        <v>-6393.7199999999993</v>
      </c>
      <c r="M366" s="17">
        <v>44470</v>
      </c>
      <c r="N366" s="17">
        <v>44834</v>
      </c>
      <c r="O366" t="s">
        <v>2099</v>
      </c>
      <c r="P366" t="s">
        <v>585</v>
      </c>
      <c r="Q366" t="s">
        <v>1735</v>
      </c>
      <c r="R366" t="s">
        <v>45</v>
      </c>
    </row>
    <row r="367" spans="2:18" ht="45" x14ac:dyDescent="0.25">
      <c r="B367" t="s">
        <v>2149</v>
      </c>
      <c r="C367" t="s">
        <v>2150</v>
      </c>
      <c r="D367" s="1" t="s">
        <v>2151</v>
      </c>
      <c r="E367" s="3">
        <v>1211531.32</v>
      </c>
      <c r="F367" s="3">
        <v>1110608.3600000001</v>
      </c>
      <c r="G367" s="16">
        <f t="shared" si="14"/>
        <v>100922.95999999996</v>
      </c>
      <c r="H367" s="75">
        <f t="shared" si="15"/>
        <v>9.0871781300115514E-2</v>
      </c>
      <c r="I367" s="75">
        <f t="shared" si="17"/>
        <v>1.9203643053273999E-2</v>
      </c>
      <c r="J367" s="3">
        <v>1211531.32</v>
      </c>
      <c r="K367" s="3">
        <v>1110608.3600000001</v>
      </c>
      <c r="L367" s="16">
        <f t="shared" si="16"/>
        <v>100922.95999999996</v>
      </c>
      <c r="M367" s="17">
        <v>44470</v>
      </c>
      <c r="N367" s="17">
        <v>44834</v>
      </c>
      <c r="O367" t="s">
        <v>1965</v>
      </c>
      <c r="P367" t="s">
        <v>544</v>
      </c>
      <c r="Q367" t="s">
        <v>2152</v>
      </c>
      <c r="R367" t="s">
        <v>23</v>
      </c>
    </row>
    <row r="368" spans="2:18" x14ac:dyDescent="0.25">
      <c r="B368" t="s">
        <v>2153</v>
      </c>
      <c r="C368" t="s">
        <v>2154</v>
      </c>
      <c r="D368" s="1" t="s">
        <v>1753</v>
      </c>
      <c r="E368" s="3">
        <v>604232.84000000008</v>
      </c>
      <c r="F368" s="3">
        <v>647102.65</v>
      </c>
      <c r="G368" s="16">
        <f t="shared" si="14"/>
        <v>-42869.809999999939</v>
      </c>
      <c r="H368" s="75">
        <f t="shared" si="15"/>
        <v>-6.6248855571832285E-2</v>
      </c>
      <c r="I368" s="75">
        <f t="shared" si="17"/>
        <v>9.5775252268558951E-3</v>
      </c>
      <c r="J368" s="3">
        <v>604232.84000000008</v>
      </c>
      <c r="K368" s="3">
        <v>647102.65</v>
      </c>
      <c r="L368" s="16">
        <f t="shared" si="16"/>
        <v>-42869.809999999939</v>
      </c>
      <c r="M368" s="17">
        <v>44470</v>
      </c>
      <c r="N368" s="17">
        <v>44834</v>
      </c>
      <c r="O368" t="s">
        <v>2155</v>
      </c>
      <c r="P368" t="s">
        <v>544</v>
      </c>
      <c r="Q368" t="s">
        <v>1180</v>
      </c>
      <c r="R368" t="s">
        <v>23</v>
      </c>
    </row>
    <row r="369" spans="2:18" x14ac:dyDescent="0.25">
      <c r="B369" t="s">
        <v>2156</v>
      </c>
      <c r="C369" t="s">
        <v>2157</v>
      </c>
      <c r="D369" s="1" t="s">
        <v>542</v>
      </c>
      <c r="E369" s="3">
        <v>609491.13</v>
      </c>
      <c r="F369" s="3">
        <v>675855.82</v>
      </c>
      <c r="G369" s="16">
        <f t="shared" si="14"/>
        <v>-66364.689999999944</v>
      </c>
      <c r="H369" s="75">
        <f t="shared" si="15"/>
        <v>-9.8193561461081963E-2</v>
      </c>
      <c r="I369" s="75">
        <f t="shared" si="17"/>
        <v>9.6608729064112178E-3</v>
      </c>
      <c r="J369" s="3">
        <v>609491.13</v>
      </c>
      <c r="K369" s="3">
        <v>675855.82</v>
      </c>
      <c r="L369" s="16">
        <f t="shared" si="16"/>
        <v>-66364.689999999944</v>
      </c>
      <c r="M369" s="17">
        <v>44470</v>
      </c>
      <c r="N369" s="17">
        <v>44834</v>
      </c>
      <c r="O369" t="s">
        <v>1747</v>
      </c>
      <c r="P369" t="s">
        <v>580</v>
      </c>
      <c r="Q369" t="s">
        <v>1180</v>
      </c>
      <c r="R369" t="s">
        <v>23</v>
      </c>
    </row>
    <row r="370" spans="2:18" ht="45" x14ac:dyDescent="0.25">
      <c r="B370" t="s">
        <v>2158</v>
      </c>
      <c r="C370" t="s">
        <v>2159</v>
      </c>
      <c r="D370" s="1" t="s">
        <v>2160</v>
      </c>
      <c r="E370" s="3">
        <v>613.24</v>
      </c>
      <c r="F370" s="3">
        <v>5634.4</v>
      </c>
      <c r="G370" s="16">
        <f t="shared" si="14"/>
        <v>-5021.16</v>
      </c>
      <c r="H370" s="75">
        <f t="shared" si="15"/>
        <v>-0.8911614368876899</v>
      </c>
      <c r="I370" s="75">
        <f t="shared" si="17"/>
        <v>9.7202951930204725E-6</v>
      </c>
      <c r="J370" s="3">
        <v>613.24</v>
      </c>
      <c r="K370" s="3">
        <v>5634.4</v>
      </c>
      <c r="L370" s="16">
        <f t="shared" si="16"/>
        <v>-5021.16</v>
      </c>
      <c r="M370" s="17">
        <v>44470</v>
      </c>
      <c r="N370" s="17">
        <v>44834</v>
      </c>
      <c r="O370" t="s">
        <v>2161</v>
      </c>
      <c r="P370" t="s">
        <v>38</v>
      </c>
      <c r="Q370" t="s">
        <v>2162</v>
      </c>
      <c r="R370" t="s">
        <v>580</v>
      </c>
    </row>
    <row r="371" spans="2:18" x14ac:dyDescent="0.25">
      <c r="B371" t="s">
        <v>2163</v>
      </c>
      <c r="C371" t="s">
        <v>2164</v>
      </c>
      <c r="D371" s="1" t="s">
        <v>2165</v>
      </c>
      <c r="E371" s="3">
        <v>441.96000000000004</v>
      </c>
      <c r="F371" s="3">
        <v>3600.34</v>
      </c>
      <c r="G371" s="16">
        <f t="shared" si="14"/>
        <v>-3158.38</v>
      </c>
      <c r="H371" s="75">
        <f t="shared" si="15"/>
        <v>-0.87724492686801803</v>
      </c>
      <c r="I371" s="75">
        <f t="shared" si="17"/>
        <v>7.0053839663220406E-6</v>
      </c>
      <c r="J371" s="3">
        <v>441.96000000000004</v>
      </c>
      <c r="K371" s="3">
        <v>3600.34</v>
      </c>
      <c r="L371" s="16">
        <f t="shared" si="16"/>
        <v>-3158.38</v>
      </c>
      <c r="M371" s="17">
        <v>44470</v>
      </c>
      <c r="N371" s="17">
        <v>44834</v>
      </c>
      <c r="O371" t="s">
        <v>2166</v>
      </c>
      <c r="P371" t="s">
        <v>585</v>
      </c>
      <c r="Q371" t="s">
        <v>2167</v>
      </c>
      <c r="R371" t="s">
        <v>580</v>
      </c>
    </row>
    <row r="372" spans="2:18" x14ac:dyDescent="0.25">
      <c r="B372" t="s">
        <v>2168</v>
      </c>
      <c r="C372" t="s">
        <v>2169</v>
      </c>
      <c r="D372" s="1" t="s">
        <v>2170</v>
      </c>
      <c r="E372" s="3">
        <v>542630.36</v>
      </c>
      <c r="F372" s="3">
        <v>794598.82</v>
      </c>
      <c r="G372" s="16">
        <f t="shared" si="14"/>
        <v>-251968.45999999996</v>
      </c>
      <c r="H372" s="75">
        <f t="shared" si="15"/>
        <v>-0.31710147769914881</v>
      </c>
      <c r="I372" s="75">
        <f t="shared" si="17"/>
        <v>8.6010815992025435E-3</v>
      </c>
      <c r="J372" s="3">
        <v>542630.36</v>
      </c>
      <c r="K372" s="3">
        <v>794598.82</v>
      </c>
      <c r="L372" s="16">
        <f t="shared" si="16"/>
        <v>-251968.45999999996</v>
      </c>
      <c r="M372" s="17">
        <v>44470</v>
      </c>
      <c r="N372" s="17">
        <v>44834</v>
      </c>
      <c r="O372" t="s">
        <v>1747</v>
      </c>
      <c r="P372" t="s">
        <v>580</v>
      </c>
      <c r="Q372" t="s">
        <v>1180</v>
      </c>
      <c r="R372" t="s">
        <v>23</v>
      </c>
    </row>
    <row r="373" spans="2:18" ht="30" x14ac:dyDescent="0.25">
      <c r="B373" t="s">
        <v>2171</v>
      </c>
      <c r="C373" t="s">
        <v>2172</v>
      </c>
      <c r="D373" s="1" t="s">
        <v>2173</v>
      </c>
      <c r="E373" s="3">
        <v>43481.65</v>
      </c>
      <c r="F373" s="3">
        <v>38291.15</v>
      </c>
      <c r="G373" s="16">
        <f t="shared" si="14"/>
        <v>5190.5</v>
      </c>
      <c r="H373" s="75">
        <f t="shared" si="15"/>
        <v>0.13555351562959064</v>
      </c>
      <c r="I373" s="75">
        <f t="shared" si="17"/>
        <v>6.8921543519600583E-4</v>
      </c>
      <c r="J373" s="3">
        <v>43481.65</v>
      </c>
      <c r="K373" s="3">
        <v>38291.15</v>
      </c>
      <c r="L373" s="16">
        <f t="shared" si="16"/>
        <v>5190.5</v>
      </c>
      <c r="M373" s="17">
        <v>44470</v>
      </c>
      <c r="N373" s="17">
        <v>44834</v>
      </c>
      <c r="O373" t="s">
        <v>1965</v>
      </c>
      <c r="P373" t="s">
        <v>544</v>
      </c>
      <c r="Q373" t="s">
        <v>1898</v>
      </c>
      <c r="R373" t="s">
        <v>544</v>
      </c>
    </row>
    <row r="374" spans="2:18" ht="45" x14ac:dyDescent="0.25">
      <c r="B374" t="s">
        <v>2174</v>
      </c>
      <c r="C374" t="s">
        <v>2175</v>
      </c>
      <c r="D374" s="1" t="s">
        <v>2176</v>
      </c>
      <c r="E374" s="3">
        <v>31438.41</v>
      </c>
      <c r="F374" s="3">
        <v>28046.85</v>
      </c>
      <c r="G374" s="16">
        <f t="shared" si="14"/>
        <v>3391.5600000000013</v>
      </c>
      <c r="H374" s="75">
        <f t="shared" si="15"/>
        <v>0.12092480973799202</v>
      </c>
      <c r="I374" s="75">
        <f t="shared" si="17"/>
        <v>4.9832141673603601E-4</v>
      </c>
      <c r="J374" s="3">
        <v>31438.41</v>
      </c>
      <c r="K374" s="3">
        <v>28046.85</v>
      </c>
      <c r="L374" s="16">
        <f t="shared" si="16"/>
        <v>3391.5600000000013</v>
      </c>
      <c r="M374" s="17">
        <v>44470</v>
      </c>
      <c r="N374" s="17">
        <v>44834</v>
      </c>
      <c r="O374" t="s">
        <v>1747</v>
      </c>
      <c r="P374" t="s">
        <v>580</v>
      </c>
      <c r="Q374" t="s">
        <v>1735</v>
      </c>
      <c r="R374" t="s">
        <v>45</v>
      </c>
    </row>
    <row r="375" spans="2:18" ht="45" x14ac:dyDescent="0.25">
      <c r="B375" t="s">
        <v>2177</v>
      </c>
      <c r="C375" t="s">
        <v>2178</v>
      </c>
      <c r="D375" s="1" t="s">
        <v>2179</v>
      </c>
      <c r="E375" s="3">
        <v>8725.5300000000007</v>
      </c>
      <c r="F375" s="3">
        <v>12720.07</v>
      </c>
      <c r="G375" s="16">
        <f t="shared" si="14"/>
        <v>-3994.5399999999991</v>
      </c>
      <c r="H375" s="75">
        <f t="shared" si="15"/>
        <v>-0.31403443534508846</v>
      </c>
      <c r="I375" s="75">
        <f t="shared" si="17"/>
        <v>1.3830592804702226E-4</v>
      </c>
      <c r="J375" s="3">
        <v>8725.5300000000007</v>
      </c>
      <c r="K375" s="3">
        <v>12720.07</v>
      </c>
      <c r="L375" s="16">
        <f t="shared" si="16"/>
        <v>-3994.5399999999991</v>
      </c>
      <c r="M375" s="17">
        <v>44470</v>
      </c>
      <c r="N375" s="17">
        <v>44834</v>
      </c>
      <c r="O375" t="s">
        <v>1747</v>
      </c>
      <c r="P375" t="s">
        <v>580</v>
      </c>
      <c r="Q375" t="s">
        <v>1735</v>
      </c>
      <c r="R375" t="s">
        <v>45</v>
      </c>
    </row>
    <row r="376" spans="2:18" ht="30" x14ac:dyDescent="0.25">
      <c r="B376" t="s">
        <v>2180</v>
      </c>
      <c r="C376" t="s">
        <v>2181</v>
      </c>
      <c r="D376" s="1" t="s">
        <v>2182</v>
      </c>
      <c r="E376" s="3">
        <v>138.70000000000002</v>
      </c>
      <c r="F376" s="3">
        <v>15946.17</v>
      </c>
      <c r="G376" s="16">
        <f t="shared" si="14"/>
        <v>-15807.47</v>
      </c>
      <c r="H376" s="75">
        <f t="shared" si="15"/>
        <v>-0.99130198662123881</v>
      </c>
      <c r="I376" s="75">
        <f t="shared" si="17"/>
        <v>2.1984947871501201E-6</v>
      </c>
      <c r="J376" s="3">
        <v>138.70000000000002</v>
      </c>
      <c r="K376" s="3">
        <v>15946.17</v>
      </c>
      <c r="L376" s="16">
        <f t="shared" si="16"/>
        <v>-15807.47</v>
      </c>
      <c r="M376" s="17">
        <v>44470</v>
      </c>
      <c r="N376" s="17">
        <v>44834</v>
      </c>
      <c r="O376" t="s">
        <v>1965</v>
      </c>
      <c r="P376" t="s">
        <v>544</v>
      </c>
      <c r="Q376" t="s">
        <v>1890</v>
      </c>
      <c r="R376" t="s">
        <v>580</v>
      </c>
    </row>
    <row r="377" spans="2:18" x14ac:dyDescent="0.25">
      <c r="B377" t="s">
        <v>2183</v>
      </c>
      <c r="C377" t="s">
        <v>2184</v>
      </c>
      <c r="D377" s="1" t="s">
        <v>2185</v>
      </c>
      <c r="E377" s="3">
        <v>-327.53000000000003</v>
      </c>
      <c r="F377" s="3">
        <v>5299.17</v>
      </c>
      <c r="G377" s="16">
        <f t="shared" si="14"/>
        <v>-5626.7</v>
      </c>
      <c r="H377" s="75">
        <f t="shared" si="15"/>
        <v>-1.061807792541096</v>
      </c>
      <c r="I377" s="75">
        <f t="shared" si="17"/>
        <v>-5.191586140124577E-6</v>
      </c>
      <c r="J377" s="3">
        <v>-327.53000000000003</v>
      </c>
      <c r="K377" s="3">
        <v>5299.17</v>
      </c>
      <c r="L377" s="16">
        <f t="shared" si="16"/>
        <v>-5626.7</v>
      </c>
      <c r="M377" s="17">
        <v>44470</v>
      </c>
      <c r="N377" s="17">
        <v>44834</v>
      </c>
      <c r="O377" t="s">
        <v>1965</v>
      </c>
      <c r="P377" t="s">
        <v>544</v>
      </c>
      <c r="Q377" t="s">
        <v>2186</v>
      </c>
      <c r="R377" t="s">
        <v>580</v>
      </c>
    </row>
    <row r="378" spans="2:18" x14ac:dyDescent="0.25">
      <c r="B378" t="s">
        <v>2187</v>
      </c>
      <c r="C378" t="s">
        <v>2188</v>
      </c>
      <c r="D378" s="1" t="s">
        <v>2189</v>
      </c>
      <c r="E378" s="3">
        <v>35767.51</v>
      </c>
      <c r="F378" s="3">
        <v>35573.67</v>
      </c>
      <c r="G378" s="16">
        <f t="shared" si="14"/>
        <v>193.84000000000378</v>
      </c>
      <c r="H378" s="75">
        <f t="shared" si="15"/>
        <v>5.4489739180692857E-3</v>
      </c>
      <c r="I378" s="75">
        <f t="shared" si="17"/>
        <v>5.6694076628940003E-4</v>
      </c>
      <c r="J378" s="3">
        <v>35767.51</v>
      </c>
      <c r="K378" s="3">
        <v>35573.67</v>
      </c>
      <c r="L378" s="16">
        <f t="shared" si="16"/>
        <v>193.84000000000378</v>
      </c>
      <c r="M378" s="17">
        <v>44470</v>
      </c>
      <c r="N378" s="17">
        <v>44834</v>
      </c>
      <c r="O378" t="s">
        <v>2190</v>
      </c>
      <c r="P378" t="s">
        <v>544</v>
      </c>
      <c r="Q378" t="s">
        <v>1890</v>
      </c>
      <c r="R378" t="s">
        <v>580</v>
      </c>
    </row>
    <row r="379" spans="2:18" ht="45" x14ac:dyDescent="0.25">
      <c r="B379" t="s">
        <v>2191</v>
      </c>
      <c r="C379" t="s">
        <v>2192</v>
      </c>
      <c r="D379" s="1" t="s">
        <v>2193</v>
      </c>
      <c r="E379" s="3">
        <v>6360.1</v>
      </c>
      <c r="F379" s="3">
        <v>7193.01</v>
      </c>
      <c r="G379" s="16">
        <f t="shared" si="14"/>
        <v>-832.90999999999985</v>
      </c>
      <c r="H379" s="75">
        <f t="shared" si="15"/>
        <v>-0.11579436147037191</v>
      </c>
      <c r="I379" s="75">
        <f t="shared" si="17"/>
        <v>1.0081216074804237E-4</v>
      </c>
      <c r="J379" s="3">
        <v>6360.1</v>
      </c>
      <c r="K379" s="3">
        <v>7193.01</v>
      </c>
      <c r="L379" s="16">
        <f t="shared" si="16"/>
        <v>-832.90999999999985</v>
      </c>
      <c r="M379" s="17">
        <v>44470</v>
      </c>
      <c r="N379" s="17">
        <v>44834</v>
      </c>
      <c r="O379" t="s">
        <v>2194</v>
      </c>
      <c r="P379" t="s">
        <v>544</v>
      </c>
      <c r="Q379" t="s">
        <v>1776</v>
      </c>
      <c r="R379" t="s">
        <v>580</v>
      </c>
    </row>
    <row r="380" spans="2:18" ht="30" x14ac:dyDescent="0.25">
      <c r="B380" t="s">
        <v>2195</v>
      </c>
      <c r="C380" t="s">
        <v>2196</v>
      </c>
      <c r="D380" s="1" t="s">
        <v>2197</v>
      </c>
      <c r="E380" s="3">
        <v>125.23</v>
      </c>
      <c r="F380" s="3">
        <v>952.32</v>
      </c>
      <c r="G380" s="16">
        <f t="shared" si="14"/>
        <v>-827.09</v>
      </c>
      <c r="H380" s="75">
        <f t="shared" si="15"/>
        <v>-0.86850008400537637</v>
      </c>
      <c r="I380" s="75">
        <f t="shared" si="17"/>
        <v>1.9849855962134789E-6</v>
      </c>
      <c r="J380" s="3">
        <v>125.23</v>
      </c>
      <c r="K380" s="3">
        <v>952.32</v>
      </c>
      <c r="L380" s="16">
        <f t="shared" si="16"/>
        <v>-827.09</v>
      </c>
      <c r="M380" s="17">
        <v>44470</v>
      </c>
      <c r="N380" s="17">
        <v>44834</v>
      </c>
      <c r="O380" t="s">
        <v>2198</v>
      </c>
      <c r="P380" t="s">
        <v>544</v>
      </c>
      <c r="Q380" t="s">
        <v>2199</v>
      </c>
      <c r="R380" t="s">
        <v>32</v>
      </c>
    </row>
    <row r="381" spans="2:18" ht="30" x14ac:dyDescent="0.25">
      <c r="B381" t="s">
        <v>2200</v>
      </c>
      <c r="C381" t="s">
        <v>2201</v>
      </c>
      <c r="D381" s="1" t="s">
        <v>2202</v>
      </c>
      <c r="E381" s="3">
        <v>307532.22000000003</v>
      </c>
      <c r="F381" s="3">
        <v>313174.78000000003</v>
      </c>
      <c r="G381" s="16">
        <f t="shared" si="14"/>
        <v>-5642.5599999999977</v>
      </c>
      <c r="H381" s="75">
        <f t="shared" si="15"/>
        <v>-1.8017287343508302E-2</v>
      </c>
      <c r="I381" s="75">
        <f t="shared" si="17"/>
        <v>4.8746069398031997E-3</v>
      </c>
      <c r="J381" s="3">
        <v>307532.22000000003</v>
      </c>
      <c r="K381" s="3">
        <v>313174.78000000003</v>
      </c>
      <c r="L381" s="16">
        <f t="shared" si="16"/>
        <v>-5642.5599999999977</v>
      </c>
      <c r="M381" s="17">
        <v>44470</v>
      </c>
      <c r="N381" s="17">
        <v>44834</v>
      </c>
      <c r="O381" t="s">
        <v>1754</v>
      </c>
      <c r="P381" t="s">
        <v>45</v>
      </c>
      <c r="Q381" t="s">
        <v>1685</v>
      </c>
      <c r="R381" t="s">
        <v>50</v>
      </c>
    </row>
    <row r="382" spans="2:18" x14ac:dyDescent="0.25">
      <c r="B382" t="s">
        <v>2203</v>
      </c>
      <c r="C382" t="s">
        <v>2204</v>
      </c>
      <c r="D382" s="1" t="s">
        <v>1054</v>
      </c>
      <c r="E382" s="3">
        <v>372731.04</v>
      </c>
      <c r="F382" s="3">
        <v>309275.88</v>
      </c>
      <c r="G382" s="16">
        <f t="shared" si="14"/>
        <v>63455.159999999974</v>
      </c>
      <c r="H382" s="75">
        <f t="shared" si="15"/>
        <v>0.20517332292450344</v>
      </c>
      <c r="I382" s="75">
        <f t="shared" si="17"/>
        <v>5.9080551438287143E-3</v>
      </c>
      <c r="J382" s="3">
        <v>372731.04</v>
      </c>
      <c r="K382" s="3">
        <v>309275.88</v>
      </c>
      <c r="L382" s="16">
        <f t="shared" si="16"/>
        <v>63455.159999999974</v>
      </c>
      <c r="M382" s="17">
        <v>44470</v>
      </c>
      <c r="N382" s="17">
        <v>44834</v>
      </c>
      <c r="O382" t="s">
        <v>2186</v>
      </c>
      <c r="P382" t="s">
        <v>580</v>
      </c>
      <c r="Q382" t="s">
        <v>1787</v>
      </c>
      <c r="R382" t="s">
        <v>50</v>
      </c>
    </row>
    <row r="383" spans="2:18" x14ac:dyDescent="0.25">
      <c r="B383" t="s">
        <v>2205</v>
      </c>
      <c r="C383" t="s">
        <v>2206</v>
      </c>
      <c r="D383" s="1" t="s">
        <v>2207</v>
      </c>
      <c r="E383" s="3">
        <v>4832.78</v>
      </c>
      <c r="F383" s="3">
        <v>3964.18</v>
      </c>
      <c r="G383" s="16">
        <f t="shared" si="14"/>
        <v>868.59999999999991</v>
      </c>
      <c r="H383" s="75">
        <f t="shared" si="15"/>
        <v>0.21911214929695422</v>
      </c>
      <c r="I383" s="75">
        <f t="shared" si="17"/>
        <v>7.6603039923888643E-5</v>
      </c>
      <c r="J383" s="3">
        <v>4832.78</v>
      </c>
      <c r="K383" s="3">
        <v>3964.18</v>
      </c>
      <c r="L383" s="16">
        <f t="shared" si="16"/>
        <v>868.59999999999991</v>
      </c>
      <c r="M383" s="17">
        <v>44470</v>
      </c>
      <c r="N383" s="17">
        <v>44834</v>
      </c>
      <c r="O383" t="s">
        <v>2208</v>
      </c>
      <c r="P383" t="s">
        <v>580</v>
      </c>
      <c r="Q383" t="s">
        <v>1180</v>
      </c>
      <c r="R383" t="s">
        <v>23</v>
      </c>
    </row>
    <row r="384" spans="2:18" ht="45" x14ac:dyDescent="0.25">
      <c r="B384" t="s">
        <v>2209</v>
      </c>
      <c r="C384" t="s">
        <v>2210</v>
      </c>
      <c r="D384" s="1" t="s">
        <v>2211</v>
      </c>
      <c r="E384" s="3">
        <v>129109.01000000001</v>
      </c>
      <c r="F384" s="3">
        <v>68428.759999999995</v>
      </c>
      <c r="G384" s="16">
        <f t="shared" si="14"/>
        <v>60680.250000000015</v>
      </c>
      <c r="H384" s="75">
        <f t="shared" si="15"/>
        <v>0.88676530160710232</v>
      </c>
      <c r="I384" s="75">
        <f t="shared" si="17"/>
        <v>2.0464706954514255E-3</v>
      </c>
      <c r="J384" s="3">
        <v>129109.01000000001</v>
      </c>
      <c r="K384" s="3">
        <v>68428.759999999995</v>
      </c>
      <c r="L384" s="16">
        <f t="shared" si="16"/>
        <v>60680.250000000015</v>
      </c>
      <c r="M384" s="17">
        <v>44470</v>
      </c>
      <c r="N384" s="17">
        <v>44834</v>
      </c>
      <c r="O384" t="s">
        <v>871</v>
      </c>
      <c r="P384" t="s">
        <v>432</v>
      </c>
      <c r="Q384" t="s">
        <v>1180</v>
      </c>
      <c r="R384" t="s">
        <v>23</v>
      </c>
    </row>
    <row r="385" spans="2:18" x14ac:dyDescent="0.25">
      <c r="B385" t="s">
        <v>2212</v>
      </c>
      <c r="C385" t="s">
        <v>2213</v>
      </c>
      <c r="D385" s="1" t="s">
        <v>2214</v>
      </c>
      <c r="E385" s="3">
        <v>6921.31</v>
      </c>
      <c r="F385" s="3">
        <v>5271.96</v>
      </c>
      <c r="G385" s="16">
        <f t="shared" si="14"/>
        <v>1649.3500000000004</v>
      </c>
      <c r="H385" s="75">
        <f t="shared" si="15"/>
        <v>0.31285328416755825</v>
      </c>
      <c r="I385" s="75">
        <f t="shared" si="17"/>
        <v>1.0970774300829124E-4</v>
      </c>
      <c r="J385" s="3">
        <v>6921.31</v>
      </c>
      <c r="K385" s="3">
        <v>5271.96</v>
      </c>
      <c r="L385" s="16">
        <f t="shared" si="16"/>
        <v>1649.3500000000004</v>
      </c>
      <c r="M385" s="17">
        <v>44470</v>
      </c>
      <c r="N385" s="17">
        <v>44834</v>
      </c>
      <c r="O385" t="s">
        <v>2215</v>
      </c>
      <c r="P385" t="s">
        <v>580</v>
      </c>
      <c r="Q385" t="s">
        <v>2080</v>
      </c>
      <c r="R385" t="s">
        <v>580</v>
      </c>
    </row>
    <row r="386" spans="2:18" ht="45" x14ac:dyDescent="0.25">
      <c r="B386" t="s">
        <v>2216</v>
      </c>
      <c r="C386" t="s">
        <v>2217</v>
      </c>
      <c r="D386" s="1" t="s">
        <v>2218</v>
      </c>
      <c r="E386" s="3">
        <v>127617.11</v>
      </c>
      <c r="F386" s="3">
        <v>151312.79</v>
      </c>
      <c r="G386" s="16">
        <f t="shared" si="14"/>
        <v>-23695.680000000008</v>
      </c>
      <c r="H386" s="75">
        <f t="shared" si="15"/>
        <v>-0.15660064162454479</v>
      </c>
      <c r="I386" s="75">
        <f t="shared" si="17"/>
        <v>2.0228230071100465E-3</v>
      </c>
      <c r="J386" s="3">
        <v>127617.11</v>
      </c>
      <c r="K386" s="3">
        <v>151312.79</v>
      </c>
      <c r="L386" s="16">
        <f t="shared" si="16"/>
        <v>-23695.680000000008</v>
      </c>
      <c r="M386" s="17">
        <v>44470</v>
      </c>
      <c r="N386" s="17">
        <v>44834</v>
      </c>
      <c r="O386" t="s">
        <v>2215</v>
      </c>
      <c r="P386" t="s">
        <v>580</v>
      </c>
      <c r="Q386" t="s">
        <v>1685</v>
      </c>
      <c r="R386" t="s">
        <v>50</v>
      </c>
    </row>
    <row r="387" spans="2:18" ht="60" x14ac:dyDescent="0.25">
      <c r="B387" t="s">
        <v>2219</v>
      </c>
      <c r="C387" t="s">
        <v>2220</v>
      </c>
      <c r="D387" s="1" t="s">
        <v>2221</v>
      </c>
      <c r="E387" s="3">
        <v>67482</v>
      </c>
      <c r="F387" s="3">
        <v>68033.42</v>
      </c>
      <c r="G387" s="16">
        <f t="shared" si="14"/>
        <v>-551.41999999999825</v>
      </c>
      <c r="H387" s="75">
        <f t="shared" si="15"/>
        <v>-8.105134211979911E-3</v>
      </c>
      <c r="I387" s="75">
        <f t="shared" si="17"/>
        <v>1.0696382496500677E-3</v>
      </c>
      <c r="J387" s="3">
        <v>67482</v>
      </c>
      <c r="K387" s="3">
        <v>68033.42</v>
      </c>
      <c r="L387" s="16">
        <f t="shared" si="16"/>
        <v>-551.41999999999825</v>
      </c>
      <c r="M387" s="17">
        <v>44470</v>
      </c>
      <c r="N387" s="17">
        <v>44834</v>
      </c>
      <c r="O387" t="s">
        <v>2166</v>
      </c>
      <c r="P387" t="s">
        <v>585</v>
      </c>
      <c r="Q387" t="s">
        <v>1776</v>
      </c>
      <c r="R387" t="s">
        <v>580</v>
      </c>
    </row>
    <row r="388" spans="2:18" x14ac:dyDescent="0.25">
      <c r="B388" t="s">
        <v>2222</v>
      </c>
      <c r="C388" t="s">
        <v>2223</v>
      </c>
      <c r="D388" s="1" t="s">
        <v>2224</v>
      </c>
      <c r="E388" s="3">
        <v>331234.15000000002</v>
      </c>
      <c r="F388" s="3">
        <v>355760.13</v>
      </c>
      <c r="G388" s="16">
        <f t="shared" si="14"/>
        <v>-24525.979999999981</v>
      </c>
      <c r="H388" s="75">
        <f t="shared" si="15"/>
        <v>-6.8939653243324323E-2</v>
      </c>
      <c r="I388" s="75">
        <f t="shared" si="17"/>
        <v>5.2502995825602083E-3</v>
      </c>
      <c r="J388" s="3">
        <v>331234.15000000002</v>
      </c>
      <c r="K388" s="3">
        <v>355760.13</v>
      </c>
      <c r="L388" s="16">
        <f t="shared" si="16"/>
        <v>-24525.979999999981</v>
      </c>
      <c r="M388" s="17">
        <v>44470</v>
      </c>
      <c r="N388" s="17">
        <v>44834</v>
      </c>
      <c r="O388" t="s">
        <v>2225</v>
      </c>
      <c r="P388" t="s">
        <v>580</v>
      </c>
      <c r="Q388" t="s">
        <v>1787</v>
      </c>
      <c r="R388" t="s">
        <v>50</v>
      </c>
    </row>
    <row r="389" spans="2:18" x14ac:dyDescent="0.25">
      <c r="B389" t="s">
        <v>2226</v>
      </c>
      <c r="C389" t="s">
        <v>2227</v>
      </c>
      <c r="D389" s="1" t="s">
        <v>2228</v>
      </c>
      <c r="E389" s="3">
        <v>2057.88</v>
      </c>
      <c r="F389" s="3">
        <v>20339.28</v>
      </c>
      <c r="G389" s="16">
        <f t="shared" si="14"/>
        <v>-18281.399999999998</v>
      </c>
      <c r="H389" s="75">
        <f t="shared" si="15"/>
        <v>-0.89882237719329294</v>
      </c>
      <c r="I389" s="75">
        <f t="shared" si="17"/>
        <v>3.2618878533384921E-5</v>
      </c>
      <c r="J389" s="3">
        <v>2057.88</v>
      </c>
      <c r="K389" s="3">
        <v>20339.28</v>
      </c>
      <c r="L389" s="16">
        <f t="shared" si="16"/>
        <v>-18281.399999999998</v>
      </c>
      <c r="M389" s="17">
        <v>44470</v>
      </c>
      <c r="N389" s="17">
        <v>44834</v>
      </c>
      <c r="O389" t="s">
        <v>1735</v>
      </c>
      <c r="P389" t="s">
        <v>45</v>
      </c>
      <c r="Q389" t="s">
        <v>1180</v>
      </c>
      <c r="R389" t="s">
        <v>23</v>
      </c>
    </row>
    <row r="390" spans="2:18" x14ac:dyDescent="0.25">
      <c r="B390" t="s">
        <v>2229</v>
      </c>
      <c r="C390" t="s">
        <v>2230</v>
      </c>
      <c r="D390" s="1" t="s">
        <v>2231</v>
      </c>
      <c r="E390" s="3">
        <v>1275.94</v>
      </c>
      <c r="F390" s="3">
        <v>2206.4</v>
      </c>
      <c r="G390" s="16">
        <f t="shared" si="14"/>
        <v>-930.46</v>
      </c>
      <c r="H390" s="75">
        <f t="shared" si="15"/>
        <v>-0.42170957215373461</v>
      </c>
      <c r="I390" s="75">
        <f t="shared" si="17"/>
        <v>2.0224566969836509E-5</v>
      </c>
      <c r="J390" s="3">
        <v>1275.94</v>
      </c>
      <c r="K390" s="3">
        <v>2206.4</v>
      </c>
      <c r="L390" s="16">
        <f t="shared" si="16"/>
        <v>-930.46</v>
      </c>
      <c r="M390" s="17">
        <v>44470</v>
      </c>
      <c r="N390" s="17">
        <v>44834</v>
      </c>
      <c r="O390" t="s">
        <v>2215</v>
      </c>
      <c r="P390" t="s">
        <v>580</v>
      </c>
      <c r="Q390" t="s">
        <v>2232</v>
      </c>
      <c r="R390" t="s">
        <v>580</v>
      </c>
    </row>
    <row r="391" spans="2:18" ht="30" x14ac:dyDescent="0.25">
      <c r="B391" t="s">
        <v>2233</v>
      </c>
      <c r="C391" t="s">
        <v>2234</v>
      </c>
      <c r="D391" s="1" t="s">
        <v>2235</v>
      </c>
      <c r="E391" s="3">
        <v>-2576.8200000000002</v>
      </c>
      <c r="F391" s="3">
        <v>6674.46</v>
      </c>
      <c r="G391" s="16">
        <f t="shared" si="14"/>
        <v>-9251.2800000000007</v>
      </c>
      <c r="H391" s="75">
        <f t="shared" si="15"/>
        <v>-1.3860716822035042</v>
      </c>
      <c r="I391" s="75">
        <f t="shared" si="17"/>
        <v>-4.0844450882654445E-5</v>
      </c>
      <c r="J391" s="3">
        <v>-2576.8200000000002</v>
      </c>
      <c r="K391" s="3">
        <v>6674.46</v>
      </c>
      <c r="L391" s="16">
        <f t="shared" si="16"/>
        <v>-9251.2800000000007</v>
      </c>
      <c r="M391" s="17">
        <v>44470</v>
      </c>
      <c r="N391" s="17">
        <v>44834</v>
      </c>
      <c r="O391" t="s">
        <v>1754</v>
      </c>
      <c r="P391" t="s">
        <v>45</v>
      </c>
      <c r="Q391" t="s">
        <v>2152</v>
      </c>
      <c r="R391" t="s">
        <v>23</v>
      </c>
    </row>
    <row r="392" spans="2:18" ht="30" x14ac:dyDescent="0.25">
      <c r="B392" t="s">
        <v>2236</v>
      </c>
      <c r="C392" t="s">
        <v>2237</v>
      </c>
      <c r="D392" s="1" t="s">
        <v>2238</v>
      </c>
      <c r="E392" s="3">
        <v>7363.91</v>
      </c>
      <c r="F392" s="3">
        <v>6537.27</v>
      </c>
      <c r="G392" s="16">
        <f t="shared" si="14"/>
        <v>826.63999999999942</v>
      </c>
      <c r="H392" s="75">
        <f t="shared" si="15"/>
        <v>0.12645033783215309</v>
      </c>
      <c r="I392" s="75">
        <f t="shared" si="17"/>
        <v>1.1672327143505867E-4</v>
      </c>
      <c r="J392" s="3">
        <v>7363.91</v>
      </c>
      <c r="K392" s="3">
        <v>6537.27</v>
      </c>
      <c r="L392" s="16">
        <f t="shared" si="16"/>
        <v>826.63999999999942</v>
      </c>
      <c r="M392" s="17">
        <v>44470</v>
      </c>
      <c r="N392" s="17">
        <v>44834</v>
      </c>
      <c r="O392" t="s">
        <v>1754</v>
      </c>
      <c r="P392" t="s">
        <v>45</v>
      </c>
      <c r="Q392" t="s">
        <v>2239</v>
      </c>
      <c r="R392" t="s">
        <v>454</v>
      </c>
    </row>
    <row r="393" spans="2:18" ht="60" x14ac:dyDescent="0.25">
      <c r="B393" t="s">
        <v>2240</v>
      </c>
      <c r="C393" t="s">
        <v>2241</v>
      </c>
      <c r="D393" s="1" t="s">
        <v>2242</v>
      </c>
      <c r="E393" s="3">
        <v>222811.1</v>
      </c>
      <c r="F393" s="3">
        <v>344780.72</v>
      </c>
      <c r="G393" s="16">
        <f t="shared" si="14"/>
        <v>-121969.61999999997</v>
      </c>
      <c r="H393" s="75">
        <f t="shared" si="15"/>
        <v>-0.35375997822616062</v>
      </c>
      <c r="I393" s="75">
        <f t="shared" si="17"/>
        <v>3.5317162355384575E-3</v>
      </c>
      <c r="J393" s="3">
        <v>222811.1</v>
      </c>
      <c r="K393" s="3">
        <v>344780.72</v>
      </c>
      <c r="L393" s="16">
        <f t="shared" si="16"/>
        <v>-121969.61999999997</v>
      </c>
      <c r="M393" s="17">
        <v>44470</v>
      </c>
      <c r="N393" s="17">
        <v>44834</v>
      </c>
      <c r="O393" t="s">
        <v>2243</v>
      </c>
      <c r="P393" t="s">
        <v>544</v>
      </c>
      <c r="Q393" t="s">
        <v>1180</v>
      </c>
      <c r="R393" t="s">
        <v>23</v>
      </c>
    </row>
    <row r="394" spans="2:18" ht="45" x14ac:dyDescent="0.25">
      <c r="B394" t="s">
        <v>2244</v>
      </c>
      <c r="C394" t="s">
        <v>2245</v>
      </c>
      <c r="D394" s="1" t="s">
        <v>2246</v>
      </c>
      <c r="E394" s="3">
        <v>27350.59</v>
      </c>
      <c r="F394" s="3">
        <v>75484.539999999994</v>
      </c>
      <c r="G394" s="16">
        <f t="shared" ref="G394:G457" si="18">E394-F394</f>
        <v>-48133.95</v>
      </c>
      <c r="H394" s="75">
        <f t="shared" ref="H394:H456" si="19">G394/F394</f>
        <v>-0.63766633538470263</v>
      </c>
      <c r="I394" s="75">
        <f t="shared" si="17"/>
        <v>4.3352652877058536E-4</v>
      </c>
      <c r="J394" s="3">
        <v>27350.59</v>
      </c>
      <c r="K394" s="3">
        <v>75484.539999999994</v>
      </c>
      <c r="L394" s="16">
        <f t="shared" si="16"/>
        <v>-48133.95</v>
      </c>
      <c r="M394" s="17">
        <v>44470</v>
      </c>
      <c r="N394" s="17">
        <v>44834</v>
      </c>
      <c r="O394" t="s">
        <v>2247</v>
      </c>
      <c r="P394" t="s">
        <v>544</v>
      </c>
      <c r="Q394" t="s">
        <v>1685</v>
      </c>
      <c r="R394" t="s">
        <v>50</v>
      </c>
    </row>
    <row r="395" spans="2:18" x14ac:dyDescent="0.25">
      <c r="B395" t="s">
        <v>2248</v>
      </c>
      <c r="C395" t="s">
        <v>2249</v>
      </c>
      <c r="D395" s="1" t="s">
        <v>2250</v>
      </c>
      <c r="E395" s="3">
        <v>23408.73</v>
      </c>
      <c r="F395" s="3">
        <v>28066.83</v>
      </c>
      <c r="G395" s="16">
        <f t="shared" si="18"/>
        <v>-4658.1000000000022</v>
      </c>
      <c r="H395" s="75">
        <f t="shared" si="19"/>
        <v>-0.16596459236757419</v>
      </c>
      <c r="I395" s="75">
        <f t="shared" si="17"/>
        <v>3.7104521181546233E-4</v>
      </c>
      <c r="J395" s="3">
        <v>23408.73</v>
      </c>
      <c r="K395" s="3">
        <v>28066.83</v>
      </c>
      <c r="L395" s="16">
        <f t="shared" ref="L395:L457" si="20">J395-K395</f>
        <v>-4658.1000000000022</v>
      </c>
      <c r="M395" s="17">
        <v>44470</v>
      </c>
      <c r="N395" s="17">
        <v>44834</v>
      </c>
      <c r="O395" t="s">
        <v>2080</v>
      </c>
      <c r="P395" t="s">
        <v>580</v>
      </c>
      <c r="Q395" t="s">
        <v>1735</v>
      </c>
      <c r="R395" t="s">
        <v>45</v>
      </c>
    </row>
    <row r="396" spans="2:18" ht="45" x14ac:dyDescent="0.25">
      <c r="B396" t="s">
        <v>2251</v>
      </c>
      <c r="C396" t="s">
        <v>2252</v>
      </c>
      <c r="D396" s="1" t="s">
        <v>2253</v>
      </c>
      <c r="E396" s="3">
        <v>5204.3100000000004</v>
      </c>
      <c r="F396" s="3">
        <v>16617.12</v>
      </c>
      <c r="G396" s="16">
        <f t="shared" si="18"/>
        <v>-11412.809999999998</v>
      </c>
      <c r="H396" s="75">
        <f t="shared" si="19"/>
        <v>-0.68681034980790889</v>
      </c>
      <c r="I396" s="75">
        <f t="shared" si="17"/>
        <v>8.249205771963404E-5</v>
      </c>
      <c r="J396" s="3">
        <v>5204.3100000000004</v>
      </c>
      <c r="K396" s="3">
        <v>16617.12</v>
      </c>
      <c r="L396" s="16">
        <f t="shared" si="20"/>
        <v>-11412.809999999998</v>
      </c>
      <c r="M396" s="17">
        <v>44470</v>
      </c>
      <c r="N396" s="17">
        <v>44834</v>
      </c>
      <c r="O396" t="s">
        <v>2208</v>
      </c>
      <c r="P396" t="s">
        <v>580</v>
      </c>
      <c r="Q396" t="s">
        <v>1735</v>
      </c>
      <c r="R396" t="s">
        <v>45</v>
      </c>
    </row>
    <row r="397" spans="2:18" ht="30" x14ac:dyDescent="0.25">
      <c r="B397" t="s">
        <v>2254</v>
      </c>
      <c r="C397" t="s">
        <v>2255</v>
      </c>
      <c r="D397" s="1" t="s">
        <v>2256</v>
      </c>
      <c r="E397" s="3">
        <v>5621.59</v>
      </c>
      <c r="F397" s="3">
        <v>16528.169999999998</v>
      </c>
      <c r="G397" s="16">
        <f t="shared" si="18"/>
        <v>-10906.579999999998</v>
      </c>
      <c r="H397" s="75">
        <f t="shared" si="19"/>
        <v>-0.65987825633448827</v>
      </c>
      <c r="I397" s="75">
        <f t="shared" si="17"/>
        <v>8.9106245930030582E-5</v>
      </c>
      <c r="J397" s="3">
        <v>5621.59</v>
      </c>
      <c r="K397" s="3">
        <v>16528.169999999998</v>
      </c>
      <c r="L397" s="16">
        <f t="shared" si="20"/>
        <v>-10906.579999999998</v>
      </c>
      <c r="M397" s="17">
        <v>44470</v>
      </c>
      <c r="N397" s="17">
        <v>44834</v>
      </c>
      <c r="O397" t="s">
        <v>2208</v>
      </c>
      <c r="P397" t="s">
        <v>580</v>
      </c>
      <c r="Q397" t="s">
        <v>1735</v>
      </c>
      <c r="R397" t="s">
        <v>45</v>
      </c>
    </row>
    <row r="398" spans="2:18" x14ac:dyDescent="0.25">
      <c r="B398" t="s">
        <v>2257</v>
      </c>
      <c r="C398" t="s">
        <v>2258</v>
      </c>
      <c r="D398" s="1" t="s">
        <v>2259</v>
      </c>
      <c r="E398" s="3">
        <v>18188.46</v>
      </c>
      <c r="F398" s="3">
        <v>23465.15</v>
      </c>
      <c r="G398" s="16">
        <f t="shared" si="18"/>
        <v>-5276.6900000000023</v>
      </c>
      <c r="H398" s="75">
        <f t="shared" si="19"/>
        <v>-0.22487348259013909</v>
      </c>
      <c r="I398" s="75">
        <f t="shared" si="17"/>
        <v>2.8830017661347126E-4</v>
      </c>
      <c r="J398" s="3">
        <v>18188.46</v>
      </c>
      <c r="K398" s="3">
        <v>23465.15</v>
      </c>
      <c r="L398" s="16">
        <f t="shared" si="20"/>
        <v>-5276.6900000000023</v>
      </c>
      <c r="M398" s="17">
        <v>44470</v>
      </c>
      <c r="N398" s="17">
        <v>44834</v>
      </c>
      <c r="O398" t="s">
        <v>2260</v>
      </c>
      <c r="P398" t="s">
        <v>580</v>
      </c>
      <c r="Q398" t="s">
        <v>1180</v>
      </c>
      <c r="R398" t="s">
        <v>23</v>
      </c>
    </row>
    <row r="399" spans="2:18" x14ac:dyDescent="0.25">
      <c r="B399" t="s">
        <v>2261</v>
      </c>
      <c r="C399" t="s">
        <v>2262</v>
      </c>
      <c r="D399" s="1" t="s">
        <v>2263</v>
      </c>
      <c r="E399" s="3">
        <v>6612.21</v>
      </c>
      <c r="F399" s="3">
        <v>9276.2000000000007</v>
      </c>
      <c r="G399" s="16">
        <f t="shared" si="18"/>
        <v>-2663.9900000000007</v>
      </c>
      <c r="H399" s="75">
        <f t="shared" si="19"/>
        <v>-0.28718548543584665</v>
      </c>
      <c r="I399" s="75">
        <f t="shared" ref="I399:I457" si="21">J399/63088619</f>
        <v>1.0480828562755511E-4</v>
      </c>
      <c r="J399" s="3">
        <v>6612.21</v>
      </c>
      <c r="K399" s="3">
        <v>9276.2000000000007</v>
      </c>
      <c r="L399" s="16">
        <f t="shared" si="20"/>
        <v>-2663.9900000000007</v>
      </c>
      <c r="M399" s="17">
        <v>44470</v>
      </c>
      <c r="N399" s="17">
        <v>44834</v>
      </c>
      <c r="O399" t="s">
        <v>1747</v>
      </c>
      <c r="P399" t="s">
        <v>580</v>
      </c>
      <c r="Q399" t="s">
        <v>1735</v>
      </c>
      <c r="R399" t="s">
        <v>45</v>
      </c>
    </row>
    <row r="400" spans="2:18" x14ac:dyDescent="0.25">
      <c r="B400" t="s">
        <v>2264</v>
      </c>
      <c r="C400" t="s">
        <v>2265</v>
      </c>
      <c r="D400" s="1" t="s">
        <v>2266</v>
      </c>
      <c r="E400" s="3">
        <v>5827.02</v>
      </c>
      <c r="F400" s="3">
        <v>7223.77</v>
      </c>
      <c r="G400" s="16">
        <f t="shared" si="18"/>
        <v>-1396.75</v>
      </c>
      <c r="H400" s="75">
        <f t="shared" si="19"/>
        <v>-0.19335471644307611</v>
      </c>
      <c r="I400" s="75">
        <f t="shared" si="21"/>
        <v>9.236245922580744E-5</v>
      </c>
      <c r="J400" s="3">
        <v>5827.02</v>
      </c>
      <c r="K400" s="3">
        <v>7223.77</v>
      </c>
      <c r="L400" s="16">
        <f t="shared" si="20"/>
        <v>-1396.75</v>
      </c>
      <c r="M400" s="17">
        <v>44470</v>
      </c>
      <c r="N400" s="17">
        <v>44834</v>
      </c>
      <c r="O400" t="s">
        <v>1747</v>
      </c>
      <c r="P400" t="s">
        <v>580</v>
      </c>
      <c r="Q400" t="s">
        <v>1735</v>
      </c>
      <c r="R400" t="s">
        <v>45</v>
      </c>
    </row>
    <row r="401" spans="2:18" x14ac:dyDescent="0.25">
      <c r="B401" t="s">
        <v>2267</v>
      </c>
      <c r="C401" t="s">
        <v>2268</v>
      </c>
      <c r="D401" s="1" t="s">
        <v>2269</v>
      </c>
      <c r="E401" s="3">
        <v>7233.4800000000005</v>
      </c>
      <c r="F401" s="3">
        <v>11761.8</v>
      </c>
      <c r="G401" s="16">
        <f t="shared" si="18"/>
        <v>-4528.3199999999988</v>
      </c>
      <c r="H401" s="75">
        <f t="shared" si="19"/>
        <v>-0.38500229556700499</v>
      </c>
      <c r="I401" s="75">
        <f t="shared" si="21"/>
        <v>1.1465586209772638E-4</v>
      </c>
      <c r="J401" s="3">
        <v>7233.4800000000005</v>
      </c>
      <c r="K401" s="3">
        <v>11761.8</v>
      </c>
      <c r="L401" s="16">
        <f t="shared" si="20"/>
        <v>-4528.3199999999988</v>
      </c>
      <c r="M401" s="17">
        <v>44470</v>
      </c>
      <c r="N401" s="17">
        <v>44834</v>
      </c>
      <c r="O401" t="s">
        <v>2080</v>
      </c>
      <c r="P401" t="s">
        <v>580</v>
      </c>
      <c r="Q401" t="s">
        <v>1776</v>
      </c>
      <c r="R401" t="s">
        <v>580</v>
      </c>
    </row>
    <row r="402" spans="2:18" ht="60" x14ac:dyDescent="0.25">
      <c r="B402" t="s">
        <v>2270</v>
      </c>
      <c r="C402" t="s">
        <v>2271</v>
      </c>
      <c r="D402" s="1" t="s">
        <v>2272</v>
      </c>
      <c r="E402" s="3">
        <v>18396.810000000001</v>
      </c>
      <c r="F402" s="3">
        <v>20863.669999999998</v>
      </c>
      <c r="G402" s="16">
        <f t="shared" si="18"/>
        <v>-2466.8599999999969</v>
      </c>
      <c r="H402" s="75">
        <f t="shared" si="19"/>
        <v>-0.1182371078530286</v>
      </c>
      <c r="I402" s="75">
        <f t="shared" si="21"/>
        <v>2.9160267401003026E-4</v>
      </c>
      <c r="J402" s="3">
        <v>18396.810000000001</v>
      </c>
      <c r="K402" s="3">
        <v>20863.669999999998</v>
      </c>
      <c r="L402" s="16">
        <f t="shared" si="20"/>
        <v>-2466.8599999999969</v>
      </c>
      <c r="M402" s="17">
        <v>44470</v>
      </c>
      <c r="N402" s="17">
        <v>44834</v>
      </c>
      <c r="O402" t="s">
        <v>2072</v>
      </c>
      <c r="P402" t="s">
        <v>43</v>
      </c>
      <c r="Q402" t="s">
        <v>1735</v>
      </c>
      <c r="R402" t="s">
        <v>45</v>
      </c>
    </row>
    <row r="403" spans="2:18" x14ac:dyDescent="0.25">
      <c r="B403" t="s">
        <v>2273</v>
      </c>
      <c r="C403" t="s">
        <v>2274</v>
      </c>
      <c r="D403" s="1" t="s">
        <v>2275</v>
      </c>
      <c r="E403" s="3">
        <v>3718.81</v>
      </c>
      <c r="F403" s="3">
        <v>7837.29</v>
      </c>
      <c r="G403" s="16">
        <f t="shared" si="18"/>
        <v>-4118.4799999999996</v>
      </c>
      <c r="H403" s="75">
        <f t="shared" si="19"/>
        <v>-0.52549797187548242</v>
      </c>
      <c r="I403" s="75">
        <f t="shared" si="21"/>
        <v>5.8945813982708987E-5</v>
      </c>
      <c r="J403" s="3">
        <v>3718.81</v>
      </c>
      <c r="K403" s="3">
        <v>7837.29</v>
      </c>
      <c r="L403" s="16">
        <f t="shared" si="20"/>
        <v>-4118.4799999999996</v>
      </c>
      <c r="M403" s="17">
        <v>44470</v>
      </c>
      <c r="N403" s="17">
        <v>44834</v>
      </c>
      <c r="O403" t="s">
        <v>2276</v>
      </c>
      <c r="P403" t="s">
        <v>454</v>
      </c>
      <c r="Q403" t="s">
        <v>2277</v>
      </c>
      <c r="R403" t="s">
        <v>454</v>
      </c>
    </row>
    <row r="404" spans="2:18" x14ac:dyDescent="0.25">
      <c r="B404" t="s">
        <v>2278</v>
      </c>
      <c r="C404" t="s">
        <v>2279</v>
      </c>
      <c r="D404" s="1" t="s">
        <v>2280</v>
      </c>
      <c r="E404" s="3">
        <v>15165.4</v>
      </c>
      <c r="F404" s="3">
        <v>16713.68</v>
      </c>
      <c r="G404" s="16">
        <f t="shared" si="18"/>
        <v>-1548.2800000000007</v>
      </c>
      <c r="H404" s="75">
        <f t="shared" si="19"/>
        <v>-9.2635493799091556E-2</v>
      </c>
      <c r="I404" s="75">
        <f t="shared" si="21"/>
        <v>2.4038250068526623E-4</v>
      </c>
      <c r="J404" s="3">
        <v>15165.4</v>
      </c>
      <c r="K404" s="3">
        <v>16713.68</v>
      </c>
      <c r="L404" s="16">
        <f t="shared" si="20"/>
        <v>-1548.2800000000007</v>
      </c>
      <c r="M404" s="17">
        <v>44470</v>
      </c>
      <c r="N404" s="17">
        <v>44834</v>
      </c>
      <c r="O404" t="s">
        <v>1754</v>
      </c>
      <c r="P404" t="s">
        <v>45</v>
      </c>
      <c r="Q404" t="s">
        <v>1735</v>
      </c>
      <c r="R404" t="s">
        <v>45</v>
      </c>
    </row>
    <row r="405" spans="2:18" x14ac:dyDescent="0.25">
      <c r="B405" t="s">
        <v>2281</v>
      </c>
      <c r="C405" t="s">
        <v>2282</v>
      </c>
      <c r="D405" s="1" t="s">
        <v>2283</v>
      </c>
      <c r="E405" s="3">
        <v>10859.83</v>
      </c>
      <c r="F405" s="3">
        <v>8772.73</v>
      </c>
      <c r="G405" s="16">
        <f t="shared" si="18"/>
        <v>2087.1000000000004</v>
      </c>
      <c r="H405" s="75">
        <f t="shared" si="19"/>
        <v>0.23790769805978304</v>
      </c>
      <c r="I405" s="75">
        <f t="shared" si="21"/>
        <v>1.7213611856046492E-4</v>
      </c>
      <c r="J405" s="3">
        <v>10859.83</v>
      </c>
      <c r="K405" s="3">
        <v>8772.73</v>
      </c>
      <c r="L405" s="16">
        <f t="shared" si="20"/>
        <v>2087.1000000000004</v>
      </c>
      <c r="M405" s="17">
        <v>44470</v>
      </c>
      <c r="N405" s="17">
        <v>44834</v>
      </c>
      <c r="O405" t="s">
        <v>1754</v>
      </c>
      <c r="P405" t="s">
        <v>45</v>
      </c>
      <c r="Q405" t="s">
        <v>2284</v>
      </c>
      <c r="R405" t="s">
        <v>45</v>
      </c>
    </row>
    <row r="406" spans="2:18" ht="30" x14ac:dyDescent="0.25">
      <c r="B406" t="s">
        <v>2285</v>
      </c>
      <c r="C406" t="s">
        <v>2286</v>
      </c>
      <c r="D406" s="1" t="s">
        <v>2287</v>
      </c>
      <c r="E406" s="3">
        <v>737927.34</v>
      </c>
      <c r="F406" s="3">
        <v>989530.86</v>
      </c>
      <c r="G406" s="16">
        <f t="shared" si="18"/>
        <v>-251603.52000000002</v>
      </c>
      <c r="H406" s="75">
        <f t="shared" si="19"/>
        <v>-0.25426546070528816</v>
      </c>
      <c r="I406" s="75">
        <f t="shared" si="21"/>
        <v>1.1696679237819424E-2</v>
      </c>
      <c r="J406" s="3">
        <v>737927.34</v>
      </c>
      <c r="K406" s="3">
        <v>989530.86</v>
      </c>
      <c r="L406" s="16">
        <f t="shared" si="20"/>
        <v>-251603.52000000002</v>
      </c>
      <c r="M406" s="17">
        <v>44470</v>
      </c>
      <c r="N406" s="17">
        <v>44834</v>
      </c>
      <c r="O406" t="s">
        <v>2288</v>
      </c>
      <c r="P406" t="s">
        <v>580</v>
      </c>
      <c r="Q406" t="s">
        <v>1864</v>
      </c>
      <c r="R406" t="s">
        <v>432</v>
      </c>
    </row>
    <row r="407" spans="2:18" ht="30" x14ac:dyDescent="0.25">
      <c r="B407" t="s">
        <v>2289</v>
      </c>
      <c r="C407" t="s">
        <v>2290</v>
      </c>
      <c r="D407" s="1" t="s">
        <v>2291</v>
      </c>
      <c r="E407" s="3">
        <v>562203.94999999995</v>
      </c>
      <c r="F407" s="3">
        <v>468920</v>
      </c>
      <c r="G407" s="16">
        <f t="shared" si="18"/>
        <v>93283.949999999953</v>
      </c>
      <c r="H407" s="75">
        <f t="shared" si="19"/>
        <v>0.19893361340953672</v>
      </c>
      <c r="I407" s="75">
        <f t="shared" si="21"/>
        <v>8.9113370828421516E-3</v>
      </c>
      <c r="J407" s="3">
        <v>562203.94999999995</v>
      </c>
      <c r="K407" s="3">
        <v>468920</v>
      </c>
      <c r="L407" s="16">
        <f t="shared" si="20"/>
        <v>93283.949999999953</v>
      </c>
      <c r="M407" s="17">
        <v>44470</v>
      </c>
      <c r="N407" s="17">
        <v>44834</v>
      </c>
      <c r="O407" t="s">
        <v>871</v>
      </c>
      <c r="P407" t="s">
        <v>432</v>
      </c>
      <c r="Q407" t="s">
        <v>1180</v>
      </c>
      <c r="R407" t="s">
        <v>23</v>
      </c>
    </row>
    <row r="408" spans="2:18" x14ac:dyDescent="0.25">
      <c r="B408" t="s">
        <v>2292</v>
      </c>
      <c r="C408" t="s">
        <v>2293</v>
      </c>
      <c r="D408" s="1" t="s">
        <v>1762</v>
      </c>
      <c r="E408" s="3">
        <v>569512.69999999995</v>
      </c>
      <c r="F408" s="3">
        <v>376757.49</v>
      </c>
      <c r="G408" s="16">
        <f t="shared" si="18"/>
        <v>192755.20999999996</v>
      </c>
      <c r="H408" s="75">
        <f t="shared" si="19"/>
        <v>0.51161613270117068</v>
      </c>
      <c r="I408" s="75">
        <f t="shared" si="21"/>
        <v>9.0271860285925723E-3</v>
      </c>
      <c r="J408" s="3">
        <v>569512.69999999995</v>
      </c>
      <c r="K408" s="3">
        <v>376757.49</v>
      </c>
      <c r="L408" s="16">
        <f t="shared" si="20"/>
        <v>192755.20999999996</v>
      </c>
      <c r="M408" s="17">
        <v>44470</v>
      </c>
      <c r="N408" s="17">
        <v>44834</v>
      </c>
      <c r="O408" t="s">
        <v>2294</v>
      </c>
      <c r="P408" t="s">
        <v>45</v>
      </c>
      <c r="Q408" t="s">
        <v>1180</v>
      </c>
      <c r="R408" t="s">
        <v>23</v>
      </c>
    </row>
    <row r="409" spans="2:18" x14ac:dyDescent="0.25">
      <c r="B409" t="s">
        <v>2295</v>
      </c>
      <c r="C409" t="s">
        <v>2296</v>
      </c>
      <c r="D409" s="1" t="s">
        <v>2297</v>
      </c>
      <c r="E409" s="3">
        <v>104136.03000000001</v>
      </c>
      <c r="F409" s="3">
        <v>117820.24</v>
      </c>
      <c r="G409" s="16">
        <f t="shared" si="18"/>
        <v>-13684.209999999992</v>
      </c>
      <c r="H409" s="75">
        <f t="shared" si="19"/>
        <v>-0.11614481518625315</v>
      </c>
      <c r="I409" s="75">
        <f t="shared" si="21"/>
        <v>1.6506309957426714E-3</v>
      </c>
      <c r="J409" s="3">
        <v>104136.03000000001</v>
      </c>
      <c r="K409" s="3">
        <v>117820.24</v>
      </c>
      <c r="L409" s="16">
        <f t="shared" si="20"/>
        <v>-13684.209999999992</v>
      </c>
      <c r="M409" s="17">
        <v>44470</v>
      </c>
      <c r="N409" s="17">
        <v>44834</v>
      </c>
      <c r="O409" t="s">
        <v>2298</v>
      </c>
      <c r="P409" t="s">
        <v>580</v>
      </c>
      <c r="Q409" t="s">
        <v>2299</v>
      </c>
      <c r="R409" t="s">
        <v>45</v>
      </c>
    </row>
    <row r="410" spans="2:18" x14ac:dyDescent="0.25">
      <c r="B410" t="s">
        <v>2300</v>
      </c>
      <c r="C410" t="s">
        <v>2301</v>
      </c>
      <c r="D410" s="1" t="s">
        <v>1753</v>
      </c>
      <c r="E410" s="3">
        <v>201030.32</v>
      </c>
      <c r="F410" s="3">
        <v>267255.19</v>
      </c>
      <c r="G410" s="16">
        <f t="shared" si="18"/>
        <v>-66224.87</v>
      </c>
      <c r="H410" s="75">
        <f t="shared" si="19"/>
        <v>-0.24779638517029359</v>
      </c>
      <c r="I410" s="75">
        <f t="shared" si="21"/>
        <v>3.1864752024449924E-3</v>
      </c>
      <c r="J410" s="3">
        <v>201030.32</v>
      </c>
      <c r="K410" s="3">
        <v>267255.19</v>
      </c>
      <c r="L410" s="16">
        <f t="shared" si="20"/>
        <v>-66224.87</v>
      </c>
      <c r="M410" s="17">
        <v>44470</v>
      </c>
      <c r="N410" s="17">
        <v>44834</v>
      </c>
      <c r="O410" t="s">
        <v>2302</v>
      </c>
      <c r="P410" t="s">
        <v>45</v>
      </c>
      <c r="Q410" t="s">
        <v>2303</v>
      </c>
      <c r="R410" t="s">
        <v>23</v>
      </c>
    </row>
    <row r="411" spans="2:18" x14ac:dyDescent="0.25">
      <c r="B411" t="s">
        <v>2304</v>
      </c>
      <c r="C411" t="s">
        <v>2305</v>
      </c>
      <c r="D411" s="1" t="s">
        <v>2306</v>
      </c>
      <c r="E411" s="3">
        <v>1332.95</v>
      </c>
      <c r="F411" s="3">
        <v>3806.84</v>
      </c>
      <c r="G411" s="16">
        <f t="shared" si="18"/>
        <v>-2473.8900000000003</v>
      </c>
      <c r="H411" s="75">
        <f t="shared" si="19"/>
        <v>-0.64985394710573607</v>
      </c>
      <c r="I411" s="75">
        <f t="shared" si="21"/>
        <v>2.1128216485448825E-5</v>
      </c>
      <c r="J411" s="3">
        <v>1332.95</v>
      </c>
      <c r="K411" s="3">
        <v>3806.84</v>
      </c>
      <c r="L411" s="16">
        <f t="shared" si="20"/>
        <v>-2473.8900000000003</v>
      </c>
      <c r="M411" s="17">
        <v>44470</v>
      </c>
      <c r="N411" s="17">
        <v>44834</v>
      </c>
      <c r="O411" t="s">
        <v>2307</v>
      </c>
      <c r="P411" t="s">
        <v>45</v>
      </c>
      <c r="Q411" t="s">
        <v>2308</v>
      </c>
      <c r="R411" t="s">
        <v>23</v>
      </c>
    </row>
    <row r="412" spans="2:18" x14ac:dyDescent="0.25">
      <c r="B412" t="s">
        <v>2309</v>
      </c>
      <c r="C412" t="s">
        <v>2310</v>
      </c>
      <c r="D412" s="1" t="s">
        <v>2311</v>
      </c>
      <c r="E412" s="3">
        <v>69493.62</v>
      </c>
      <c r="F412" s="3">
        <v>71860.44</v>
      </c>
      <c r="G412" s="16">
        <f t="shared" si="18"/>
        <v>-2366.820000000007</v>
      </c>
      <c r="H412" s="75">
        <f t="shared" si="19"/>
        <v>-3.2936341608818524E-2</v>
      </c>
      <c r="I412" s="75">
        <f t="shared" si="21"/>
        <v>1.1015238739018839E-3</v>
      </c>
      <c r="J412" s="3">
        <v>69493.62</v>
      </c>
      <c r="K412" s="3">
        <v>71860.44</v>
      </c>
      <c r="L412" s="16">
        <f t="shared" si="20"/>
        <v>-2366.820000000007</v>
      </c>
      <c r="M412" s="17">
        <v>44470</v>
      </c>
      <c r="N412" s="17">
        <v>44834</v>
      </c>
      <c r="O412" t="s">
        <v>2294</v>
      </c>
      <c r="P412" t="s">
        <v>45</v>
      </c>
      <c r="Q412" t="s">
        <v>2239</v>
      </c>
      <c r="R412" t="s">
        <v>454</v>
      </c>
    </row>
    <row r="413" spans="2:18" x14ac:dyDescent="0.25">
      <c r="B413" t="s">
        <v>2312</v>
      </c>
      <c r="C413" t="s">
        <v>2313</v>
      </c>
      <c r="D413" s="1" t="s">
        <v>2314</v>
      </c>
      <c r="E413" s="3">
        <v>17272.900000000001</v>
      </c>
      <c r="F413" s="3">
        <v>17177.349999999999</v>
      </c>
      <c r="G413" s="16">
        <f t="shared" si="18"/>
        <v>95.55000000000291</v>
      </c>
      <c r="H413" s="75">
        <f t="shared" si="19"/>
        <v>5.562557670420811E-3</v>
      </c>
      <c r="I413" s="75">
        <f t="shared" si="21"/>
        <v>2.7378789191755809E-4</v>
      </c>
      <c r="J413" s="3">
        <v>17272.900000000001</v>
      </c>
      <c r="K413" s="3">
        <v>17177.349999999999</v>
      </c>
      <c r="L413" s="16">
        <f t="shared" si="20"/>
        <v>95.55000000000291</v>
      </c>
      <c r="M413" s="17">
        <v>44470</v>
      </c>
      <c r="N413" s="17">
        <v>44834</v>
      </c>
      <c r="O413" t="s">
        <v>2294</v>
      </c>
      <c r="P413" t="s">
        <v>45</v>
      </c>
      <c r="Q413" t="s">
        <v>2315</v>
      </c>
      <c r="R413" t="s">
        <v>45</v>
      </c>
    </row>
    <row r="414" spans="2:18" x14ac:dyDescent="0.25">
      <c r="B414" t="s">
        <v>2316</v>
      </c>
      <c r="C414" t="s">
        <v>2317</v>
      </c>
      <c r="D414" s="1" t="s">
        <v>2318</v>
      </c>
      <c r="E414" s="3">
        <v>30210.46</v>
      </c>
      <c r="F414" s="3">
        <v>25818.3</v>
      </c>
      <c r="G414" s="16">
        <f t="shared" si="18"/>
        <v>4392.16</v>
      </c>
      <c r="H414" s="75">
        <f t="shared" si="19"/>
        <v>0.170118094529849</v>
      </c>
      <c r="I414" s="75">
        <f t="shared" si="21"/>
        <v>4.7885752579240957E-4</v>
      </c>
      <c r="J414" s="3">
        <v>30210.46</v>
      </c>
      <c r="K414" s="3">
        <v>25818.3</v>
      </c>
      <c r="L414" s="16">
        <f t="shared" si="20"/>
        <v>4392.16</v>
      </c>
      <c r="M414" s="17">
        <v>44470</v>
      </c>
      <c r="N414" s="17">
        <v>44834</v>
      </c>
      <c r="O414" t="s">
        <v>1754</v>
      </c>
      <c r="P414" t="s">
        <v>45</v>
      </c>
      <c r="Q414" t="s">
        <v>1685</v>
      </c>
      <c r="R414" t="s">
        <v>50</v>
      </c>
    </row>
    <row r="415" spans="2:18" ht="60" x14ac:dyDescent="0.25">
      <c r="B415" t="s">
        <v>2319</v>
      </c>
      <c r="C415" t="s">
        <v>2320</v>
      </c>
      <c r="D415" s="1" t="s">
        <v>2321</v>
      </c>
      <c r="E415" s="3">
        <v>148274.59</v>
      </c>
      <c r="F415" s="3">
        <v>158385.03</v>
      </c>
      <c r="G415" s="16">
        <f t="shared" si="18"/>
        <v>-10110.440000000002</v>
      </c>
      <c r="H415" s="75">
        <f t="shared" si="19"/>
        <v>-6.3834568203825839E-2</v>
      </c>
      <c r="I415" s="75">
        <f t="shared" si="21"/>
        <v>2.3502589270499009E-3</v>
      </c>
      <c r="J415" s="3">
        <v>148274.59</v>
      </c>
      <c r="K415" s="3">
        <v>158385.03</v>
      </c>
      <c r="L415" s="16">
        <f t="shared" si="20"/>
        <v>-10110.440000000002</v>
      </c>
      <c r="M415" s="17">
        <v>44470</v>
      </c>
      <c r="N415" s="17">
        <v>44834</v>
      </c>
      <c r="O415" t="s">
        <v>2322</v>
      </c>
      <c r="P415" t="s">
        <v>45</v>
      </c>
      <c r="Q415" t="s">
        <v>1180</v>
      </c>
      <c r="R415" t="s">
        <v>23</v>
      </c>
    </row>
    <row r="416" spans="2:18" x14ac:dyDescent="0.25">
      <c r="B416" t="s">
        <v>2323</v>
      </c>
      <c r="C416" t="s">
        <v>2324</v>
      </c>
      <c r="D416" s="1" t="s">
        <v>2325</v>
      </c>
      <c r="E416" s="3">
        <v>76474.260000000009</v>
      </c>
      <c r="F416" s="3">
        <v>73524.539999999994</v>
      </c>
      <c r="G416" s="16">
        <f t="shared" si="18"/>
        <v>2949.7200000000157</v>
      </c>
      <c r="H416" s="75">
        <f t="shared" si="19"/>
        <v>4.0118850114533408E-2</v>
      </c>
      <c r="I416" s="75">
        <f t="shared" si="21"/>
        <v>1.2121720400949023E-3</v>
      </c>
      <c r="J416" s="3">
        <v>76474.260000000009</v>
      </c>
      <c r="K416" s="3">
        <v>73524.539999999994</v>
      </c>
      <c r="L416" s="16">
        <f t="shared" si="20"/>
        <v>2949.7200000000157</v>
      </c>
      <c r="M416" s="17">
        <v>44470</v>
      </c>
      <c r="N416" s="17">
        <v>44834</v>
      </c>
      <c r="O416" t="s">
        <v>2307</v>
      </c>
      <c r="P416" t="s">
        <v>45</v>
      </c>
      <c r="Q416" t="s">
        <v>2326</v>
      </c>
      <c r="R416" t="s">
        <v>45</v>
      </c>
    </row>
    <row r="417" spans="2:18" ht="30" x14ac:dyDescent="0.25">
      <c r="B417" t="s">
        <v>2327</v>
      </c>
      <c r="C417" t="s">
        <v>2328</v>
      </c>
      <c r="D417" s="1" t="s">
        <v>2329</v>
      </c>
      <c r="E417" s="3">
        <v>3215.51</v>
      </c>
      <c r="F417" s="3">
        <v>6721.53</v>
      </c>
      <c r="G417" s="16">
        <f t="shared" si="18"/>
        <v>-3506.0199999999995</v>
      </c>
      <c r="H417" s="75">
        <f t="shared" si="19"/>
        <v>-0.5216104071543235</v>
      </c>
      <c r="I417" s="75">
        <f t="shared" si="21"/>
        <v>5.096814688557377E-5</v>
      </c>
      <c r="J417" s="3">
        <v>3215.51</v>
      </c>
      <c r="K417" s="3">
        <v>6721.53</v>
      </c>
      <c r="L417" s="16">
        <f t="shared" si="20"/>
        <v>-3506.0199999999995</v>
      </c>
      <c r="M417" s="17">
        <v>44470</v>
      </c>
      <c r="N417" s="17">
        <v>44834</v>
      </c>
      <c r="O417" t="s">
        <v>2330</v>
      </c>
      <c r="P417" t="s">
        <v>45</v>
      </c>
      <c r="Q417" t="s">
        <v>1787</v>
      </c>
      <c r="R417" t="s">
        <v>50</v>
      </c>
    </row>
    <row r="418" spans="2:18" x14ac:dyDescent="0.25">
      <c r="B418" t="s">
        <v>2331</v>
      </c>
      <c r="C418" t="s">
        <v>2332</v>
      </c>
      <c r="D418" s="1" t="s">
        <v>1762</v>
      </c>
      <c r="E418" s="3">
        <v>283013.61000000004</v>
      </c>
      <c r="F418" s="3">
        <v>313547.92</v>
      </c>
      <c r="G418" s="16">
        <f t="shared" si="18"/>
        <v>-30534.309999999939</v>
      </c>
      <c r="H418" s="75">
        <f t="shared" si="19"/>
        <v>-9.7383232521523158E-2</v>
      </c>
      <c r="I418" s="75">
        <f t="shared" si="21"/>
        <v>4.4859693314890925E-3</v>
      </c>
      <c r="J418" s="3">
        <v>283013.61000000004</v>
      </c>
      <c r="K418" s="3">
        <v>313547.92</v>
      </c>
      <c r="L418" s="16">
        <f t="shared" si="20"/>
        <v>-30534.309999999939</v>
      </c>
      <c r="M418" s="17">
        <v>44470</v>
      </c>
      <c r="N418" s="17">
        <v>44834</v>
      </c>
      <c r="O418" t="s">
        <v>2333</v>
      </c>
      <c r="P418" t="s">
        <v>45</v>
      </c>
      <c r="Q418" t="s">
        <v>1180</v>
      </c>
      <c r="R418" t="s">
        <v>23</v>
      </c>
    </row>
    <row r="419" spans="2:18" x14ac:dyDescent="0.25">
      <c r="B419" t="s">
        <v>2334</v>
      </c>
      <c r="C419" t="s">
        <v>2335</v>
      </c>
      <c r="D419" s="1" t="s">
        <v>1054</v>
      </c>
      <c r="E419" s="3">
        <v>149936.48000000001</v>
      </c>
      <c r="F419" s="3">
        <v>113617.49</v>
      </c>
      <c r="G419" s="16">
        <f t="shared" si="18"/>
        <v>36318.990000000005</v>
      </c>
      <c r="H419" s="75">
        <f t="shared" si="19"/>
        <v>0.31966020372391613</v>
      </c>
      <c r="I419" s="75">
        <f t="shared" si="21"/>
        <v>2.3766010791898932E-3</v>
      </c>
      <c r="J419" s="3">
        <v>149936.48000000001</v>
      </c>
      <c r="K419" s="3">
        <v>113617.49</v>
      </c>
      <c r="L419" s="16">
        <f t="shared" si="20"/>
        <v>36318.990000000005</v>
      </c>
      <c r="M419" s="17">
        <v>44470</v>
      </c>
      <c r="N419" s="17">
        <v>44834</v>
      </c>
      <c r="O419" t="s">
        <v>2060</v>
      </c>
      <c r="P419" t="s">
        <v>454</v>
      </c>
      <c r="Q419" t="s">
        <v>2336</v>
      </c>
      <c r="R419" t="s">
        <v>23</v>
      </c>
    </row>
    <row r="420" spans="2:18" ht="45" x14ac:dyDescent="0.25">
      <c r="B420" t="s">
        <v>2337</v>
      </c>
      <c r="C420" t="s">
        <v>2338</v>
      </c>
      <c r="D420" s="1" t="s">
        <v>2339</v>
      </c>
      <c r="E420" s="3">
        <v>23964.959999999999</v>
      </c>
      <c r="F420" s="3">
        <v>27365.49</v>
      </c>
      <c r="G420" s="16">
        <f t="shared" si="18"/>
        <v>-3400.5300000000025</v>
      </c>
      <c r="H420" s="75">
        <f t="shared" si="19"/>
        <v>-0.12426344275216714</v>
      </c>
      <c r="I420" s="75">
        <f t="shared" si="21"/>
        <v>3.7986185749287044E-4</v>
      </c>
      <c r="J420" s="3">
        <v>23964.959999999999</v>
      </c>
      <c r="K420" s="3">
        <v>27365.49</v>
      </c>
      <c r="L420" s="16">
        <f t="shared" si="20"/>
        <v>-3400.5300000000025</v>
      </c>
      <c r="M420" s="17">
        <v>44470</v>
      </c>
      <c r="N420" s="17">
        <v>44834</v>
      </c>
      <c r="O420" t="s">
        <v>2276</v>
      </c>
      <c r="P420" t="s">
        <v>454</v>
      </c>
      <c r="Q420" t="s">
        <v>1787</v>
      </c>
      <c r="R420" t="s">
        <v>50</v>
      </c>
    </row>
    <row r="421" spans="2:18" x14ac:dyDescent="0.25">
      <c r="B421" t="s">
        <v>2340</v>
      </c>
      <c r="C421" t="s">
        <v>2341</v>
      </c>
      <c r="D421" s="1" t="s">
        <v>2342</v>
      </c>
      <c r="E421" s="3">
        <v>10664.88</v>
      </c>
      <c r="F421" s="3">
        <v>60359.13</v>
      </c>
      <c r="G421" s="16">
        <f t="shared" si="18"/>
        <v>-49694.25</v>
      </c>
      <c r="H421" s="75">
        <f t="shared" si="19"/>
        <v>-0.8233095805058821</v>
      </c>
      <c r="I421" s="75">
        <f t="shared" si="21"/>
        <v>1.6904602080448138E-4</v>
      </c>
      <c r="J421" s="3">
        <v>10664.88</v>
      </c>
      <c r="K421" s="3">
        <v>60359.13</v>
      </c>
      <c r="L421" s="16">
        <f t="shared" si="20"/>
        <v>-49694.25</v>
      </c>
      <c r="M421" s="17">
        <v>44470</v>
      </c>
      <c r="N421" s="17">
        <v>44834</v>
      </c>
      <c r="O421" t="s">
        <v>2333</v>
      </c>
      <c r="P421" t="s">
        <v>45</v>
      </c>
      <c r="Q421" t="s">
        <v>1735</v>
      </c>
      <c r="R421" t="s">
        <v>45</v>
      </c>
    </row>
    <row r="422" spans="2:18" x14ac:dyDescent="0.25">
      <c r="B422" t="s">
        <v>2343</v>
      </c>
      <c r="C422" t="s">
        <v>2344</v>
      </c>
      <c r="D422" s="1" t="s">
        <v>2345</v>
      </c>
      <c r="E422" s="3">
        <v>37850.69</v>
      </c>
      <c r="F422" s="3">
        <v>45195.07</v>
      </c>
      <c r="G422" s="16">
        <f t="shared" si="18"/>
        <v>-7344.3799999999974</v>
      </c>
      <c r="H422" s="75">
        <f t="shared" si="19"/>
        <v>-0.16250400762738054</v>
      </c>
      <c r="I422" s="75">
        <f t="shared" si="21"/>
        <v>5.9996066802476687E-4</v>
      </c>
      <c r="J422" s="3">
        <v>37850.69</v>
      </c>
      <c r="K422" s="3">
        <v>45195.07</v>
      </c>
      <c r="L422" s="16">
        <f t="shared" si="20"/>
        <v>-7344.3799999999974</v>
      </c>
      <c r="M422" s="17">
        <v>44470</v>
      </c>
      <c r="N422" s="17">
        <v>44834</v>
      </c>
      <c r="O422" t="s">
        <v>2346</v>
      </c>
      <c r="P422" t="s">
        <v>454</v>
      </c>
      <c r="Q422" t="s">
        <v>2060</v>
      </c>
      <c r="R422" t="s">
        <v>454</v>
      </c>
    </row>
    <row r="423" spans="2:18" x14ac:dyDescent="0.25">
      <c r="B423" t="s">
        <v>2347</v>
      </c>
      <c r="C423" t="s">
        <v>2348</v>
      </c>
      <c r="D423" s="1" t="s">
        <v>2349</v>
      </c>
      <c r="E423" s="3">
        <v>23503.41</v>
      </c>
      <c r="F423" s="3">
        <v>16324.63</v>
      </c>
      <c r="G423" s="16">
        <f t="shared" si="18"/>
        <v>7178.7800000000007</v>
      </c>
      <c r="H423" s="75">
        <f t="shared" si="19"/>
        <v>0.43975146756771827</v>
      </c>
      <c r="I423" s="75">
        <f t="shared" si="21"/>
        <v>3.7254595793260271E-4</v>
      </c>
      <c r="J423" s="3">
        <v>23503.41</v>
      </c>
      <c r="K423" s="3">
        <v>16324.63</v>
      </c>
      <c r="L423" s="16">
        <f t="shared" si="20"/>
        <v>7178.7800000000007</v>
      </c>
      <c r="M423" s="17">
        <v>44470</v>
      </c>
      <c r="N423" s="17">
        <v>44834</v>
      </c>
      <c r="O423" t="s">
        <v>2346</v>
      </c>
      <c r="P423" t="s">
        <v>454</v>
      </c>
      <c r="Q423" t="s">
        <v>2350</v>
      </c>
      <c r="R423" t="s">
        <v>50</v>
      </c>
    </row>
    <row r="424" spans="2:18" ht="30" x14ac:dyDescent="0.25">
      <c r="B424" t="s">
        <v>2351</v>
      </c>
      <c r="C424" t="s">
        <v>2352</v>
      </c>
      <c r="D424" s="1" t="s">
        <v>2353</v>
      </c>
      <c r="E424" s="3">
        <v>485.43</v>
      </c>
      <c r="F424" s="3">
        <v>620.71</v>
      </c>
      <c r="G424" s="16">
        <f t="shared" si="18"/>
        <v>-135.28000000000003</v>
      </c>
      <c r="H424" s="75">
        <f t="shared" si="19"/>
        <v>-0.21794396739217997</v>
      </c>
      <c r="I424" s="75">
        <f t="shared" si="21"/>
        <v>7.6944147406365004E-6</v>
      </c>
      <c r="J424" s="3">
        <v>485.43</v>
      </c>
      <c r="K424" s="3">
        <v>620.71</v>
      </c>
      <c r="L424" s="16">
        <f t="shared" si="20"/>
        <v>-135.28000000000003</v>
      </c>
      <c r="M424" s="17">
        <v>44470</v>
      </c>
      <c r="N424" s="17">
        <v>44834</v>
      </c>
      <c r="O424" t="s">
        <v>2276</v>
      </c>
      <c r="P424" t="s">
        <v>454</v>
      </c>
      <c r="Q424" t="s">
        <v>2239</v>
      </c>
      <c r="R424" t="s">
        <v>454</v>
      </c>
    </row>
    <row r="425" spans="2:18" ht="30" x14ac:dyDescent="0.25">
      <c r="B425" t="s">
        <v>2354</v>
      </c>
      <c r="C425" t="s">
        <v>2355</v>
      </c>
      <c r="D425" s="1" t="s">
        <v>2356</v>
      </c>
      <c r="E425" s="3">
        <v>43679.360000000001</v>
      </c>
      <c r="F425" s="3">
        <v>73851.34</v>
      </c>
      <c r="G425" s="16">
        <f t="shared" si="18"/>
        <v>-30171.979999999996</v>
      </c>
      <c r="H425" s="75">
        <f t="shared" si="19"/>
        <v>-0.40855020369298645</v>
      </c>
      <c r="I425" s="75">
        <f t="shared" si="21"/>
        <v>6.9234928093766005E-4</v>
      </c>
      <c r="J425" s="3">
        <v>43679.360000000001</v>
      </c>
      <c r="K425" s="3">
        <v>73851.34</v>
      </c>
      <c r="L425" s="16">
        <f t="shared" si="20"/>
        <v>-30171.979999999996</v>
      </c>
      <c r="M425" s="17">
        <v>44470</v>
      </c>
      <c r="N425" s="17">
        <v>44834</v>
      </c>
      <c r="O425" t="s">
        <v>2357</v>
      </c>
      <c r="P425" t="s">
        <v>50</v>
      </c>
      <c r="Q425" t="s">
        <v>1864</v>
      </c>
      <c r="R425" t="s">
        <v>432</v>
      </c>
    </row>
    <row r="426" spans="2:18" ht="30" x14ac:dyDescent="0.25">
      <c r="B426" t="s">
        <v>2358</v>
      </c>
      <c r="C426" t="s">
        <v>2359</v>
      </c>
      <c r="D426" s="1" t="s">
        <v>2360</v>
      </c>
      <c r="E426" s="3">
        <v>-290.82</v>
      </c>
      <c r="F426" s="3">
        <v>7112.49</v>
      </c>
      <c r="G426" s="16">
        <f t="shared" si="18"/>
        <v>-7403.3099999999995</v>
      </c>
      <c r="H426" s="75">
        <f t="shared" si="19"/>
        <v>-1.0408886339383254</v>
      </c>
      <c r="I426" s="75">
        <f t="shared" si="21"/>
        <v>-4.609706229264584E-6</v>
      </c>
      <c r="J426" s="3">
        <v>-290.82</v>
      </c>
      <c r="K426" s="3">
        <v>7112.49</v>
      </c>
      <c r="L426" s="16">
        <f t="shared" si="20"/>
        <v>-7403.3099999999995</v>
      </c>
      <c r="M426" s="17">
        <v>44470</v>
      </c>
      <c r="N426" s="17">
        <v>44834</v>
      </c>
      <c r="O426" t="s">
        <v>2361</v>
      </c>
      <c r="P426" t="s">
        <v>454</v>
      </c>
      <c r="Q426" t="s">
        <v>1787</v>
      </c>
      <c r="R426" t="s">
        <v>50</v>
      </c>
    </row>
    <row r="427" spans="2:18" ht="45" x14ac:dyDescent="0.25">
      <c r="B427" t="s">
        <v>2362</v>
      </c>
      <c r="C427" t="s">
        <v>2363</v>
      </c>
      <c r="D427" s="1" t="s">
        <v>2364</v>
      </c>
      <c r="E427" s="3">
        <v>3056.28</v>
      </c>
      <c r="F427" s="3">
        <v>6474.88</v>
      </c>
      <c r="G427" s="16">
        <f t="shared" si="18"/>
        <v>-3418.6</v>
      </c>
      <c r="H427" s="75">
        <f t="shared" si="19"/>
        <v>-0.52797889690619748</v>
      </c>
      <c r="I427" s="75">
        <f t="shared" si="21"/>
        <v>4.8444236828198761E-5</v>
      </c>
      <c r="J427" s="3">
        <v>3056.28</v>
      </c>
      <c r="K427" s="3">
        <v>6474.88</v>
      </c>
      <c r="L427" s="16">
        <f t="shared" si="20"/>
        <v>-3418.6</v>
      </c>
      <c r="M427" s="17">
        <v>44470</v>
      </c>
      <c r="N427" s="17">
        <v>44834</v>
      </c>
      <c r="O427" t="s">
        <v>2357</v>
      </c>
      <c r="P427" t="s">
        <v>50</v>
      </c>
      <c r="Q427" t="s">
        <v>1180</v>
      </c>
      <c r="R427" t="s">
        <v>23</v>
      </c>
    </row>
    <row r="428" spans="2:18" ht="30" x14ac:dyDescent="0.25">
      <c r="B428" t="s">
        <v>2365</v>
      </c>
      <c r="C428" t="s">
        <v>2366</v>
      </c>
      <c r="D428" s="1" t="s">
        <v>2367</v>
      </c>
      <c r="E428" s="3">
        <v>2633.15</v>
      </c>
      <c r="F428" s="3">
        <v>5040.76</v>
      </c>
      <c r="G428" s="16">
        <f t="shared" si="18"/>
        <v>-2407.61</v>
      </c>
      <c r="H428" s="75">
        <f t="shared" si="19"/>
        <v>-0.47762837349923426</v>
      </c>
      <c r="I428" s="75">
        <f t="shared" si="21"/>
        <v>4.1737321909043533E-5</v>
      </c>
      <c r="J428" s="3">
        <v>2633.15</v>
      </c>
      <c r="K428" s="3">
        <v>5040.76</v>
      </c>
      <c r="L428" s="16">
        <f t="shared" si="20"/>
        <v>-2407.61</v>
      </c>
      <c r="M428" s="17">
        <v>44470</v>
      </c>
      <c r="N428" s="17">
        <v>44834</v>
      </c>
      <c r="O428" t="s">
        <v>2357</v>
      </c>
      <c r="P428" t="s">
        <v>50</v>
      </c>
      <c r="Q428" t="s">
        <v>1180</v>
      </c>
      <c r="R428" t="s">
        <v>23</v>
      </c>
    </row>
    <row r="429" spans="2:18" ht="45" x14ac:dyDescent="0.25">
      <c r="B429" t="s">
        <v>2368</v>
      </c>
      <c r="C429" t="s">
        <v>2369</v>
      </c>
      <c r="D429" s="1" t="s">
        <v>2370</v>
      </c>
      <c r="E429" s="3">
        <v>38567.99</v>
      </c>
      <c r="F429" s="3">
        <v>29756.93</v>
      </c>
      <c r="G429" s="16">
        <f t="shared" si="18"/>
        <v>8811.0599999999977</v>
      </c>
      <c r="H429" s="75">
        <f t="shared" si="19"/>
        <v>0.2961011098927207</v>
      </c>
      <c r="I429" s="75">
        <f t="shared" si="21"/>
        <v>6.1133038908333054E-4</v>
      </c>
      <c r="J429" s="3">
        <v>38567.99</v>
      </c>
      <c r="K429" s="3">
        <v>29756.93</v>
      </c>
      <c r="L429" s="16">
        <f t="shared" si="20"/>
        <v>8811.0599999999977</v>
      </c>
      <c r="M429" s="17">
        <v>44470</v>
      </c>
      <c r="N429" s="17">
        <v>44834</v>
      </c>
      <c r="O429" t="s">
        <v>2357</v>
      </c>
      <c r="P429" t="s">
        <v>50</v>
      </c>
      <c r="Q429" t="s">
        <v>1180</v>
      </c>
      <c r="R429" t="s">
        <v>23</v>
      </c>
    </row>
    <row r="430" spans="2:18" x14ac:dyDescent="0.25">
      <c r="B430" t="s">
        <v>2371</v>
      </c>
      <c r="C430" t="s">
        <v>2372</v>
      </c>
      <c r="D430" s="1" t="s">
        <v>2373</v>
      </c>
      <c r="E430" s="3">
        <v>9785.2100000000009</v>
      </c>
      <c r="F430" s="3">
        <v>9152.77</v>
      </c>
      <c r="G430" s="16">
        <f t="shared" si="18"/>
        <v>632.44000000000051</v>
      </c>
      <c r="H430" s="75">
        <f t="shared" si="19"/>
        <v>6.9098207427915323E-2</v>
      </c>
      <c r="I430" s="75">
        <f t="shared" si="21"/>
        <v>1.5510261842948252E-4</v>
      </c>
      <c r="J430" s="3">
        <v>9785.2100000000009</v>
      </c>
      <c r="K430" s="3">
        <v>9152.77</v>
      </c>
      <c r="L430" s="16">
        <f t="shared" si="20"/>
        <v>632.44000000000051</v>
      </c>
      <c r="M430" s="17">
        <v>44470</v>
      </c>
      <c r="N430" s="17">
        <v>44834</v>
      </c>
      <c r="O430" t="s">
        <v>2374</v>
      </c>
      <c r="P430" t="s">
        <v>50</v>
      </c>
      <c r="Q430" t="s">
        <v>2375</v>
      </c>
      <c r="R430" t="s">
        <v>50</v>
      </c>
    </row>
    <row r="431" spans="2:18" x14ac:dyDescent="0.25">
      <c r="B431" t="s">
        <v>2376</v>
      </c>
      <c r="C431" t="s">
        <v>2377</v>
      </c>
      <c r="D431" s="1" t="s">
        <v>2378</v>
      </c>
      <c r="E431" s="3">
        <v>16531.689999999999</v>
      </c>
      <c r="F431" s="3">
        <v>17841.240000000002</v>
      </c>
      <c r="G431" s="16">
        <f t="shared" si="18"/>
        <v>-1309.5500000000029</v>
      </c>
      <c r="H431" s="75">
        <f t="shared" si="19"/>
        <v>-7.3400167252948942E-2</v>
      </c>
      <c r="I431" s="75">
        <f t="shared" si="21"/>
        <v>2.6203918015704227E-4</v>
      </c>
      <c r="J431" s="3">
        <v>16531.689999999999</v>
      </c>
      <c r="K431" s="3">
        <v>17841.240000000002</v>
      </c>
      <c r="L431" s="16">
        <f t="shared" si="20"/>
        <v>-1309.5500000000029</v>
      </c>
      <c r="M431" s="17">
        <v>44470</v>
      </c>
      <c r="N431" s="17">
        <v>44834</v>
      </c>
      <c r="O431" t="s">
        <v>2379</v>
      </c>
      <c r="P431" t="s">
        <v>454</v>
      </c>
      <c r="Q431" t="s">
        <v>1787</v>
      </c>
      <c r="R431" t="s">
        <v>50</v>
      </c>
    </row>
    <row r="432" spans="2:18" x14ac:dyDescent="0.25">
      <c r="B432" t="s">
        <v>2380</v>
      </c>
      <c r="C432" t="s">
        <v>2381</v>
      </c>
      <c r="D432" s="1" t="s">
        <v>2382</v>
      </c>
      <c r="E432" s="3">
        <v>71186.64</v>
      </c>
      <c r="F432" s="3">
        <v>76937.23</v>
      </c>
      <c r="G432" s="16">
        <f t="shared" si="18"/>
        <v>-5750.5899999999965</v>
      </c>
      <c r="H432" s="75">
        <f t="shared" si="19"/>
        <v>-7.4743917866551698E-2</v>
      </c>
      <c r="I432" s="75">
        <f t="shared" si="21"/>
        <v>1.1283594589382279E-3</v>
      </c>
      <c r="J432" s="3">
        <v>71186.64</v>
      </c>
      <c r="K432" s="3">
        <v>76937.23</v>
      </c>
      <c r="L432" s="16">
        <f t="shared" si="20"/>
        <v>-5750.5899999999965</v>
      </c>
      <c r="M432" s="17">
        <v>44470</v>
      </c>
      <c r="N432" s="17">
        <v>44834</v>
      </c>
      <c r="O432" t="s">
        <v>2346</v>
      </c>
      <c r="P432" t="s">
        <v>454</v>
      </c>
      <c r="Q432" t="s">
        <v>2383</v>
      </c>
      <c r="R432" t="s">
        <v>23</v>
      </c>
    </row>
    <row r="433" spans="2:18" x14ac:dyDescent="0.25">
      <c r="B433" t="s">
        <v>2384</v>
      </c>
      <c r="C433" t="s">
        <v>2385</v>
      </c>
      <c r="D433" s="1" t="s">
        <v>2386</v>
      </c>
      <c r="E433" s="3">
        <v>2690.9</v>
      </c>
      <c r="F433" s="3">
        <v>3092.25</v>
      </c>
      <c r="G433" s="16">
        <f t="shared" si="18"/>
        <v>-401.34999999999991</v>
      </c>
      <c r="H433" s="75">
        <f t="shared" si="19"/>
        <v>-0.12979222249171313</v>
      </c>
      <c r="I433" s="75">
        <f t="shared" si="21"/>
        <v>4.2652700957045836E-5</v>
      </c>
      <c r="J433" s="3">
        <v>2690.9</v>
      </c>
      <c r="K433" s="3">
        <v>3092.25</v>
      </c>
      <c r="L433" s="16">
        <f t="shared" si="20"/>
        <v>-401.34999999999991</v>
      </c>
      <c r="M433" s="17">
        <v>44470</v>
      </c>
      <c r="N433" s="17">
        <v>44834</v>
      </c>
      <c r="O433" t="s">
        <v>871</v>
      </c>
      <c r="P433" t="s">
        <v>432</v>
      </c>
      <c r="Q433" t="s">
        <v>1180</v>
      </c>
      <c r="R433" t="s">
        <v>23</v>
      </c>
    </row>
    <row r="434" spans="2:18" ht="30" x14ac:dyDescent="0.25">
      <c r="B434" t="s">
        <v>2387</v>
      </c>
      <c r="C434" t="s">
        <v>2388</v>
      </c>
      <c r="D434" s="1" t="s">
        <v>2389</v>
      </c>
      <c r="E434" s="3">
        <v>116947.69</v>
      </c>
      <c r="F434" s="3">
        <v>74049.09</v>
      </c>
      <c r="G434" s="16">
        <f t="shared" si="18"/>
        <v>42898.600000000006</v>
      </c>
      <c r="H434" s="75">
        <f t="shared" si="19"/>
        <v>0.57932649813792458</v>
      </c>
      <c r="I434" s="75">
        <f t="shared" si="21"/>
        <v>1.8537050240392803E-3</v>
      </c>
      <c r="J434" s="3">
        <v>116947.69</v>
      </c>
      <c r="K434" s="3">
        <v>74049.09</v>
      </c>
      <c r="L434" s="16">
        <f t="shared" si="20"/>
        <v>42898.600000000006</v>
      </c>
      <c r="M434" s="17">
        <v>44470</v>
      </c>
      <c r="N434" s="17">
        <v>44834</v>
      </c>
      <c r="O434" t="s">
        <v>2361</v>
      </c>
      <c r="P434" t="s">
        <v>454</v>
      </c>
      <c r="Q434" t="s">
        <v>1787</v>
      </c>
      <c r="R434" t="s">
        <v>50</v>
      </c>
    </row>
    <row r="435" spans="2:18" x14ac:dyDescent="0.25">
      <c r="B435" t="s">
        <v>2390</v>
      </c>
      <c r="C435" t="s">
        <v>2391</v>
      </c>
      <c r="D435" s="1" t="s">
        <v>2392</v>
      </c>
      <c r="E435" s="3">
        <v>54875.01</v>
      </c>
      <c r="F435" s="3">
        <v>48082.71</v>
      </c>
      <c r="G435" s="16">
        <f t="shared" si="18"/>
        <v>6792.3000000000029</v>
      </c>
      <c r="H435" s="75">
        <f t="shared" si="19"/>
        <v>0.14126283647489926</v>
      </c>
      <c r="I435" s="75">
        <f t="shared" si="21"/>
        <v>8.6980838810245633E-4</v>
      </c>
      <c r="J435" s="3">
        <v>54875.01</v>
      </c>
      <c r="K435" s="3">
        <v>48082.71</v>
      </c>
      <c r="L435" s="16">
        <f t="shared" si="20"/>
        <v>6792.3000000000029</v>
      </c>
      <c r="M435" s="17">
        <v>44470</v>
      </c>
      <c r="N435" s="17">
        <v>44834</v>
      </c>
      <c r="O435" t="s">
        <v>2357</v>
      </c>
      <c r="P435" t="s">
        <v>50</v>
      </c>
      <c r="Q435" t="s">
        <v>2393</v>
      </c>
      <c r="R435" t="s">
        <v>50</v>
      </c>
    </row>
    <row r="436" spans="2:18" ht="60" x14ac:dyDescent="0.25">
      <c r="B436" t="s">
        <v>2394</v>
      </c>
      <c r="C436" t="s">
        <v>2395</v>
      </c>
      <c r="D436" s="1" t="s">
        <v>2396</v>
      </c>
      <c r="E436" s="3">
        <v>3757.92</v>
      </c>
      <c r="F436" s="3">
        <v>25233.38</v>
      </c>
      <c r="G436" s="16">
        <f t="shared" si="18"/>
        <v>-21475.46</v>
      </c>
      <c r="H436" s="75">
        <f t="shared" si="19"/>
        <v>-0.85107345904512188</v>
      </c>
      <c r="I436" s="75">
        <f t="shared" si="21"/>
        <v>5.9565735620239205E-5</v>
      </c>
      <c r="J436" s="3">
        <v>3757.92</v>
      </c>
      <c r="K436" s="3">
        <v>25233.38</v>
      </c>
      <c r="L436" s="16">
        <f t="shared" si="20"/>
        <v>-21475.46</v>
      </c>
      <c r="M436" s="17">
        <v>44470</v>
      </c>
      <c r="N436" s="17">
        <v>44834</v>
      </c>
      <c r="O436" t="s">
        <v>2357</v>
      </c>
      <c r="P436" t="s">
        <v>50</v>
      </c>
      <c r="Q436" t="s">
        <v>1180</v>
      </c>
      <c r="R436" t="s">
        <v>23</v>
      </c>
    </row>
    <row r="437" spans="2:18" x14ac:dyDescent="0.25">
      <c r="B437" t="s">
        <v>2397</v>
      </c>
      <c r="C437" t="s">
        <v>2398</v>
      </c>
      <c r="D437" s="1" t="s">
        <v>2399</v>
      </c>
      <c r="E437" s="3">
        <v>179681.89</v>
      </c>
      <c r="F437" s="3">
        <v>79642.34</v>
      </c>
      <c r="G437" s="16">
        <f t="shared" si="18"/>
        <v>100039.55000000002</v>
      </c>
      <c r="H437" s="75">
        <f t="shared" si="19"/>
        <v>1.2561101293608403</v>
      </c>
      <c r="I437" s="75">
        <f t="shared" si="21"/>
        <v>2.8480872279039744E-3</v>
      </c>
      <c r="J437" s="3">
        <v>179681.89</v>
      </c>
      <c r="K437" s="3">
        <v>79642.34</v>
      </c>
      <c r="L437" s="16">
        <f t="shared" si="20"/>
        <v>100039.55000000002</v>
      </c>
      <c r="M437" s="17">
        <v>44470</v>
      </c>
      <c r="N437" s="17">
        <v>44834</v>
      </c>
      <c r="O437" t="s">
        <v>2400</v>
      </c>
      <c r="P437" t="s">
        <v>454</v>
      </c>
      <c r="Q437" t="s">
        <v>1180</v>
      </c>
      <c r="R437" t="s">
        <v>23</v>
      </c>
    </row>
    <row r="438" spans="2:18" ht="30" x14ac:dyDescent="0.25">
      <c r="B438" t="s">
        <v>2401</v>
      </c>
      <c r="C438" t="s">
        <v>2402</v>
      </c>
      <c r="D438" s="1" t="s">
        <v>2403</v>
      </c>
      <c r="E438" s="3">
        <v>262615.87</v>
      </c>
      <c r="F438" s="3">
        <v>373594.69</v>
      </c>
      <c r="G438" s="16">
        <f t="shared" si="18"/>
        <v>-110978.82</v>
      </c>
      <c r="H438" s="75">
        <f t="shared" si="19"/>
        <v>-0.29705673814582323</v>
      </c>
      <c r="I438" s="75">
        <f t="shared" si="21"/>
        <v>4.1626504774181219E-3</v>
      </c>
      <c r="J438" s="3">
        <v>262615.87</v>
      </c>
      <c r="K438" s="3">
        <v>373594.69</v>
      </c>
      <c r="L438" s="16">
        <f t="shared" si="20"/>
        <v>-110978.82</v>
      </c>
      <c r="M438" s="17">
        <v>44470</v>
      </c>
      <c r="N438" s="17">
        <v>44834</v>
      </c>
      <c r="O438" t="s">
        <v>2404</v>
      </c>
      <c r="P438" t="s">
        <v>454</v>
      </c>
      <c r="Q438" t="s">
        <v>1180</v>
      </c>
      <c r="R438" t="s">
        <v>23</v>
      </c>
    </row>
    <row r="439" spans="2:18" x14ac:dyDescent="0.25">
      <c r="B439" t="s">
        <v>2405</v>
      </c>
      <c r="C439" t="s">
        <v>2406</v>
      </c>
      <c r="D439" s="1" t="s">
        <v>2407</v>
      </c>
      <c r="E439" s="3">
        <v>58782.490000000005</v>
      </c>
      <c r="F439" s="3">
        <v>44591.03</v>
      </c>
      <c r="G439" s="16">
        <f t="shared" si="18"/>
        <v>14191.460000000006</v>
      </c>
      <c r="H439" s="75">
        <f t="shared" si="19"/>
        <v>0.31825817883103413</v>
      </c>
      <c r="I439" s="75">
        <f t="shared" si="21"/>
        <v>9.3174475732302848E-4</v>
      </c>
      <c r="J439" s="3">
        <v>58782.490000000005</v>
      </c>
      <c r="K439" s="3">
        <v>44591.03</v>
      </c>
      <c r="L439" s="16">
        <f t="shared" si="20"/>
        <v>14191.460000000006</v>
      </c>
      <c r="M439" s="17">
        <v>44470</v>
      </c>
      <c r="N439" s="17">
        <v>44834</v>
      </c>
      <c r="O439" t="s">
        <v>2408</v>
      </c>
      <c r="P439" t="s">
        <v>50</v>
      </c>
      <c r="Q439" t="s">
        <v>2393</v>
      </c>
      <c r="R439" t="s">
        <v>50</v>
      </c>
    </row>
    <row r="440" spans="2:18" ht="60" x14ac:dyDescent="0.25">
      <c r="B440" t="s">
        <v>2409</v>
      </c>
      <c r="C440" t="s">
        <v>2410</v>
      </c>
      <c r="D440" s="1" t="s">
        <v>2411</v>
      </c>
      <c r="E440" s="3">
        <v>1659.42</v>
      </c>
      <c r="F440" s="3">
        <v>296.66000000000003</v>
      </c>
      <c r="G440" s="16">
        <f t="shared" si="18"/>
        <v>1362.76</v>
      </c>
      <c r="H440" s="75">
        <f t="shared" si="19"/>
        <v>4.5936762623879188</v>
      </c>
      <c r="I440" s="75">
        <f t="shared" si="21"/>
        <v>2.630300086296072E-5</v>
      </c>
      <c r="J440" s="3">
        <v>1659.42</v>
      </c>
      <c r="K440" s="3">
        <v>296.66000000000003</v>
      </c>
      <c r="L440" s="16">
        <f t="shared" si="20"/>
        <v>1362.76</v>
      </c>
      <c r="M440" s="17">
        <v>44470</v>
      </c>
      <c r="N440" s="17">
        <v>44834</v>
      </c>
      <c r="O440" t="s">
        <v>2357</v>
      </c>
      <c r="P440" t="s">
        <v>50</v>
      </c>
      <c r="Q440" t="s">
        <v>1180</v>
      </c>
      <c r="R440" t="s">
        <v>23</v>
      </c>
    </row>
    <row r="441" spans="2:18" ht="60" x14ac:dyDescent="0.25">
      <c r="B441" t="s">
        <v>2412</v>
      </c>
      <c r="C441" t="s">
        <v>2413</v>
      </c>
      <c r="D441" s="1" t="s">
        <v>2414</v>
      </c>
      <c r="E441" s="3">
        <v>-43210.43</v>
      </c>
      <c r="F441" s="3">
        <v>68239.289999999994</v>
      </c>
      <c r="G441" s="16">
        <f t="shared" si="18"/>
        <v>-111449.72</v>
      </c>
      <c r="H441" s="75">
        <f t="shared" si="19"/>
        <v>-1.6332192201882525</v>
      </c>
      <c r="I441" s="75">
        <f t="shared" si="21"/>
        <v>-6.8491640306788141E-4</v>
      </c>
      <c r="J441" s="3">
        <v>-43210.43</v>
      </c>
      <c r="K441" s="3">
        <v>68239.289999999994</v>
      </c>
      <c r="L441" s="16">
        <f t="shared" si="20"/>
        <v>-111449.72</v>
      </c>
      <c r="M441" s="17">
        <v>44470</v>
      </c>
      <c r="N441" s="17">
        <v>44834</v>
      </c>
      <c r="O441" t="s">
        <v>2415</v>
      </c>
      <c r="P441" t="s">
        <v>43</v>
      </c>
      <c r="Q441" t="s">
        <v>2383</v>
      </c>
      <c r="R441" t="s">
        <v>23</v>
      </c>
    </row>
    <row r="442" spans="2:18" ht="45" x14ac:dyDescent="0.25">
      <c r="B442" t="s">
        <v>2416</v>
      </c>
      <c r="C442" t="s">
        <v>2417</v>
      </c>
      <c r="D442" s="1" t="s">
        <v>2418</v>
      </c>
      <c r="E442" s="3">
        <v>1562.48</v>
      </c>
      <c r="F442" s="3">
        <v>121.59</v>
      </c>
      <c r="G442" s="16">
        <f t="shared" si="18"/>
        <v>1440.89</v>
      </c>
      <c r="H442" s="75">
        <f t="shared" si="19"/>
        <v>11.850398881486965</v>
      </c>
      <c r="I442" s="75">
        <f t="shared" si="21"/>
        <v>2.4766432119872524E-5</v>
      </c>
      <c r="J442" s="3">
        <v>1562.48</v>
      </c>
      <c r="K442" s="3">
        <v>121.59</v>
      </c>
      <c r="L442" s="16">
        <f t="shared" si="20"/>
        <v>1440.89</v>
      </c>
      <c r="M442" s="17">
        <v>44470</v>
      </c>
      <c r="N442" s="17">
        <v>44834</v>
      </c>
      <c r="O442" t="s">
        <v>2357</v>
      </c>
      <c r="P442" t="s">
        <v>50</v>
      </c>
      <c r="Q442" t="s">
        <v>1685</v>
      </c>
      <c r="R442" t="s">
        <v>50</v>
      </c>
    </row>
    <row r="443" spans="2:18" x14ac:dyDescent="0.25">
      <c r="B443" t="s">
        <v>2419</v>
      </c>
      <c r="C443" t="s">
        <v>2420</v>
      </c>
      <c r="D443" s="1" t="s">
        <v>2421</v>
      </c>
      <c r="E443" s="3">
        <v>61134.57</v>
      </c>
      <c r="F443" s="3">
        <v>21546.66</v>
      </c>
      <c r="G443" s="16">
        <f t="shared" si="18"/>
        <v>39587.910000000003</v>
      </c>
      <c r="H443" s="75">
        <f t="shared" si="19"/>
        <v>1.8373107479303059</v>
      </c>
      <c r="I443" s="75">
        <f t="shared" si="21"/>
        <v>9.6902691751740515E-4</v>
      </c>
      <c r="J443" s="3">
        <v>61134.57</v>
      </c>
      <c r="K443" s="3">
        <v>21546.66</v>
      </c>
      <c r="L443" s="16">
        <f t="shared" si="20"/>
        <v>39587.910000000003</v>
      </c>
      <c r="M443" s="17">
        <v>44470</v>
      </c>
      <c r="N443" s="17">
        <v>44834</v>
      </c>
      <c r="O443" t="s">
        <v>2422</v>
      </c>
      <c r="P443" t="s">
        <v>23</v>
      </c>
      <c r="Q443" t="s">
        <v>2423</v>
      </c>
      <c r="R443" t="s">
        <v>23</v>
      </c>
    </row>
    <row r="444" spans="2:18" ht="30" x14ac:dyDescent="0.25">
      <c r="B444" t="s">
        <v>2424</v>
      </c>
      <c r="C444" t="s">
        <v>2425</v>
      </c>
      <c r="D444" s="1" t="s">
        <v>2426</v>
      </c>
      <c r="E444" s="3">
        <v>148073.87000000002</v>
      </c>
      <c r="F444" s="3">
        <v>617923.80000000005</v>
      </c>
      <c r="G444" s="16">
        <f t="shared" si="18"/>
        <v>-469849.93000000005</v>
      </c>
      <c r="H444" s="75">
        <f t="shared" si="19"/>
        <v>-0.76036872183916526</v>
      </c>
      <c r="I444" s="75">
        <f t="shared" si="21"/>
        <v>2.3470773706427148E-3</v>
      </c>
      <c r="J444" s="3">
        <v>148073.87000000002</v>
      </c>
      <c r="K444" s="3">
        <v>617923.80000000005</v>
      </c>
      <c r="L444" s="16">
        <f t="shared" si="20"/>
        <v>-469849.93000000005</v>
      </c>
      <c r="M444" s="17">
        <v>44470</v>
      </c>
      <c r="N444" s="17">
        <v>44834</v>
      </c>
      <c r="O444" t="s">
        <v>1685</v>
      </c>
      <c r="P444" t="s">
        <v>50</v>
      </c>
      <c r="Q444" t="s">
        <v>2427</v>
      </c>
      <c r="R444" t="s">
        <v>43</v>
      </c>
    </row>
    <row r="445" spans="2:18" x14ac:dyDescent="0.25">
      <c r="B445" t="s">
        <v>2428</v>
      </c>
      <c r="C445" t="s">
        <v>2429</v>
      </c>
      <c r="D445" s="1" t="s">
        <v>2430</v>
      </c>
      <c r="E445" s="3">
        <v>6860.91</v>
      </c>
      <c r="F445" s="3">
        <v>8868.1</v>
      </c>
      <c r="G445" s="16">
        <f t="shared" si="18"/>
        <v>-2007.1900000000005</v>
      </c>
      <c r="H445" s="75">
        <f t="shared" si="19"/>
        <v>-0.22633822352025806</v>
      </c>
      <c r="I445" s="75">
        <f t="shared" si="21"/>
        <v>1.0875035955375722E-4</v>
      </c>
      <c r="J445" s="3">
        <v>6860.91</v>
      </c>
      <c r="K445" s="3">
        <v>8868.1</v>
      </c>
      <c r="L445" s="16">
        <f t="shared" si="20"/>
        <v>-2007.1900000000005</v>
      </c>
      <c r="M445" s="17">
        <v>44470</v>
      </c>
      <c r="N445" s="17">
        <v>44834</v>
      </c>
      <c r="O445" t="s">
        <v>2422</v>
      </c>
      <c r="P445" t="s">
        <v>23</v>
      </c>
      <c r="Q445" t="s">
        <v>2423</v>
      </c>
      <c r="R445" t="s">
        <v>23</v>
      </c>
    </row>
    <row r="446" spans="2:18" x14ac:dyDescent="0.25">
      <c r="B446" t="s">
        <v>2431</v>
      </c>
      <c r="C446" t="s">
        <v>2432</v>
      </c>
      <c r="D446" s="1" t="s">
        <v>2433</v>
      </c>
      <c r="E446" s="3">
        <v>19095.79</v>
      </c>
      <c r="F446" s="3">
        <v>22636.94</v>
      </c>
      <c r="G446" s="16">
        <f t="shared" si="18"/>
        <v>-3541.1499999999978</v>
      </c>
      <c r="H446" s="75">
        <f t="shared" si="19"/>
        <v>-0.15643236232458971</v>
      </c>
      <c r="I446" s="75">
        <f t="shared" si="21"/>
        <v>3.0268200988834451E-4</v>
      </c>
      <c r="J446" s="3">
        <v>19095.79</v>
      </c>
      <c r="K446" s="3">
        <v>22636.94</v>
      </c>
      <c r="L446" s="16">
        <f t="shared" si="20"/>
        <v>-3541.1499999999978</v>
      </c>
      <c r="M446" s="17">
        <v>44470</v>
      </c>
      <c r="N446" s="17">
        <v>44834</v>
      </c>
      <c r="O446" t="s">
        <v>2422</v>
      </c>
      <c r="P446" t="s">
        <v>23</v>
      </c>
      <c r="Q446" t="s">
        <v>2434</v>
      </c>
      <c r="R446" t="s">
        <v>23</v>
      </c>
    </row>
    <row r="447" spans="2:18" x14ac:dyDescent="0.25">
      <c r="B447" t="s">
        <v>2435</v>
      </c>
      <c r="C447" t="s">
        <v>2436</v>
      </c>
      <c r="D447" s="1" t="s">
        <v>2437</v>
      </c>
      <c r="E447" s="3">
        <v>1524.05</v>
      </c>
      <c r="F447" s="3">
        <v>6822.4</v>
      </c>
      <c r="G447" s="16">
        <f t="shared" si="18"/>
        <v>-5298.3499999999995</v>
      </c>
      <c r="H447" s="75">
        <f t="shared" si="19"/>
        <v>-0.77661087007504681</v>
      </c>
      <c r="I447" s="75">
        <f t="shared" si="21"/>
        <v>2.4157288971565537E-5</v>
      </c>
      <c r="J447" s="3">
        <v>1524.05</v>
      </c>
      <c r="K447" s="3">
        <v>6822.4</v>
      </c>
      <c r="L447" s="16">
        <f t="shared" si="20"/>
        <v>-5298.3499999999995</v>
      </c>
      <c r="M447" s="17">
        <v>44470</v>
      </c>
      <c r="N447" s="17">
        <v>44834</v>
      </c>
      <c r="O447" t="s">
        <v>2438</v>
      </c>
      <c r="P447" t="s">
        <v>23</v>
      </c>
      <c r="Q447" t="s">
        <v>2439</v>
      </c>
      <c r="R447" t="s">
        <v>432</v>
      </c>
    </row>
    <row r="448" spans="2:18" x14ac:dyDescent="0.25">
      <c r="B448" t="s">
        <v>2440</v>
      </c>
      <c r="C448" t="s">
        <v>2441</v>
      </c>
      <c r="D448" s="1" t="s">
        <v>2442</v>
      </c>
      <c r="E448" s="3">
        <v>3771.9</v>
      </c>
      <c r="F448" s="3">
        <v>2902.6</v>
      </c>
      <c r="G448" s="16">
        <f t="shared" si="18"/>
        <v>869.30000000000018</v>
      </c>
      <c r="H448" s="75">
        <f t="shared" si="19"/>
        <v>0.29949011231309869</v>
      </c>
      <c r="I448" s="75">
        <f t="shared" si="21"/>
        <v>5.9787328678093275E-5</v>
      </c>
      <c r="J448" s="3">
        <v>3771.9</v>
      </c>
      <c r="K448" s="3">
        <v>2902.6</v>
      </c>
      <c r="L448" s="16">
        <f t="shared" si="20"/>
        <v>869.30000000000018</v>
      </c>
      <c r="M448" s="17">
        <v>44470</v>
      </c>
      <c r="N448" s="17">
        <v>44834</v>
      </c>
      <c r="O448" t="s">
        <v>2443</v>
      </c>
      <c r="P448" t="s">
        <v>23</v>
      </c>
      <c r="Q448" t="s">
        <v>2444</v>
      </c>
      <c r="R448" t="s">
        <v>23</v>
      </c>
    </row>
    <row r="449" spans="2:18" x14ac:dyDescent="0.25">
      <c r="B449" t="s">
        <v>2445</v>
      </c>
      <c r="C449" t="s">
        <v>2446</v>
      </c>
      <c r="D449" s="1" t="s">
        <v>2447</v>
      </c>
      <c r="E449" s="3">
        <v>14165.830000000002</v>
      </c>
      <c r="F449" s="3">
        <v>160286.57</v>
      </c>
      <c r="G449" s="16">
        <f t="shared" si="18"/>
        <v>-146120.74</v>
      </c>
      <c r="H449" s="75">
        <f t="shared" si="19"/>
        <v>-0.91162185328440171</v>
      </c>
      <c r="I449" s="75">
        <f t="shared" si="21"/>
        <v>2.2453859704870069E-4</v>
      </c>
      <c r="J449" s="3">
        <v>14165.830000000002</v>
      </c>
      <c r="K449" s="3">
        <v>160286.57</v>
      </c>
      <c r="L449" s="16">
        <f t="shared" si="20"/>
        <v>-146120.74</v>
      </c>
      <c r="M449" s="17">
        <v>44470</v>
      </c>
      <c r="N449" s="17">
        <v>44834</v>
      </c>
      <c r="O449" t="s">
        <v>2152</v>
      </c>
      <c r="P449" t="s">
        <v>23</v>
      </c>
      <c r="Q449" t="s">
        <v>2448</v>
      </c>
      <c r="R449" t="s">
        <v>544</v>
      </c>
    </row>
    <row r="450" spans="2:18" ht="60" x14ac:dyDescent="0.25">
      <c r="B450" t="s">
        <v>2449</v>
      </c>
      <c r="C450" t="s">
        <v>2450</v>
      </c>
      <c r="D450" s="1" t="s">
        <v>2451</v>
      </c>
      <c r="E450" s="3">
        <v>1978.73</v>
      </c>
      <c r="F450" s="3">
        <v>739563.14</v>
      </c>
      <c r="G450" s="16">
        <f t="shared" si="18"/>
        <v>-737584.41</v>
      </c>
      <c r="H450" s="75">
        <f t="shared" si="19"/>
        <v>-0.9973244610324955</v>
      </c>
      <c r="I450" s="75">
        <f t="shared" si="21"/>
        <v>3.136429408923977E-5</v>
      </c>
      <c r="J450" s="3">
        <v>1978.73</v>
      </c>
      <c r="K450" s="3">
        <v>739563.14</v>
      </c>
      <c r="L450" s="16">
        <f t="shared" si="20"/>
        <v>-737584.41</v>
      </c>
      <c r="M450" s="17">
        <v>44470</v>
      </c>
      <c r="N450" s="17">
        <v>44834</v>
      </c>
      <c r="O450" t="s">
        <v>2452</v>
      </c>
      <c r="P450" t="s">
        <v>432</v>
      </c>
      <c r="Q450" t="s">
        <v>2453</v>
      </c>
      <c r="R450" t="s">
        <v>585</v>
      </c>
    </row>
    <row r="451" spans="2:18" ht="30" x14ac:dyDescent="0.25">
      <c r="B451" t="s">
        <v>2454</v>
      </c>
      <c r="C451" t="s">
        <v>2455</v>
      </c>
      <c r="D451" s="1" t="s">
        <v>2456</v>
      </c>
      <c r="E451" s="3">
        <v>19570.330000000002</v>
      </c>
      <c r="F451" s="3">
        <v>22264.2</v>
      </c>
      <c r="G451" s="16">
        <f t="shared" si="18"/>
        <v>-2693.869999999999</v>
      </c>
      <c r="H451" s="75">
        <f t="shared" si="19"/>
        <v>-0.12099558933175227</v>
      </c>
      <c r="I451" s="75">
        <f t="shared" si="21"/>
        <v>3.1020381029421492E-4</v>
      </c>
      <c r="J451" s="3">
        <v>19570.330000000002</v>
      </c>
      <c r="K451" s="3">
        <v>22264.2</v>
      </c>
      <c r="L451" s="16">
        <f t="shared" si="20"/>
        <v>-2693.869999999999</v>
      </c>
      <c r="M451" s="17">
        <v>44470</v>
      </c>
      <c r="N451" s="17">
        <v>44834</v>
      </c>
      <c r="O451" t="s">
        <v>2422</v>
      </c>
      <c r="P451" t="s">
        <v>23</v>
      </c>
      <c r="Q451" t="s">
        <v>1180</v>
      </c>
      <c r="R451" t="s">
        <v>23</v>
      </c>
    </row>
    <row r="452" spans="2:18" ht="90" x14ac:dyDescent="0.25">
      <c r="B452" t="s">
        <v>2457</v>
      </c>
      <c r="C452" t="s">
        <v>2458</v>
      </c>
      <c r="D452" s="1" t="s">
        <v>2459</v>
      </c>
      <c r="E452" s="3">
        <v>5728.1500000000005</v>
      </c>
      <c r="F452" s="3">
        <v>5588.91</v>
      </c>
      <c r="G452" s="16">
        <f t="shared" si="18"/>
        <v>139.24000000000069</v>
      </c>
      <c r="H452" s="75">
        <f t="shared" si="19"/>
        <v>2.4913623586710235E-2</v>
      </c>
      <c r="I452" s="75">
        <f t="shared" si="21"/>
        <v>9.0795298594188601E-5</v>
      </c>
      <c r="J452" s="3">
        <v>5728.1500000000005</v>
      </c>
      <c r="K452" s="3">
        <v>5588.91</v>
      </c>
      <c r="L452" s="16">
        <f t="shared" si="20"/>
        <v>139.24000000000069</v>
      </c>
      <c r="M452" s="17">
        <v>44470</v>
      </c>
      <c r="N452" s="17">
        <v>44834</v>
      </c>
      <c r="O452" t="s">
        <v>2460</v>
      </c>
      <c r="P452" t="s">
        <v>23</v>
      </c>
      <c r="Q452" t="s">
        <v>1180</v>
      </c>
      <c r="R452" t="s">
        <v>23</v>
      </c>
    </row>
    <row r="453" spans="2:18" ht="45" x14ac:dyDescent="0.25">
      <c r="B453" t="s">
        <v>2461</v>
      </c>
      <c r="C453" t="s">
        <v>2462</v>
      </c>
      <c r="D453" s="1" t="s">
        <v>2463</v>
      </c>
      <c r="E453" s="3">
        <v>824.19</v>
      </c>
      <c r="F453" s="3">
        <v>745938.36</v>
      </c>
      <c r="G453" s="16">
        <f t="shared" si="18"/>
        <v>-745114.17</v>
      </c>
      <c r="H453" s="75">
        <f t="shared" si="19"/>
        <v>-0.99889509637230622</v>
      </c>
      <c r="I453" s="75">
        <f t="shared" si="21"/>
        <v>1.3064004460138841E-5</v>
      </c>
      <c r="J453" s="3">
        <v>824.19</v>
      </c>
      <c r="K453" s="3">
        <v>745938.36</v>
      </c>
      <c r="L453" s="16">
        <f t="shared" si="20"/>
        <v>-745114.17</v>
      </c>
      <c r="M453" s="17">
        <v>44470</v>
      </c>
      <c r="N453" s="17">
        <v>44834</v>
      </c>
      <c r="O453" t="s">
        <v>2452</v>
      </c>
      <c r="P453" t="s">
        <v>432</v>
      </c>
      <c r="Q453" t="s">
        <v>2464</v>
      </c>
      <c r="R453" t="s">
        <v>43</v>
      </c>
    </row>
    <row r="454" spans="2:18" x14ac:dyDescent="0.25">
      <c r="B454" t="s">
        <v>2465</v>
      </c>
      <c r="C454" t="s">
        <v>2466</v>
      </c>
      <c r="D454" s="1" t="s">
        <v>2467</v>
      </c>
      <c r="E454" s="3">
        <v>49424.75</v>
      </c>
      <c r="F454" s="3">
        <v>47092.58</v>
      </c>
      <c r="G454" s="16">
        <f t="shared" si="18"/>
        <v>2332.1699999999983</v>
      </c>
      <c r="H454" s="75">
        <f t="shared" si="19"/>
        <v>4.9523088350648829E-2</v>
      </c>
      <c r="I454" s="75">
        <f t="shared" si="21"/>
        <v>7.8341784593509651E-4</v>
      </c>
      <c r="J454" s="3">
        <v>49424.75</v>
      </c>
      <c r="K454" s="3">
        <v>47092.58</v>
      </c>
      <c r="L454" s="16">
        <f t="shared" si="20"/>
        <v>2332.1699999999983</v>
      </c>
      <c r="M454" s="17">
        <v>44470</v>
      </c>
      <c r="N454" s="17">
        <v>44834</v>
      </c>
      <c r="O454" t="s">
        <v>871</v>
      </c>
      <c r="P454" t="s">
        <v>432</v>
      </c>
      <c r="Q454" t="s">
        <v>1180</v>
      </c>
      <c r="R454" t="s">
        <v>23</v>
      </c>
    </row>
    <row r="455" spans="2:18" ht="30" x14ac:dyDescent="0.25">
      <c r="B455" t="s">
        <v>2468</v>
      </c>
      <c r="C455" t="s">
        <v>2469</v>
      </c>
      <c r="D455" s="1" t="s">
        <v>2470</v>
      </c>
      <c r="E455" s="3">
        <v>7526.95</v>
      </c>
      <c r="F455" s="3">
        <v>14925.47</v>
      </c>
      <c r="G455" s="16">
        <f t="shared" si="18"/>
        <v>-7398.5199999999995</v>
      </c>
      <c r="H455" s="75">
        <f t="shared" si="19"/>
        <v>-0.49569762292242725</v>
      </c>
      <c r="I455" s="75">
        <f t="shared" si="21"/>
        <v>1.1930757273352266E-4</v>
      </c>
      <c r="J455" s="3">
        <v>7526.95</v>
      </c>
      <c r="K455" s="3">
        <v>14925.47</v>
      </c>
      <c r="L455" s="16">
        <f t="shared" si="20"/>
        <v>-7398.5199999999995</v>
      </c>
      <c r="M455" s="17">
        <v>44470</v>
      </c>
      <c r="N455" s="17">
        <v>44834</v>
      </c>
      <c r="O455" t="s">
        <v>2471</v>
      </c>
      <c r="P455" t="s">
        <v>50</v>
      </c>
      <c r="Q455" t="s">
        <v>1180</v>
      </c>
      <c r="R455" t="s">
        <v>23</v>
      </c>
    </row>
    <row r="456" spans="2:18" ht="30" x14ac:dyDescent="0.25">
      <c r="B456" t="s">
        <v>2472</v>
      </c>
      <c r="C456" t="s">
        <v>2473</v>
      </c>
      <c r="D456" s="1" t="s">
        <v>2474</v>
      </c>
      <c r="E456" s="3">
        <v>874786.35000000009</v>
      </c>
      <c r="F456" s="3">
        <v>4044879.71</v>
      </c>
      <c r="G456" s="16">
        <f t="shared" si="18"/>
        <v>-3170093.36</v>
      </c>
      <c r="H456" s="75">
        <f t="shared" si="19"/>
        <v>-0.78372994681713293</v>
      </c>
      <c r="I456" s="75">
        <f t="shared" si="21"/>
        <v>1.3865993008976786E-2</v>
      </c>
      <c r="J456" s="3">
        <v>874786.35000000009</v>
      </c>
      <c r="K456" s="3">
        <v>4044879.71</v>
      </c>
      <c r="L456" s="16">
        <f t="shared" si="20"/>
        <v>-3170093.36</v>
      </c>
      <c r="M456" s="17">
        <v>44470</v>
      </c>
      <c r="N456" s="17">
        <v>44834</v>
      </c>
      <c r="O456" t="s">
        <v>2475</v>
      </c>
      <c r="P456" t="s">
        <v>432</v>
      </c>
      <c r="Q456" t="s">
        <v>1471</v>
      </c>
      <c r="R456" t="s">
        <v>23</v>
      </c>
    </row>
    <row r="457" spans="2:18" x14ac:dyDescent="0.25">
      <c r="B457" t="s">
        <v>2476</v>
      </c>
      <c r="D457" s="1" t="s">
        <v>2477</v>
      </c>
      <c r="E457" s="3">
        <v>186.36</v>
      </c>
      <c r="F457" s="3">
        <v>0</v>
      </c>
      <c r="G457" s="16">
        <f t="shared" si="18"/>
        <v>186.36</v>
      </c>
      <c r="H457" s="75"/>
      <c r="I457" s="75">
        <f t="shared" si="21"/>
        <v>4.5731306941431066E-4</v>
      </c>
      <c r="J457" s="3">
        <v>28851.25</v>
      </c>
      <c r="K457" s="3">
        <v>0</v>
      </c>
      <c r="L457" s="16">
        <f t="shared" si="20"/>
        <v>28851.25</v>
      </c>
      <c r="M457" s="17">
        <v>44470</v>
      </c>
      <c r="N457" s="17">
        <v>44834</v>
      </c>
      <c r="O457" t="s">
        <v>2478</v>
      </c>
      <c r="P457" t="s">
        <v>544</v>
      </c>
      <c r="Q457" t="s">
        <v>748</v>
      </c>
      <c r="R457" t="s">
        <v>32</v>
      </c>
    </row>
  </sheetData>
  <mergeCells count="5">
    <mergeCell ref="B2:R3"/>
    <mergeCell ref="C4:R4"/>
    <mergeCell ref="C13:D13"/>
    <mergeCell ref="B5:R5"/>
    <mergeCell ref="B6:R6"/>
  </mergeCells>
  <printOptions horizontalCentered="1"/>
  <pageMargins left="0.7" right="0.7" top="0.5" bottom="0.75" header="0.3" footer="0.3"/>
  <pageSetup scale="39" fitToHeight="0" orientation="landscape" r:id="rId1"/>
  <headerFooter>
    <oddHeader>&amp;R&amp;12CASE NO. 2024-00276
ATTACHMENT 1
TO STAFF DR NO. 1-26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13177-0BE4-4D99-B37F-EA16DA4FC4A7}">
  <sheetPr>
    <pageSetUpPr fitToPage="1"/>
  </sheetPr>
  <dimension ref="A1:R426"/>
  <sheetViews>
    <sheetView zoomScale="75" zoomScaleNormal="75" workbookViewId="0">
      <pane xSplit="1" ySplit="13" topLeftCell="B14" activePane="bottomRight" state="frozen"/>
      <selection activeCell="E8" sqref="E8"/>
      <selection pane="topRight" activeCell="E8" sqref="E8"/>
      <selection pane="bottomLeft" activeCell="E8" sqref="E8"/>
      <selection pane="bottomRight" activeCell="E8" sqref="E8"/>
    </sheetView>
  </sheetViews>
  <sheetFormatPr defaultRowHeight="15" x14ac:dyDescent="0.25"/>
  <cols>
    <col min="1" max="1" width="3.5703125" customWidth="1"/>
    <col min="2" max="2" width="12.7109375" customWidth="1"/>
    <col min="3" max="3" width="35.28515625" bestFit="1" customWidth="1"/>
    <col min="4" max="4" width="65.28515625" customWidth="1"/>
    <col min="5" max="5" width="13.85546875" style="3" bestFit="1" customWidth="1"/>
    <col min="6" max="6" width="15.140625" style="3" bestFit="1" customWidth="1"/>
    <col min="7" max="7" width="15.5703125" style="3" bestFit="1" customWidth="1"/>
    <col min="8" max="8" width="9.85546875" bestFit="1" customWidth="1"/>
    <col min="10" max="10" width="15.140625" style="3" bestFit="1" customWidth="1"/>
    <col min="11" max="11" width="15" style="3" bestFit="1" customWidth="1"/>
    <col min="12" max="12" width="14.85546875" style="3" bestFit="1" customWidth="1"/>
    <col min="13" max="13" width="14" customWidth="1"/>
    <col min="14" max="14" width="14.7109375" customWidth="1"/>
    <col min="15" max="15" width="14.5703125" customWidth="1"/>
    <col min="16" max="16" width="11.5703125" customWidth="1"/>
    <col min="17" max="17" width="16" customWidth="1"/>
    <col min="18" max="18" width="12.140625" customWidth="1"/>
  </cols>
  <sheetData>
    <row r="1" spans="1:18" x14ac:dyDescent="0.25">
      <c r="D1" s="1"/>
      <c r="E1" s="2"/>
      <c r="M1" s="4"/>
      <c r="P1" s="5"/>
      <c r="Q1" s="5"/>
      <c r="R1" s="5"/>
    </row>
    <row r="2" spans="1:18" ht="23.25" x14ac:dyDescent="0.35">
      <c r="A2" s="6"/>
      <c r="B2" s="88" t="s">
        <v>0</v>
      </c>
      <c r="C2" s="88"/>
      <c r="D2" s="88"/>
      <c r="E2" s="88"/>
      <c r="F2" s="88"/>
      <c r="G2" s="88"/>
      <c r="H2" s="88"/>
      <c r="I2" s="88"/>
      <c r="J2" s="88"/>
      <c r="K2" s="88"/>
      <c r="L2" s="89"/>
      <c r="M2" s="88"/>
      <c r="N2" s="88"/>
      <c r="O2" s="88"/>
      <c r="P2" s="88"/>
      <c r="Q2" s="88"/>
      <c r="R2" s="88"/>
    </row>
    <row r="3" spans="1:18" ht="23.25" x14ac:dyDescent="0.35">
      <c r="A3" s="6"/>
      <c r="B3" s="88"/>
      <c r="C3" s="88"/>
      <c r="D3" s="88"/>
      <c r="E3" s="88"/>
      <c r="F3" s="88"/>
      <c r="G3" s="88"/>
      <c r="H3" s="88"/>
      <c r="I3" s="88"/>
      <c r="J3" s="88"/>
      <c r="K3" s="88"/>
      <c r="L3" s="89"/>
      <c r="M3" s="88"/>
      <c r="N3" s="88"/>
      <c r="O3" s="88"/>
      <c r="P3" s="88"/>
      <c r="Q3" s="88"/>
      <c r="R3" s="88"/>
    </row>
    <row r="4" spans="1:18" ht="23.25" x14ac:dyDescent="0.35">
      <c r="A4" s="7"/>
      <c r="B4" s="7"/>
      <c r="C4" s="90" t="s">
        <v>1</v>
      </c>
      <c r="D4" s="90"/>
      <c r="E4" s="90"/>
      <c r="F4" s="90"/>
      <c r="G4" s="90"/>
      <c r="H4" s="90"/>
      <c r="I4" s="90"/>
      <c r="J4" s="90"/>
      <c r="K4" s="90"/>
      <c r="L4" s="91"/>
      <c r="M4" s="90"/>
      <c r="N4" s="90"/>
      <c r="O4" s="90"/>
      <c r="P4" s="90"/>
      <c r="Q4" s="90"/>
      <c r="R4" s="90"/>
    </row>
    <row r="5" spans="1:18" ht="23.25" x14ac:dyDescent="0.35">
      <c r="A5" s="7"/>
      <c r="B5" s="84" t="s">
        <v>4075</v>
      </c>
      <c r="C5" s="84"/>
      <c r="D5" s="84"/>
      <c r="E5" s="84"/>
      <c r="F5" s="84"/>
      <c r="G5" s="84"/>
      <c r="H5" s="84"/>
      <c r="I5" s="84"/>
      <c r="J5" s="84"/>
      <c r="K5" s="84"/>
      <c r="L5" s="84"/>
      <c r="M5" s="84"/>
      <c r="N5" s="84"/>
      <c r="O5" s="84"/>
      <c r="P5" s="84"/>
      <c r="Q5" s="84"/>
      <c r="R5" s="84"/>
    </row>
    <row r="6" spans="1:18" ht="23.25" x14ac:dyDescent="0.35">
      <c r="A6" s="7"/>
      <c r="B6" s="84" t="s">
        <v>4078</v>
      </c>
      <c r="C6" s="84"/>
      <c r="D6" s="84"/>
      <c r="E6" s="84"/>
      <c r="F6" s="84"/>
      <c r="G6" s="84"/>
      <c r="H6" s="84"/>
      <c r="I6" s="84"/>
      <c r="J6" s="84"/>
      <c r="K6" s="84"/>
      <c r="L6" s="85"/>
      <c r="M6" s="84"/>
      <c r="N6" s="84"/>
      <c r="O6" s="84"/>
      <c r="P6" s="84"/>
      <c r="Q6" s="84"/>
      <c r="R6" s="84"/>
    </row>
    <row r="7" spans="1:18" s="18" customFormat="1" ht="12.75" x14ac:dyDescent="0.2">
      <c r="A7" s="30"/>
      <c r="B7" s="30" t="s">
        <v>3191</v>
      </c>
      <c r="C7" s="28"/>
      <c r="D7" s="31"/>
      <c r="E7" s="32"/>
      <c r="F7" s="33"/>
      <c r="G7" s="29"/>
      <c r="H7" s="28"/>
      <c r="I7" s="28"/>
      <c r="J7" s="29"/>
      <c r="K7" s="29"/>
      <c r="L7" s="29"/>
      <c r="M7" s="34"/>
      <c r="N7" s="28"/>
      <c r="P7" s="28"/>
      <c r="Q7" s="28"/>
      <c r="R7" s="28"/>
    </row>
    <row r="8" spans="1:18" s="18" customFormat="1" ht="12.75" x14ac:dyDescent="0.2">
      <c r="A8" s="28"/>
      <c r="B8" s="28"/>
      <c r="C8" s="28"/>
      <c r="D8" s="31"/>
      <c r="E8" s="32"/>
      <c r="F8" s="33"/>
      <c r="G8" s="29"/>
      <c r="H8" s="28"/>
      <c r="I8" s="28"/>
      <c r="J8" s="29"/>
      <c r="K8" s="29"/>
      <c r="L8" s="29"/>
      <c r="M8" s="34"/>
      <c r="N8" s="28"/>
      <c r="O8" s="28"/>
      <c r="P8" s="28"/>
      <c r="Q8" s="28"/>
      <c r="R8" s="28"/>
    </row>
    <row r="9" spans="1:18" s="18" customFormat="1" ht="12.75" x14ac:dyDescent="0.2">
      <c r="A9" s="30"/>
      <c r="B9" s="30" t="s">
        <v>3192</v>
      </c>
      <c r="C9" s="28"/>
      <c r="D9" s="31"/>
      <c r="E9" s="32"/>
      <c r="F9" s="33"/>
      <c r="G9" s="29"/>
      <c r="H9" s="28"/>
      <c r="I9" s="28"/>
      <c r="J9" s="29"/>
      <c r="K9" s="29"/>
      <c r="L9" s="29"/>
      <c r="M9" s="34"/>
      <c r="N9" s="28"/>
      <c r="O9" s="30"/>
      <c r="P9" s="28"/>
      <c r="Q9" s="28"/>
      <c r="R9" s="28"/>
    </row>
    <row r="10" spans="1:18" s="18" customFormat="1" ht="12.75" x14ac:dyDescent="0.2">
      <c r="A10" s="30"/>
      <c r="B10" s="30"/>
      <c r="C10" s="28"/>
      <c r="D10" s="31"/>
      <c r="E10" s="32"/>
      <c r="F10" s="33"/>
      <c r="G10" s="29"/>
      <c r="H10" s="28"/>
      <c r="I10" s="28"/>
      <c r="J10" s="29"/>
      <c r="K10" s="29"/>
      <c r="L10" s="29"/>
      <c r="M10" s="34"/>
      <c r="N10" s="28"/>
      <c r="O10" s="28"/>
      <c r="P10" s="28"/>
      <c r="Q10" s="28"/>
      <c r="R10" s="28"/>
    </row>
    <row r="11" spans="1:18" s="18" customFormat="1" x14ac:dyDescent="0.25">
      <c r="A11" s="27"/>
      <c r="B11" s="27" t="s">
        <v>3193</v>
      </c>
      <c r="D11" s="19"/>
      <c r="E11" s="20"/>
      <c r="F11" s="21"/>
      <c r="G11" s="22"/>
      <c r="J11" s="22"/>
      <c r="K11" s="22"/>
      <c r="L11" s="22"/>
      <c r="M11" s="23"/>
      <c r="O11" s="27"/>
      <c r="P11" s="24"/>
      <c r="Q11" s="24"/>
      <c r="R11" s="24"/>
    </row>
    <row r="12" spans="1:18" ht="15.75" thickBot="1" x14ac:dyDescent="0.3"/>
    <row r="13" spans="1:18" s="15" customFormat="1" ht="42.75" customHeight="1" thickTop="1" thickBot="1" x14ac:dyDescent="0.3">
      <c r="A13" s="10"/>
      <c r="B13" s="11" t="s">
        <v>2</v>
      </c>
      <c r="C13" s="92" t="s">
        <v>3</v>
      </c>
      <c r="D13" s="93"/>
      <c r="E13" s="8" t="s">
        <v>3189</v>
      </c>
      <c r="F13" s="8" t="s">
        <v>5</v>
      </c>
      <c r="G13" s="9" t="s">
        <v>6</v>
      </c>
      <c r="H13" s="12" t="s">
        <v>7</v>
      </c>
      <c r="I13" s="13" t="s">
        <v>8</v>
      </c>
      <c r="J13" s="9" t="s">
        <v>9</v>
      </c>
      <c r="K13" s="8" t="s">
        <v>5</v>
      </c>
      <c r="L13" s="9" t="s">
        <v>10</v>
      </c>
      <c r="M13" s="12" t="s">
        <v>11</v>
      </c>
      <c r="N13" s="12" t="s">
        <v>12</v>
      </c>
      <c r="O13" s="12" t="s">
        <v>13</v>
      </c>
      <c r="P13" s="11" t="s">
        <v>14</v>
      </c>
      <c r="Q13" s="11" t="s">
        <v>15</v>
      </c>
      <c r="R13" s="14" t="s">
        <v>16</v>
      </c>
    </row>
    <row r="14" spans="1:18" ht="45.75" thickTop="1" x14ac:dyDescent="0.25">
      <c r="B14" t="s">
        <v>55</v>
      </c>
      <c r="C14" t="s">
        <v>56</v>
      </c>
      <c r="D14" s="1" t="s">
        <v>57</v>
      </c>
      <c r="E14" s="3">
        <v>202028.55000000002</v>
      </c>
      <c r="F14" s="3">
        <v>0</v>
      </c>
      <c r="G14" s="16"/>
      <c r="I14" s="75">
        <f>J14/62921462</f>
        <v>3.8046307156690037E-2</v>
      </c>
      <c r="J14" s="3">
        <v>2393929.27</v>
      </c>
      <c r="K14" s="3" t="s">
        <v>58</v>
      </c>
      <c r="M14" s="17">
        <v>44835</v>
      </c>
      <c r="N14" s="17">
        <v>45199</v>
      </c>
      <c r="O14" t="s">
        <v>59</v>
      </c>
      <c r="P14" t="s">
        <v>23</v>
      </c>
      <c r="Q14" t="s">
        <v>60</v>
      </c>
      <c r="R14" t="s">
        <v>23</v>
      </c>
    </row>
    <row r="15" spans="1:18" ht="45" x14ac:dyDescent="0.25">
      <c r="B15" t="s">
        <v>61</v>
      </c>
      <c r="C15" t="s">
        <v>62</v>
      </c>
      <c r="D15" s="1" t="s">
        <v>63</v>
      </c>
      <c r="E15" s="3">
        <v>7818.08</v>
      </c>
      <c r="F15" s="3">
        <v>0</v>
      </c>
      <c r="G15" s="16"/>
      <c r="I15" s="75">
        <f t="shared" ref="I15:I78" si="0">J15/62921462</f>
        <v>2.9859182229427534E-3</v>
      </c>
      <c r="J15" s="3">
        <v>187878.34</v>
      </c>
      <c r="K15" s="3" t="s">
        <v>58</v>
      </c>
      <c r="M15" s="17">
        <v>44835</v>
      </c>
      <c r="N15" s="17">
        <v>45199</v>
      </c>
      <c r="O15" t="s">
        <v>59</v>
      </c>
      <c r="P15" t="s">
        <v>23</v>
      </c>
      <c r="Q15" t="s">
        <v>60</v>
      </c>
      <c r="R15" t="s">
        <v>23</v>
      </c>
    </row>
    <row r="16" spans="1:18" ht="45" x14ac:dyDescent="0.25">
      <c r="B16" t="s">
        <v>64</v>
      </c>
      <c r="C16" t="s">
        <v>65</v>
      </c>
      <c r="D16" s="1" t="s">
        <v>66</v>
      </c>
      <c r="E16" s="3">
        <v>30757.100000000002</v>
      </c>
      <c r="F16" s="3">
        <v>0</v>
      </c>
      <c r="G16" s="16"/>
      <c r="I16" s="75">
        <f t="shared" si="0"/>
        <v>7.0918881382635388E-3</v>
      </c>
      <c r="J16" s="3">
        <v>446231.97000000003</v>
      </c>
      <c r="K16" s="3" t="s">
        <v>58</v>
      </c>
      <c r="M16" s="17">
        <v>44835</v>
      </c>
      <c r="N16" s="17">
        <v>45199</v>
      </c>
      <c r="O16" t="s">
        <v>59</v>
      </c>
      <c r="P16" t="s">
        <v>23</v>
      </c>
      <c r="Q16" t="s">
        <v>60</v>
      </c>
      <c r="R16" t="s">
        <v>23</v>
      </c>
    </row>
    <row r="17" spans="2:18" ht="45" x14ac:dyDescent="0.25">
      <c r="B17" t="s">
        <v>67</v>
      </c>
      <c r="C17" t="s">
        <v>68</v>
      </c>
      <c r="D17" s="1" t="s">
        <v>69</v>
      </c>
      <c r="E17" s="3">
        <v>18761.850000000002</v>
      </c>
      <c r="F17" s="3">
        <v>0</v>
      </c>
      <c r="G17" s="16"/>
      <c r="I17" s="75">
        <f t="shared" si="0"/>
        <v>4.4922753066354371E-3</v>
      </c>
      <c r="J17" s="3">
        <v>282660.53000000003</v>
      </c>
      <c r="K17" s="3" t="s">
        <v>58</v>
      </c>
      <c r="M17" s="17">
        <v>44835</v>
      </c>
      <c r="N17" s="17">
        <v>45199</v>
      </c>
      <c r="O17" t="s">
        <v>59</v>
      </c>
      <c r="P17" t="s">
        <v>23</v>
      </c>
      <c r="Q17" t="s">
        <v>60</v>
      </c>
      <c r="R17" t="s">
        <v>23</v>
      </c>
    </row>
    <row r="18" spans="2:18" ht="45" x14ac:dyDescent="0.25">
      <c r="B18" t="s">
        <v>70</v>
      </c>
      <c r="C18" t="s">
        <v>71</v>
      </c>
      <c r="D18" s="1" t="s">
        <v>72</v>
      </c>
      <c r="E18" s="3">
        <v>38955.160000000003</v>
      </c>
      <c r="F18" s="3">
        <v>0</v>
      </c>
      <c r="G18" s="16"/>
      <c r="I18" s="75">
        <f t="shared" si="0"/>
        <v>4.8016079155948415E-3</v>
      </c>
      <c r="J18" s="3">
        <v>302124.19</v>
      </c>
      <c r="K18" s="3" t="s">
        <v>58</v>
      </c>
      <c r="M18" s="17">
        <v>44835</v>
      </c>
      <c r="N18" s="17">
        <v>45199</v>
      </c>
      <c r="O18" t="s">
        <v>59</v>
      </c>
      <c r="P18" t="s">
        <v>23</v>
      </c>
      <c r="Q18" t="s">
        <v>60</v>
      </c>
      <c r="R18" t="s">
        <v>23</v>
      </c>
    </row>
    <row r="19" spans="2:18" ht="45" x14ac:dyDescent="0.25">
      <c r="B19" t="s">
        <v>73</v>
      </c>
      <c r="C19" t="s">
        <v>74</v>
      </c>
      <c r="D19" s="1" t="s">
        <v>75</v>
      </c>
      <c r="E19" s="3">
        <v>69146.399999999994</v>
      </c>
      <c r="F19" s="3">
        <v>0</v>
      </c>
      <c r="G19" s="16"/>
      <c r="I19" s="75">
        <f t="shared" si="0"/>
        <v>1.7615759150669451E-2</v>
      </c>
      <c r="J19" s="3">
        <v>1108409.32</v>
      </c>
      <c r="K19" s="3" t="s">
        <v>58</v>
      </c>
      <c r="M19" s="17">
        <v>44835</v>
      </c>
      <c r="N19" s="17">
        <v>45199</v>
      </c>
      <c r="O19" t="s">
        <v>59</v>
      </c>
      <c r="P19" t="s">
        <v>23</v>
      </c>
      <c r="Q19" t="s">
        <v>60</v>
      </c>
      <c r="R19" t="s">
        <v>23</v>
      </c>
    </row>
    <row r="20" spans="2:18" ht="45" x14ac:dyDescent="0.25">
      <c r="B20" t="s">
        <v>76</v>
      </c>
      <c r="C20" t="s">
        <v>77</v>
      </c>
      <c r="D20" s="1" t="s">
        <v>78</v>
      </c>
      <c r="E20" s="3">
        <v>12333.6</v>
      </c>
      <c r="F20" s="3">
        <v>0</v>
      </c>
      <c r="G20" s="16"/>
      <c r="I20" s="75">
        <f t="shared" si="0"/>
        <v>3.1363827814426819E-3</v>
      </c>
      <c r="J20" s="3">
        <v>197345.79</v>
      </c>
      <c r="K20" s="3" t="s">
        <v>58</v>
      </c>
      <c r="M20" s="17">
        <v>44835</v>
      </c>
      <c r="N20" s="17">
        <v>45199</v>
      </c>
      <c r="O20" t="s">
        <v>59</v>
      </c>
      <c r="P20" t="s">
        <v>23</v>
      </c>
      <c r="Q20" t="s">
        <v>60</v>
      </c>
      <c r="R20" t="s">
        <v>23</v>
      </c>
    </row>
    <row r="21" spans="2:18" ht="45" x14ac:dyDescent="0.25">
      <c r="B21" t="s">
        <v>79</v>
      </c>
      <c r="C21" t="s">
        <v>80</v>
      </c>
      <c r="D21" s="1" t="s">
        <v>81</v>
      </c>
      <c r="E21" s="3">
        <v>16364.29</v>
      </c>
      <c r="F21" s="3">
        <v>0</v>
      </c>
      <c r="G21" s="16"/>
      <c r="I21" s="75">
        <f t="shared" si="0"/>
        <v>3.3563709946854065E-3</v>
      </c>
      <c r="J21" s="3">
        <v>211187.77000000002</v>
      </c>
      <c r="K21" s="3" t="s">
        <v>58</v>
      </c>
      <c r="M21" s="17">
        <v>44835</v>
      </c>
      <c r="N21" s="17">
        <v>45199</v>
      </c>
      <c r="O21" t="s">
        <v>59</v>
      </c>
      <c r="P21" t="s">
        <v>23</v>
      </c>
      <c r="Q21" t="s">
        <v>60</v>
      </c>
      <c r="R21" t="s">
        <v>23</v>
      </c>
    </row>
    <row r="22" spans="2:18" ht="45" x14ac:dyDescent="0.25">
      <c r="B22" t="s">
        <v>82</v>
      </c>
      <c r="C22" t="s">
        <v>83</v>
      </c>
      <c r="D22" s="1" t="s">
        <v>84</v>
      </c>
      <c r="E22" s="3">
        <v>91429.25</v>
      </c>
      <c r="F22" s="3">
        <v>0</v>
      </c>
      <c r="G22" s="16"/>
      <c r="I22" s="75">
        <f t="shared" si="0"/>
        <v>2.7054943033586857E-2</v>
      </c>
      <c r="J22" s="3">
        <v>1702336.57</v>
      </c>
      <c r="K22" s="3" t="s">
        <v>58</v>
      </c>
      <c r="M22" s="17">
        <v>44835</v>
      </c>
      <c r="N22" s="17">
        <v>45199</v>
      </c>
      <c r="O22" t="s">
        <v>59</v>
      </c>
      <c r="P22" t="s">
        <v>23</v>
      </c>
      <c r="Q22" t="s">
        <v>60</v>
      </c>
      <c r="R22" t="s">
        <v>23</v>
      </c>
    </row>
    <row r="23" spans="2:18" ht="45" x14ac:dyDescent="0.25">
      <c r="B23" t="s">
        <v>85</v>
      </c>
      <c r="C23" t="s">
        <v>86</v>
      </c>
      <c r="D23" s="1" t="s">
        <v>87</v>
      </c>
      <c r="E23" s="3">
        <v>94186.49</v>
      </c>
      <c r="F23" s="3">
        <v>0</v>
      </c>
      <c r="G23" s="16"/>
      <c r="I23" s="75">
        <f t="shared" si="0"/>
        <v>2.9162687128916363E-2</v>
      </c>
      <c r="J23" s="3">
        <v>1834958.9100000001</v>
      </c>
      <c r="K23" s="3" t="s">
        <v>58</v>
      </c>
      <c r="M23" s="17">
        <v>44835</v>
      </c>
      <c r="N23" s="17">
        <v>45199</v>
      </c>
      <c r="O23" t="s">
        <v>59</v>
      </c>
      <c r="P23" t="s">
        <v>23</v>
      </c>
      <c r="Q23" t="s">
        <v>88</v>
      </c>
      <c r="R23" t="s">
        <v>23</v>
      </c>
    </row>
    <row r="24" spans="2:18" ht="45" x14ac:dyDescent="0.25">
      <c r="B24" t="s">
        <v>89</v>
      </c>
      <c r="C24" t="s">
        <v>90</v>
      </c>
      <c r="D24" s="1" t="s">
        <v>91</v>
      </c>
      <c r="E24" s="3">
        <v>39426.06</v>
      </c>
      <c r="F24" s="3">
        <v>0</v>
      </c>
      <c r="G24" s="16"/>
      <c r="I24" s="75">
        <f t="shared" si="0"/>
        <v>9.9598615493072945E-3</v>
      </c>
      <c r="J24" s="3">
        <v>626689.05000000005</v>
      </c>
      <c r="K24" s="3" t="s">
        <v>58</v>
      </c>
      <c r="M24" s="17">
        <v>44835</v>
      </c>
      <c r="N24" s="17">
        <v>45199</v>
      </c>
      <c r="O24" t="s">
        <v>59</v>
      </c>
      <c r="P24" t="s">
        <v>23</v>
      </c>
      <c r="Q24" t="s">
        <v>60</v>
      </c>
      <c r="R24" t="s">
        <v>23</v>
      </c>
    </row>
    <row r="25" spans="2:18" ht="45" x14ac:dyDescent="0.25">
      <c r="B25" t="s">
        <v>92</v>
      </c>
      <c r="C25" t="s">
        <v>93</v>
      </c>
      <c r="D25" s="1" t="s">
        <v>94</v>
      </c>
      <c r="E25" s="3">
        <v>157202.51999999999</v>
      </c>
      <c r="F25" s="3">
        <v>0</v>
      </c>
      <c r="G25" s="16"/>
      <c r="I25" s="75">
        <f t="shared" si="0"/>
        <v>2.5495947948571188E-2</v>
      </c>
      <c r="J25" s="3">
        <v>1604242.32</v>
      </c>
      <c r="K25" s="3" t="s">
        <v>58</v>
      </c>
      <c r="M25" s="17">
        <v>44835</v>
      </c>
      <c r="N25" s="17">
        <v>45199</v>
      </c>
      <c r="O25" t="s">
        <v>95</v>
      </c>
      <c r="P25" t="s">
        <v>23</v>
      </c>
      <c r="Q25" t="s">
        <v>60</v>
      </c>
      <c r="R25" t="s">
        <v>23</v>
      </c>
    </row>
    <row r="26" spans="2:18" ht="45" x14ac:dyDescent="0.25">
      <c r="B26" t="s">
        <v>96</v>
      </c>
      <c r="C26" t="s">
        <v>97</v>
      </c>
      <c r="D26" s="1" t="s">
        <v>98</v>
      </c>
      <c r="E26" s="3">
        <v>24793.940000000002</v>
      </c>
      <c r="F26" s="3">
        <v>0</v>
      </c>
      <c r="G26" s="16"/>
      <c r="I26" s="75">
        <f t="shared" si="0"/>
        <v>1.2202434202816202E-3</v>
      </c>
      <c r="J26" s="3">
        <v>76779.5</v>
      </c>
      <c r="K26" s="3" t="s">
        <v>58</v>
      </c>
      <c r="M26" s="17">
        <v>44835</v>
      </c>
      <c r="N26" s="17">
        <v>45199</v>
      </c>
      <c r="O26" t="s">
        <v>95</v>
      </c>
      <c r="P26" t="s">
        <v>23</v>
      </c>
      <c r="Q26" t="s">
        <v>60</v>
      </c>
      <c r="R26" t="s">
        <v>23</v>
      </c>
    </row>
    <row r="27" spans="2:18" ht="45" x14ac:dyDescent="0.25">
      <c r="B27" t="s">
        <v>99</v>
      </c>
      <c r="C27" t="s">
        <v>100</v>
      </c>
      <c r="D27" s="1" t="s">
        <v>101</v>
      </c>
      <c r="E27" s="3">
        <v>19391.41</v>
      </c>
      <c r="F27" s="3">
        <v>0</v>
      </c>
      <c r="G27" s="16"/>
      <c r="I27" s="75">
        <f t="shared" si="0"/>
        <v>2.7403719576636664E-3</v>
      </c>
      <c r="J27" s="3">
        <v>172428.21</v>
      </c>
      <c r="K27" s="3" t="s">
        <v>58</v>
      </c>
      <c r="M27" s="17">
        <v>44835</v>
      </c>
      <c r="N27" s="17">
        <v>45199</v>
      </c>
      <c r="O27" t="s">
        <v>95</v>
      </c>
      <c r="P27" t="s">
        <v>23</v>
      </c>
      <c r="Q27" t="s">
        <v>60</v>
      </c>
      <c r="R27" t="s">
        <v>23</v>
      </c>
    </row>
    <row r="28" spans="2:18" ht="45" x14ac:dyDescent="0.25">
      <c r="B28" t="s">
        <v>102</v>
      </c>
      <c r="C28" t="s">
        <v>103</v>
      </c>
      <c r="D28" s="1" t="s">
        <v>104</v>
      </c>
      <c r="E28" s="3">
        <v>36521.75</v>
      </c>
      <c r="F28" s="3">
        <v>0</v>
      </c>
      <c r="G28" s="16"/>
      <c r="I28" s="75">
        <f t="shared" si="0"/>
        <v>5.4668907724998508E-3</v>
      </c>
      <c r="J28" s="3">
        <v>343984.76</v>
      </c>
      <c r="K28" s="3" t="s">
        <v>58</v>
      </c>
      <c r="M28" s="17">
        <v>44835</v>
      </c>
      <c r="N28" s="17">
        <v>45199</v>
      </c>
      <c r="O28" t="s">
        <v>95</v>
      </c>
      <c r="P28" t="s">
        <v>23</v>
      </c>
      <c r="Q28" t="s">
        <v>60</v>
      </c>
      <c r="R28" t="s">
        <v>23</v>
      </c>
    </row>
    <row r="29" spans="2:18" ht="45" x14ac:dyDescent="0.25">
      <c r="B29" t="s">
        <v>105</v>
      </c>
      <c r="C29" t="s">
        <v>106</v>
      </c>
      <c r="D29" s="1" t="s">
        <v>107</v>
      </c>
      <c r="E29" s="3">
        <v>69736.66</v>
      </c>
      <c r="F29" s="3">
        <v>0</v>
      </c>
      <c r="G29" s="16"/>
      <c r="I29" s="75">
        <f t="shared" si="0"/>
        <v>4.666340079637692E-3</v>
      </c>
      <c r="J29" s="3">
        <v>293612.94</v>
      </c>
      <c r="K29" s="3" t="s">
        <v>58</v>
      </c>
      <c r="M29" s="17">
        <v>44835</v>
      </c>
      <c r="N29" s="17">
        <v>45199</v>
      </c>
      <c r="O29" t="s">
        <v>95</v>
      </c>
      <c r="P29" t="s">
        <v>23</v>
      </c>
      <c r="Q29" t="s">
        <v>60</v>
      </c>
      <c r="R29" t="s">
        <v>23</v>
      </c>
    </row>
    <row r="30" spans="2:18" ht="45" x14ac:dyDescent="0.25">
      <c r="B30" t="s">
        <v>108</v>
      </c>
      <c r="C30" t="s">
        <v>109</v>
      </c>
      <c r="D30" s="1" t="s">
        <v>110</v>
      </c>
      <c r="E30" s="3">
        <v>60639.78</v>
      </c>
      <c r="F30" s="3">
        <v>0</v>
      </c>
      <c r="G30" s="16"/>
      <c r="I30" s="75">
        <f t="shared" si="0"/>
        <v>5.426498831193719E-3</v>
      </c>
      <c r="J30" s="3">
        <v>341443.24</v>
      </c>
      <c r="K30" s="3" t="s">
        <v>58</v>
      </c>
      <c r="M30" s="17">
        <v>44835</v>
      </c>
      <c r="N30" s="17">
        <v>45199</v>
      </c>
      <c r="O30" t="s">
        <v>95</v>
      </c>
      <c r="P30" t="s">
        <v>23</v>
      </c>
      <c r="Q30" t="s">
        <v>60</v>
      </c>
      <c r="R30" t="s">
        <v>23</v>
      </c>
    </row>
    <row r="31" spans="2:18" ht="45" x14ac:dyDescent="0.25">
      <c r="B31" t="s">
        <v>111</v>
      </c>
      <c r="C31" t="s">
        <v>112</v>
      </c>
      <c r="D31" s="1" t="s">
        <v>113</v>
      </c>
      <c r="E31" s="3">
        <v>5410.91</v>
      </c>
      <c r="F31" s="3">
        <v>0</v>
      </c>
      <c r="G31" s="16"/>
      <c r="I31" s="75">
        <f t="shared" si="0"/>
        <v>2.6465303682867381E-3</v>
      </c>
      <c r="J31" s="3">
        <v>166523.56</v>
      </c>
      <c r="K31" s="3" t="s">
        <v>58</v>
      </c>
      <c r="M31" s="17">
        <v>44835</v>
      </c>
      <c r="N31" s="17">
        <v>45199</v>
      </c>
      <c r="O31" t="s">
        <v>95</v>
      </c>
      <c r="P31" t="s">
        <v>23</v>
      </c>
      <c r="Q31" t="s">
        <v>60</v>
      </c>
      <c r="R31" t="s">
        <v>23</v>
      </c>
    </row>
    <row r="32" spans="2:18" ht="45" x14ac:dyDescent="0.25">
      <c r="B32" t="s">
        <v>114</v>
      </c>
      <c r="C32" t="s">
        <v>115</v>
      </c>
      <c r="D32" s="1" t="s">
        <v>116</v>
      </c>
      <c r="E32" s="3">
        <v>4054.65</v>
      </c>
      <c r="F32" s="3">
        <v>0</v>
      </c>
      <c r="G32" s="16"/>
      <c r="I32" s="75">
        <f t="shared" si="0"/>
        <v>1.9613867204802075E-3</v>
      </c>
      <c r="J32" s="3">
        <v>123413.32</v>
      </c>
      <c r="K32" s="3" t="s">
        <v>58</v>
      </c>
      <c r="M32" s="17">
        <v>44835</v>
      </c>
      <c r="N32" s="17">
        <v>45199</v>
      </c>
      <c r="O32" t="s">
        <v>95</v>
      </c>
      <c r="P32" t="s">
        <v>23</v>
      </c>
      <c r="Q32" t="s">
        <v>60</v>
      </c>
      <c r="R32" t="s">
        <v>23</v>
      </c>
    </row>
    <row r="33" spans="2:18" ht="45" x14ac:dyDescent="0.25">
      <c r="B33" t="s">
        <v>117</v>
      </c>
      <c r="C33" t="s">
        <v>118</v>
      </c>
      <c r="D33" s="1" t="s">
        <v>119</v>
      </c>
      <c r="E33" s="3">
        <v>19663.25</v>
      </c>
      <c r="F33" s="3">
        <v>0</v>
      </c>
      <c r="G33" s="16"/>
      <c r="I33" s="75">
        <f t="shared" si="0"/>
        <v>1.2044719494915741E-2</v>
      </c>
      <c r="J33" s="3">
        <v>757871.36</v>
      </c>
      <c r="K33" s="3" t="s">
        <v>58</v>
      </c>
      <c r="M33" s="17">
        <v>44835</v>
      </c>
      <c r="N33" s="17">
        <v>45199</v>
      </c>
      <c r="O33" t="s">
        <v>95</v>
      </c>
      <c r="P33" t="s">
        <v>23</v>
      </c>
      <c r="Q33" t="s">
        <v>60</v>
      </c>
      <c r="R33" t="s">
        <v>23</v>
      </c>
    </row>
    <row r="34" spans="2:18" ht="45" x14ac:dyDescent="0.25">
      <c r="B34" t="s">
        <v>120</v>
      </c>
      <c r="C34" t="s">
        <v>121</v>
      </c>
      <c r="D34" s="1" t="s">
        <v>122</v>
      </c>
      <c r="E34" s="3">
        <v>33872.11</v>
      </c>
      <c r="F34" s="3">
        <v>0</v>
      </c>
      <c r="G34" s="16"/>
      <c r="I34" s="75">
        <f t="shared" si="0"/>
        <v>7.5052799949244667E-3</v>
      </c>
      <c r="J34" s="3">
        <v>472243.19</v>
      </c>
      <c r="K34" s="3" t="s">
        <v>58</v>
      </c>
      <c r="M34" s="17">
        <v>44835</v>
      </c>
      <c r="N34" s="17">
        <v>45199</v>
      </c>
      <c r="O34" t="s">
        <v>95</v>
      </c>
      <c r="P34" t="s">
        <v>23</v>
      </c>
      <c r="Q34" t="s">
        <v>60</v>
      </c>
      <c r="R34" t="s">
        <v>23</v>
      </c>
    </row>
    <row r="35" spans="2:18" ht="45" x14ac:dyDescent="0.25">
      <c r="B35" t="s">
        <v>123</v>
      </c>
      <c r="C35" t="s">
        <v>124</v>
      </c>
      <c r="D35" s="1" t="s">
        <v>125</v>
      </c>
      <c r="E35" s="3">
        <v>15713.95</v>
      </c>
      <c r="F35" s="3">
        <v>0</v>
      </c>
      <c r="G35" s="16"/>
      <c r="I35" s="75">
        <f t="shared" si="0"/>
        <v>2.3157357659617001E-3</v>
      </c>
      <c r="J35" s="3">
        <v>145709.48000000001</v>
      </c>
      <c r="K35" s="3" t="s">
        <v>58</v>
      </c>
      <c r="M35" s="17">
        <v>44835</v>
      </c>
      <c r="N35" s="17">
        <v>45199</v>
      </c>
      <c r="O35" t="s">
        <v>95</v>
      </c>
      <c r="P35" t="s">
        <v>23</v>
      </c>
      <c r="Q35" t="s">
        <v>60</v>
      </c>
      <c r="R35" t="s">
        <v>23</v>
      </c>
    </row>
    <row r="36" spans="2:18" x14ac:dyDescent="0.25">
      <c r="B36" t="s">
        <v>126</v>
      </c>
      <c r="C36" t="s">
        <v>127</v>
      </c>
      <c r="D36" s="1" t="s">
        <v>128</v>
      </c>
      <c r="E36" s="3">
        <v>1098611.3600000001</v>
      </c>
      <c r="F36" s="3">
        <v>0</v>
      </c>
      <c r="G36" s="16"/>
      <c r="I36" s="75">
        <f t="shared" si="0"/>
        <v>0.1712123966541019</v>
      </c>
      <c r="J36" s="3">
        <v>10772934.310000001</v>
      </c>
      <c r="K36" s="3" t="s">
        <v>58</v>
      </c>
      <c r="M36" s="17">
        <v>44835</v>
      </c>
      <c r="N36" s="17">
        <v>45199</v>
      </c>
      <c r="O36" t="s">
        <v>129</v>
      </c>
      <c r="P36" t="s">
        <v>23</v>
      </c>
      <c r="Q36" t="s">
        <v>60</v>
      </c>
      <c r="R36" t="s">
        <v>23</v>
      </c>
    </row>
    <row r="37" spans="2:18" x14ac:dyDescent="0.25">
      <c r="B37" t="s">
        <v>130</v>
      </c>
      <c r="C37" t="s">
        <v>131</v>
      </c>
      <c r="D37" s="1" t="s">
        <v>132</v>
      </c>
      <c r="E37" s="3">
        <v>149265.42000000001</v>
      </c>
      <c r="F37" s="3">
        <v>0</v>
      </c>
      <c r="G37" s="16"/>
      <c r="I37" s="75">
        <f t="shared" si="0"/>
        <v>1.8311414315198206E-2</v>
      </c>
      <c r="J37" s="3">
        <v>1152180.96</v>
      </c>
      <c r="K37" s="3" t="s">
        <v>58</v>
      </c>
      <c r="M37" s="17">
        <v>44835</v>
      </c>
      <c r="N37" s="17">
        <v>45199</v>
      </c>
      <c r="O37" t="s">
        <v>129</v>
      </c>
      <c r="P37" t="s">
        <v>23</v>
      </c>
      <c r="Q37" t="s">
        <v>60</v>
      </c>
      <c r="R37" t="s">
        <v>23</v>
      </c>
    </row>
    <row r="38" spans="2:18" x14ac:dyDescent="0.25">
      <c r="B38" t="s">
        <v>133</v>
      </c>
      <c r="C38" t="s">
        <v>134</v>
      </c>
      <c r="D38" s="1" t="s">
        <v>135</v>
      </c>
      <c r="E38" s="3">
        <v>163999.44</v>
      </c>
      <c r="F38" s="3">
        <v>0</v>
      </c>
      <c r="G38" s="16"/>
      <c r="I38" s="75">
        <f t="shared" si="0"/>
        <v>1.7009407060503457E-2</v>
      </c>
      <c r="J38" s="3">
        <v>1070256.76</v>
      </c>
      <c r="K38" s="3" t="s">
        <v>58</v>
      </c>
      <c r="M38" s="17">
        <v>44835</v>
      </c>
      <c r="N38" s="17">
        <v>45199</v>
      </c>
      <c r="O38" t="s">
        <v>129</v>
      </c>
      <c r="P38" t="s">
        <v>23</v>
      </c>
      <c r="Q38" t="s">
        <v>60</v>
      </c>
      <c r="R38" t="s">
        <v>23</v>
      </c>
    </row>
    <row r="39" spans="2:18" x14ac:dyDescent="0.25">
      <c r="B39" t="s">
        <v>136</v>
      </c>
      <c r="C39" t="s">
        <v>137</v>
      </c>
      <c r="D39" s="1" t="s">
        <v>138</v>
      </c>
      <c r="E39" s="3">
        <v>108468.17</v>
      </c>
      <c r="F39" s="3">
        <v>0</v>
      </c>
      <c r="G39" s="16"/>
      <c r="I39" s="75">
        <f t="shared" si="0"/>
        <v>1.4072181603154739E-2</v>
      </c>
      <c r="J39" s="3">
        <v>885442.24</v>
      </c>
      <c r="K39" s="3" t="s">
        <v>58</v>
      </c>
      <c r="M39" s="17">
        <v>44835</v>
      </c>
      <c r="N39" s="17">
        <v>45199</v>
      </c>
      <c r="O39" t="s">
        <v>129</v>
      </c>
      <c r="P39" t="s">
        <v>23</v>
      </c>
      <c r="Q39" t="s">
        <v>60</v>
      </c>
      <c r="R39" t="s">
        <v>23</v>
      </c>
    </row>
    <row r="40" spans="2:18" x14ac:dyDescent="0.25">
      <c r="B40" t="s">
        <v>139</v>
      </c>
      <c r="C40" t="s">
        <v>140</v>
      </c>
      <c r="D40" s="1" t="s">
        <v>141</v>
      </c>
      <c r="E40" s="3">
        <v>108078.91</v>
      </c>
      <c r="F40" s="3">
        <v>0</v>
      </c>
      <c r="G40" s="16"/>
      <c r="I40" s="75">
        <f t="shared" si="0"/>
        <v>1.7645471429128586E-2</v>
      </c>
      <c r="J40" s="3">
        <v>1110278.8600000001</v>
      </c>
      <c r="K40" s="3" t="s">
        <v>58</v>
      </c>
      <c r="M40" s="17">
        <v>44835</v>
      </c>
      <c r="N40" s="17">
        <v>45199</v>
      </c>
      <c r="O40" t="s">
        <v>129</v>
      </c>
      <c r="P40" t="s">
        <v>23</v>
      </c>
      <c r="Q40" t="s">
        <v>60</v>
      </c>
      <c r="R40" t="s">
        <v>23</v>
      </c>
    </row>
    <row r="41" spans="2:18" x14ac:dyDescent="0.25">
      <c r="B41" t="s">
        <v>142</v>
      </c>
      <c r="C41" t="s">
        <v>143</v>
      </c>
      <c r="D41" s="1" t="s">
        <v>144</v>
      </c>
      <c r="E41" s="3">
        <v>473854.44</v>
      </c>
      <c r="F41" s="3">
        <v>0</v>
      </c>
      <c r="G41" s="16"/>
      <c r="I41" s="75">
        <f t="shared" si="0"/>
        <v>6.0360381804224442E-2</v>
      </c>
      <c r="J41" s="3">
        <v>3797963.4699999997</v>
      </c>
      <c r="K41" s="3" t="s">
        <v>58</v>
      </c>
      <c r="M41" s="17">
        <v>44835</v>
      </c>
      <c r="N41" s="17">
        <v>45199</v>
      </c>
      <c r="O41" t="s">
        <v>129</v>
      </c>
      <c r="P41" t="s">
        <v>23</v>
      </c>
      <c r="Q41" t="s">
        <v>60</v>
      </c>
      <c r="R41" t="s">
        <v>23</v>
      </c>
    </row>
    <row r="42" spans="2:18" x14ac:dyDescent="0.25">
      <c r="B42" t="s">
        <v>145</v>
      </c>
      <c r="C42" t="s">
        <v>146</v>
      </c>
      <c r="D42" s="1" t="s">
        <v>147</v>
      </c>
      <c r="E42" s="3">
        <v>108783.61</v>
      </c>
      <c r="F42" s="3">
        <v>0</v>
      </c>
      <c r="G42" s="16"/>
      <c r="I42" s="75">
        <f t="shared" si="0"/>
        <v>1.9559744972232208E-2</v>
      </c>
      <c r="J42" s="3">
        <v>1230727.75</v>
      </c>
      <c r="K42" s="3" t="s">
        <v>58</v>
      </c>
      <c r="M42" s="17">
        <v>44835</v>
      </c>
      <c r="N42" s="17">
        <v>45199</v>
      </c>
      <c r="O42" t="s">
        <v>129</v>
      </c>
      <c r="P42" t="s">
        <v>23</v>
      </c>
      <c r="Q42" t="s">
        <v>60</v>
      </c>
      <c r="R42" t="s">
        <v>23</v>
      </c>
    </row>
    <row r="43" spans="2:18" x14ac:dyDescent="0.25">
      <c r="B43" t="s">
        <v>148</v>
      </c>
      <c r="C43" t="s">
        <v>149</v>
      </c>
      <c r="D43" s="1" t="s">
        <v>150</v>
      </c>
      <c r="E43" s="3">
        <v>154479.85</v>
      </c>
      <c r="F43" s="3">
        <v>0</v>
      </c>
      <c r="G43" s="16"/>
      <c r="I43" s="75">
        <f t="shared" si="0"/>
        <v>1.2628061153442368E-2</v>
      </c>
      <c r="J43" s="3">
        <v>794576.07000000007</v>
      </c>
      <c r="K43" s="3" t="s">
        <v>58</v>
      </c>
      <c r="M43" s="17">
        <v>44835</v>
      </c>
      <c r="N43" s="17">
        <v>45199</v>
      </c>
      <c r="O43" t="s">
        <v>129</v>
      </c>
      <c r="P43" t="s">
        <v>23</v>
      </c>
      <c r="Q43" t="s">
        <v>60</v>
      </c>
      <c r="R43" t="s">
        <v>23</v>
      </c>
    </row>
    <row r="44" spans="2:18" x14ac:dyDescent="0.25">
      <c r="B44" t="s">
        <v>151</v>
      </c>
      <c r="C44" t="s">
        <v>152</v>
      </c>
      <c r="D44" s="1" t="s">
        <v>153</v>
      </c>
      <c r="E44" s="3">
        <v>549602.13</v>
      </c>
      <c r="F44" s="3">
        <v>0</v>
      </c>
      <c r="G44" s="16"/>
      <c r="I44" s="75">
        <f t="shared" si="0"/>
        <v>0.11554194974045581</v>
      </c>
      <c r="J44" s="3">
        <v>7270068.4000000004</v>
      </c>
      <c r="K44" s="3" t="s">
        <v>58</v>
      </c>
      <c r="M44" s="17">
        <v>44835</v>
      </c>
      <c r="N44" s="17">
        <v>45199</v>
      </c>
      <c r="O44" t="s">
        <v>129</v>
      </c>
      <c r="P44" t="s">
        <v>23</v>
      </c>
      <c r="Q44" t="s">
        <v>60</v>
      </c>
      <c r="R44" t="s">
        <v>23</v>
      </c>
    </row>
    <row r="45" spans="2:18" x14ac:dyDescent="0.25">
      <c r="B45" t="s">
        <v>154</v>
      </c>
      <c r="C45" t="s">
        <v>155</v>
      </c>
      <c r="D45" s="1" t="s">
        <v>156</v>
      </c>
      <c r="E45" s="3">
        <v>257944.4</v>
      </c>
      <c r="F45" s="3">
        <v>0</v>
      </c>
      <c r="G45" s="16"/>
      <c r="I45" s="75">
        <f t="shared" si="0"/>
        <v>5.8193866029368484E-2</v>
      </c>
      <c r="J45" s="3">
        <v>3661643.13</v>
      </c>
      <c r="K45" s="3" t="s">
        <v>58</v>
      </c>
      <c r="M45" s="17">
        <v>44835</v>
      </c>
      <c r="N45" s="17">
        <v>45199</v>
      </c>
      <c r="O45" t="s">
        <v>129</v>
      </c>
      <c r="P45" t="s">
        <v>23</v>
      </c>
      <c r="Q45" t="s">
        <v>88</v>
      </c>
      <c r="R45" t="s">
        <v>23</v>
      </c>
    </row>
    <row r="46" spans="2:18" x14ac:dyDescent="0.25">
      <c r="B46" t="s">
        <v>157</v>
      </c>
      <c r="C46" t="s">
        <v>158</v>
      </c>
      <c r="D46" s="1" t="s">
        <v>159</v>
      </c>
      <c r="E46" s="3">
        <v>154536.95999999999</v>
      </c>
      <c r="F46" s="3">
        <v>0</v>
      </c>
      <c r="G46" s="16"/>
      <c r="I46" s="75">
        <f t="shared" si="0"/>
        <v>1.5550451609023325E-2</v>
      </c>
      <c r="J46" s="3">
        <v>978457.15</v>
      </c>
      <c r="K46" s="3" t="s">
        <v>58</v>
      </c>
      <c r="M46" s="17">
        <v>44835</v>
      </c>
      <c r="N46" s="17">
        <v>45199</v>
      </c>
      <c r="O46" t="s">
        <v>129</v>
      </c>
      <c r="P46" t="s">
        <v>23</v>
      </c>
      <c r="Q46" t="s">
        <v>60</v>
      </c>
      <c r="R46" t="s">
        <v>23</v>
      </c>
    </row>
    <row r="47" spans="2:18" ht="45" x14ac:dyDescent="0.25">
      <c r="B47" t="s">
        <v>160</v>
      </c>
      <c r="C47" t="s">
        <v>161</v>
      </c>
      <c r="D47" s="1" t="s">
        <v>162</v>
      </c>
      <c r="E47" s="3">
        <v>387272.66000000003</v>
      </c>
      <c r="F47" s="3">
        <v>0</v>
      </c>
      <c r="G47" s="16"/>
      <c r="I47" s="75">
        <f t="shared" si="0"/>
        <v>4.5310477687247636E-2</v>
      </c>
      <c r="J47" s="3">
        <v>2851001.5</v>
      </c>
      <c r="K47" s="3" t="s">
        <v>58</v>
      </c>
      <c r="M47" s="17">
        <v>44835</v>
      </c>
      <c r="N47" s="17">
        <v>45199</v>
      </c>
      <c r="O47" t="s">
        <v>163</v>
      </c>
      <c r="P47" t="s">
        <v>23</v>
      </c>
      <c r="Q47" t="s">
        <v>60</v>
      </c>
      <c r="R47" t="s">
        <v>23</v>
      </c>
    </row>
    <row r="48" spans="2:18" x14ac:dyDescent="0.25">
      <c r="B48" t="s">
        <v>164</v>
      </c>
      <c r="C48" t="s">
        <v>165</v>
      </c>
      <c r="D48" s="1" t="s">
        <v>166</v>
      </c>
      <c r="E48" s="3">
        <v>19977.02</v>
      </c>
      <c r="F48" s="3">
        <v>0</v>
      </c>
      <c r="G48" s="16"/>
      <c r="I48" s="75">
        <f t="shared" si="0"/>
        <v>6.4974249962596224E-3</v>
      </c>
      <c r="J48" s="3">
        <v>408827.48</v>
      </c>
      <c r="K48" s="3" t="s">
        <v>58</v>
      </c>
      <c r="M48" s="17">
        <v>44835</v>
      </c>
      <c r="N48" s="17">
        <v>45199</v>
      </c>
      <c r="O48" t="s">
        <v>163</v>
      </c>
      <c r="P48" t="s">
        <v>23</v>
      </c>
      <c r="Q48" t="s">
        <v>60</v>
      </c>
      <c r="R48" t="s">
        <v>23</v>
      </c>
    </row>
    <row r="49" spans="2:18" x14ac:dyDescent="0.25">
      <c r="B49" t="s">
        <v>167</v>
      </c>
      <c r="C49" t="s">
        <v>168</v>
      </c>
      <c r="D49" s="1" t="s">
        <v>169</v>
      </c>
      <c r="E49" s="3">
        <v>34065.380000000005</v>
      </c>
      <c r="F49" s="3">
        <v>0</v>
      </c>
      <c r="G49" s="16"/>
      <c r="I49" s="75">
        <f t="shared" si="0"/>
        <v>8.5864764235770615E-3</v>
      </c>
      <c r="J49" s="3">
        <v>540273.65</v>
      </c>
      <c r="K49" s="3" t="s">
        <v>58</v>
      </c>
      <c r="M49" s="17">
        <v>44835</v>
      </c>
      <c r="N49" s="17">
        <v>45199</v>
      </c>
      <c r="O49" t="s">
        <v>163</v>
      </c>
      <c r="P49" t="s">
        <v>23</v>
      </c>
      <c r="Q49" t="s">
        <v>60</v>
      </c>
      <c r="R49" t="s">
        <v>23</v>
      </c>
    </row>
    <row r="50" spans="2:18" ht="30" x14ac:dyDescent="0.25">
      <c r="B50" t="s">
        <v>170</v>
      </c>
      <c r="C50" t="s">
        <v>171</v>
      </c>
      <c r="D50" s="1" t="s">
        <v>172</v>
      </c>
      <c r="E50" s="3">
        <v>37627.74</v>
      </c>
      <c r="F50" s="3">
        <v>0</v>
      </c>
      <c r="G50" s="16"/>
      <c r="I50" s="75">
        <f t="shared" si="0"/>
        <v>9.8427989483143297E-3</v>
      </c>
      <c r="J50" s="3">
        <v>619323.30000000005</v>
      </c>
      <c r="K50" s="3" t="s">
        <v>58</v>
      </c>
      <c r="M50" s="17">
        <v>44835</v>
      </c>
      <c r="N50" s="17">
        <v>45199</v>
      </c>
      <c r="O50" t="s">
        <v>163</v>
      </c>
      <c r="P50" t="s">
        <v>23</v>
      </c>
      <c r="Q50" t="s">
        <v>60</v>
      </c>
      <c r="R50" t="s">
        <v>23</v>
      </c>
    </row>
    <row r="51" spans="2:18" x14ac:dyDescent="0.25">
      <c r="B51" t="s">
        <v>173</v>
      </c>
      <c r="C51" t="s">
        <v>174</v>
      </c>
      <c r="D51" s="1" t="s">
        <v>175</v>
      </c>
      <c r="E51" s="3">
        <v>46465.53</v>
      </c>
      <c r="F51" s="3">
        <v>0</v>
      </c>
      <c r="G51" s="16"/>
      <c r="I51" s="75">
        <f t="shared" si="0"/>
        <v>8.2979044574647675E-3</v>
      </c>
      <c r="J51" s="3">
        <v>522116.28</v>
      </c>
      <c r="K51" s="3" t="s">
        <v>58</v>
      </c>
      <c r="M51" s="17">
        <v>44835</v>
      </c>
      <c r="N51" s="17">
        <v>45199</v>
      </c>
      <c r="O51" t="s">
        <v>163</v>
      </c>
      <c r="P51" t="s">
        <v>23</v>
      </c>
      <c r="Q51" t="s">
        <v>60</v>
      </c>
      <c r="R51" t="s">
        <v>23</v>
      </c>
    </row>
    <row r="52" spans="2:18" x14ac:dyDescent="0.25">
      <c r="B52" t="s">
        <v>176</v>
      </c>
      <c r="C52" t="s">
        <v>177</v>
      </c>
      <c r="D52" s="1" t="s">
        <v>178</v>
      </c>
      <c r="E52" s="3">
        <v>54881.43</v>
      </c>
      <c r="F52" s="3">
        <v>0</v>
      </c>
      <c r="G52" s="16"/>
      <c r="I52" s="75">
        <f t="shared" si="0"/>
        <v>8.2116815721796164E-3</v>
      </c>
      <c r="J52" s="3">
        <v>516691.01</v>
      </c>
      <c r="K52" s="3" t="s">
        <v>58</v>
      </c>
      <c r="M52" s="17">
        <v>44835</v>
      </c>
      <c r="N52" s="17">
        <v>45199</v>
      </c>
      <c r="O52" t="s">
        <v>163</v>
      </c>
      <c r="P52" t="s">
        <v>23</v>
      </c>
      <c r="Q52" t="s">
        <v>60</v>
      </c>
      <c r="R52" t="s">
        <v>23</v>
      </c>
    </row>
    <row r="53" spans="2:18" ht="45" x14ac:dyDescent="0.25">
      <c r="B53" t="s">
        <v>179</v>
      </c>
      <c r="C53" t="s">
        <v>180</v>
      </c>
      <c r="D53" s="1" t="s">
        <v>181</v>
      </c>
      <c r="E53" s="3">
        <v>52017.15</v>
      </c>
      <c r="F53" s="3">
        <v>0</v>
      </c>
      <c r="G53" s="16"/>
      <c r="I53" s="75">
        <f t="shared" si="0"/>
        <v>9.252223668928734E-3</v>
      </c>
      <c r="J53" s="3">
        <v>582163.43999999994</v>
      </c>
      <c r="K53" s="3" t="s">
        <v>58</v>
      </c>
      <c r="M53" s="17">
        <v>44835</v>
      </c>
      <c r="N53" s="17">
        <v>45199</v>
      </c>
      <c r="O53" t="s">
        <v>163</v>
      </c>
      <c r="P53" t="s">
        <v>23</v>
      </c>
      <c r="Q53" t="s">
        <v>60</v>
      </c>
      <c r="R53" t="s">
        <v>23</v>
      </c>
    </row>
    <row r="54" spans="2:18" ht="45" x14ac:dyDescent="0.25">
      <c r="B54" t="s">
        <v>182</v>
      </c>
      <c r="C54" t="s">
        <v>183</v>
      </c>
      <c r="D54" s="1" t="s">
        <v>184</v>
      </c>
      <c r="E54" s="3">
        <v>38242.660000000003</v>
      </c>
      <c r="F54" s="3">
        <v>0</v>
      </c>
      <c r="G54" s="16"/>
      <c r="I54" s="75">
        <f t="shared" si="0"/>
        <v>5.5944698169918565E-3</v>
      </c>
      <c r="J54" s="3">
        <v>352012.22000000003</v>
      </c>
      <c r="K54" s="3" t="s">
        <v>58</v>
      </c>
      <c r="M54" s="17">
        <v>44835</v>
      </c>
      <c r="N54" s="17">
        <v>45199</v>
      </c>
      <c r="O54" t="s">
        <v>163</v>
      </c>
      <c r="P54" t="s">
        <v>23</v>
      </c>
      <c r="Q54" t="s">
        <v>60</v>
      </c>
      <c r="R54" t="s">
        <v>23</v>
      </c>
    </row>
    <row r="55" spans="2:18" ht="45" x14ac:dyDescent="0.25">
      <c r="B55" t="s">
        <v>185</v>
      </c>
      <c r="C55" t="s">
        <v>186</v>
      </c>
      <c r="D55" s="1" t="s">
        <v>187</v>
      </c>
      <c r="E55" s="3">
        <v>460549.82999999996</v>
      </c>
      <c r="F55" s="3">
        <v>0</v>
      </c>
      <c r="G55" s="16"/>
      <c r="I55" s="75">
        <f t="shared" si="0"/>
        <v>4.2882575582875046E-2</v>
      </c>
      <c r="J55" s="3">
        <v>2698234.35</v>
      </c>
      <c r="K55" s="3" t="s">
        <v>58</v>
      </c>
      <c r="M55" s="17">
        <v>44835</v>
      </c>
      <c r="N55" s="17">
        <v>45199</v>
      </c>
      <c r="O55" t="s">
        <v>163</v>
      </c>
      <c r="P55" t="s">
        <v>23</v>
      </c>
      <c r="Q55" t="s">
        <v>60</v>
      </c>
      <c r="R55" t="s">
        <v>23</v>
      </c>
    </row>
    <row r="56" spans="2:18" ht="30" x14ac:dyDescent="0.25">
      <c r="B56" t="s">
        <v>188</v>
      </c>
      <c r="C56" t="s">
        <v>189</v>
      </c>
      <c r="D56" s="1" t="s">
        <v>190</v>
      </c>
      <c r="E56" s="3">
        <v>156176.59</v>
      </c>
      <c r="F56" s="3">
        <v>0</v>
      </c>
      <c r="G56" s="16"/>
      <c r="I56" s="75">
        <f t="shared" si="0"/>
        <v>2.0912838293553955E-2</v>
      </c>
      <c r="J56" s="3">
        <v>1315866.3600000001</v>
      </c>
      <c r="K56" s="3" t="s">
        <v>58</v>
      </c>
      <c r="M56" s="17">
        <v>44835</v>
      </c>
      <c r="N56" s="17">
        <v>45199</v>
      </c>
      <c r="O56" t="s">
        <v>163</v>
      </c>
      <c r="P56" t="s">
        <v>23</v>
      </c>
      <c r="Q56" t="s">
        <v>60</v>
      </c>
      <c r="R56" t="s">
        <v>23</v>
      </c>
    </row>
    <row r="57" spans="2:18" ht="30" x14ac:dyDescent="0.25">
      <c r="B57" t="s">
        <v>191</v>
      </c>
      <c r="C57" t="s">
        <v>192</v>
      </c>
      <c r="D57" s="1" t="s">
        <v>193</v>
      </c>
      <c r="E57" s="3">
        <v>61613.22</v>
      </c>
      <c r="F57" s="3">
        <v>0</v>
      </c>
      <c r="G57" s="16"/>
      <c r="I57" s="75">
        <f t="shared" si="0"/>
        <v>5.4483144399918738E-3</v>
      </c>
      <c r="J57" s="3">
        <v>342815.91</v>
      </c>
      <c r="K57" s="3" t="s">
        <v>58</v>
      </c>
      <c r="M57" s="17">
        <v>44835</v>
      </c>
      <c r="N57" s="17">
        <v>45199</v>
      </c>
      <c r="O57" t="s">
        <v>163</v>
      </c>
      <c r="P57" t="s">
        <v>23</v>
      </c>
      <c r="Q57" t="s">
        <v>60</v>
      </c>
      <c r="R57" t="s">
        <v>23</v>
      </c>
    </row>
    <row r="58" spans="2:18" x14ac:dyDescent="0.25">
      <c r="B58" t="s">
        <v>194</v>
      </c>
      <c r="C58" t="s">
        <v>195</v>
      </c>
      <c r="D58" s="1" t="s">
        <v>196</v>
      </c>
      <c r="E58" s="3">
        <v>702984.9800000001</v>
      </c>
      <c r="F58" s="3">
        <v>0</v>
      </c>
      <c r="G58" s="16"/>
      <c r="I58" s="75">
        <f t="shared" si="0"/>
        <v>9.2095595776207476E-2</v>
      </c>
      <c r="J58" s="3">
        <v>5794789.5299999993</v>
      </c>
      <c r="K58" s="3" t="s">
        <v>58</v>
      </c>
      <c r="M58" s="17">
        <v>44835</v>
      </c>
      <c r="N58" s="17">
        <v>45199</v>
      </c>
      <c r="O58" t="s">
        <v>163</v>
      </c>
      <c r="P58" t="s">
        <v>23</v>
      </c>
      <c r="Q58" t="s">
        <v>60</v>
      </c>
      <c r="R58" t="s">
        <v>23</v>
      </c>
    </row>
    <row r="59" spans="2:18" x14ac:dyDescent="0.25">
      <c r="B59" t="s">
        <v>197</v>
      </c>
      <c r="C59" t="s">
        <v>198</v>
      </c>
      <c r="D59" s="1" t="s">
        <v>199</v>
      </c>
      <c r="E59" s="3">
        <v>334123.61000000004</v>
      </c>
      <c r="F59" s="3">
        <v>0</v>
      </c>
      <c r="G59" s="16"/>
      <c r="I59" s="75">
        <f t="shared" si="0"/>
        <v>3.2264033852233122E-2</v>
      </c>
      <c r="J59" s="3">
        <v>2030100.1800000002</v>
      </c>
      <c r="K59" s="3" t="s">
        <v>58</v>
      </c>
      <c r="M59" s="17">
        <v>44835</v>
      </c>
      <c r="N59" s="17">
        <v>45199</v>
      </c>
      <c r="O59" t="s">
        <v>163</v>
      </c>
      <c r="P59" t="s">
        <v>23</v>
      </c>
      <c r="Q59" t="s">
        <v>60</v>
      </c>
      <c r="R59" t="s">
        <v>23</v>
      </c>
    </row>
    <row r="60" spans="2:18" x14ac:dyDescent="0.25">
      <c r="B60" t="s">
        <v>200</v>
      </c>
      <c r="C60" t="s">
        <v>201</v>
      </c>
      <c r="D60" s="1" t="s">
        <v>202</v>
      </c>
      <c r="E60" s="3">
        <v>162875.1</v>
      </c>
      <c r="F60" s="3">
        <v>0</v>
      </c>
      <c r="G60" s="16"/>
      <c r="I60" s="75">
        <f t="shared" si="0"/>
        <v>6.1034154769003937E-2</v>
      </c>
      <c r="J60" s="3">
        <v>3840358.25</v>
      </c>
      <c r="K60" s="3" t="s">
        <v>58</v>
      </c>
      <c r="M60" s="17">
        <v>44835</v>
      </c>
      <c r="N60" s="17">
        <v>45199</v>
      </c>
      <c r="O60" t="s">
        <v>163</v>
      </c>
      <c r="P60" t="s">
        <v>23</v>
      </c>
      <c r="Q60" t="s">
        <v>60</v>
      </c>
      <c r="R60" t="s">
        <v>23</v>
      </c>
    </row>
    <row r="61" spans="2:18" x14ac:dyDescent="0.25">
      <c r="B61" t="s">
        <v>203</v>
      </c>
      <c r="C61" t="s">
        <v>204</v>
      </c>
      <c r="D61" s="1" t="s">
        <v>205</v>
      </c>
      <c r="E61" s="3">
        <v>411647.25</v>
      </c>
      <c r="F61" s="3">
        <v>0</v>
      </c>
      <c r="G61" s="16"/>
      <c r="I61" s="75">
        <f t="shared" si="0"/>
        <v>5.7111557102725932E-2</v>
      </c>
      <c r="J61" s="3">
        <v>3593542.67</v>
      </c>
      <c r="K61" s="3" t="s">
        <v>58</v>
      </c>
      <c r="M61" s="17">
        <v>44835</v>
      </c>
      <c r="N61" s="17">
        <v>45199</v>
      </c>
      <c r="O61" t="s">
        <v>163</v>
      </c>
      <c r="P61" t="s">
        <v>23</v>
      </c>
      <c r="Q61" t="s">
        <v>60</v>
      </c>
      <c r="R61" t="s">
        <v>23</v>
      </c>
    </row>
    <row r="62" spans="2:18" x14ac:dyDescent="0.25">
      <c r="B62" t="s">
        <v>206</v>
      </c>
      <c r="C62" t="s">
        <v>207</v>
      </c>
      <c r="D62" s="1" t="s">
        <v>208</v>
      </c>
      <c r="E62" s="3">
        <v>176645.03999999998</v>
      </c>
      <c r="F62" s="3">
        <v>0</v>
      </c>
      <c r="G62" s="16"/>
      <c r="I62" s="75">
        <f t="shared" si="0"/>
        <v>3.1338998289645592E-2</v>
      </c>
      <c r="J62" s="3">
        <v>1971895.59</v>
      </c>
      <c r="K62" s="3" t="s">
        <v>58</v>
      </c>
      <c r="M62" s="17">
        <v>44835</v>
      </c>
      <c r="N62" s="17">
        <v>45199</v>
      </c>
      <c r="O62" t="s">
        <v>163</v>
      </c>
      <c r="P62" t="s">
        <v>23</v>
      </c>
      <c r="Q62" t="s">
        <v>60</v>
      </c>
      <c r="R62" t="s">
        <v>23</v>
      </c>
    </row>
    <row r="63" spans="2:18" x14ac:dyDescent="0.25">
      <c r="B63" t="s">
        <v>209</v>
      </c>
      <c r="C63" t="s">
        <v>210</v>
      </c>
      <c r="D63" s="1" t="s">
        <v>211</v>
      </c>
      <c r="E63" s="3">
        <v>111136.2</v>
      </c>
      <c r="F63" s="3">
        <v>0</v>
      </c>
      <c r="G63" s="16"/>
      <c r="I63" s="75">
        <f t="shared" si="0"/>
        <v>1.8529267009085072E-2</v>
      </c>
      <c r="J63" s="3">
        <v>1165888.57</v>
      </c>
      <c r="K63" s="3" t="s">
        <v>58</v>
      </c>
      <c r="M63" s="17">
        <v>44835</v>
      </c>
      <c r="N63" s="17">
        <v>45199</v>
      </c>
      <c r="O63" t="s">
        <v>163</v>
      </c>
      <c r="P63" t="s">
        <v>23</v>
      </c>
      <c r="Q63" t="s">
        <v>60</v>
      </c>
      <c r="R63" t="s">
        <v>23</v>
      </c>
    </row>
    <row r="64" spans="2:18" x14ac:dyDescent="0.25">
      <c r="B64" t="s">
        <v>212</v>
      </c>
      <c r="C64" t="s">
        <v>213</v>
      </c>
      <c r="D64" s="1" t="s">
        <v>214</v>
      </c>
      <c r="E64" s="3">
        <v>247863.28000000003</v>
      </c>
      <c r="F64" s="3">
        <v>0</v>
      </c>
      <c r="G64" s="16"/>
      <c r="I64" s="75">
        <f t="shared" si="0"/>
        <v>5.0055616794155225E-2</v>
      </c>
      <c r="J64" s="3">
        <v>3149572.59</v>
      </c>
      <c r="K64" s="3" t="s">
        <v>58</v>
      </c>
      <c r="M64" s="17">
        <v>44835</v>
      </c>
      <c r="N64" s="17">
        <v>45199</v>
      </c>
      <c r="O64" t="s">
        <v>163</v>
      </c>
      <c r="P64" t="s">
        <v>23</v>
      </c>
      <c r="Q64" t="s">
        <v>60</v>
      </c>
      <c r="R64" t="s">
        <v>23</v>
      </c>
    </row>
    <row r="65" spans="2:18" x14ac:dyDescent="0.25">
      <c r="B65" t="s">
        <v>215</v>
      </c>
      <c r="C65" t="s">
        <v>216</v>
      </c>
      <c r="D65" s="1" t="s">
        <v>217</v>
      </c>
      <c r="E65" s="3">
        <v>257649.59</v>
      </c>
      <c r="F65" s="3">
        <v>0</v>
      </c>
      <c r="G65" s="16"/>
      <c r="I65" s="75">
        <f t="shared" si="0"/>
        <v>3.1355717068366915E-2</v>
      </c>
      <c r="J65" s="3">
        <v>1972947.56</v>
      </c>
      <c r="K65" s="3" t="s">
        <v>58</v>
      </c>
      <c r="M65" s="17">
        <v>44835</v>
      </c>
      <c r="N65" s="17">
        <v>45199</v>
      </c>
      <c r="O65" t="s">
        <v>163</v>
      </c>
      <c r="P65" t="s">
        <v>23</v>
      </c>
      <c r="Q65" t="s">
        <v>60</v>
      </c>
      <c r="R65" t="s">
        <v>23</v>
      </c>
    </row>
    <row r="66" spans="2:18" x14ac:dyDescent="0.25">
      <c r="B66" t="s">
        <v>218</v>
      </c>
      <c r="C66" t="s">
        <v>219</v>
      </c>
      <c r="D66" s="1" t="s">
        <v>220</v>
      </c>
      <c r="E66" s="3">
        <v>749597.44000000006</v>
      </c>
      <c r="F66" s="3">
        <v>0</v>
      </c>
      <c r="G66" s="16"/>
      <c r="I66" s="75">
        <f t="shared" si="0"/>
        <v>0.11703464614347327</v>
      </c>
      <c r="J66" s="3">
        <v>7363991.04</v>
      </c>
      <c r="K66" s="3" t="s">
        <v>58</v>
      </c>
      <c r="M66" s="17">
        <v>44835</v>
      </c>
      <c r="N66" s="17">
        <v>45199</v>
      </c>
      <c r="O66" t="s">
        <v>163</v>
      </c>
      <c r="P66" t="s">
        <v>23</v>
      </c>
      <c r="Q66" t="s">
        <v>60</v>
      </c>
      <c r="R66" t="s">
        <v>23</v>
      </c>
    </row>
    <row r="67" spans="2:18" x14ac:dyDescent="0.25">
      <c r="B67" t="s">
        <v>221</v>
      </c>
      <c r="C67" t="s">
        <v>222</v>
      </c>
      <c r="D67" s="1" t="s">
        <v>223</v>
      </c>
      <c r="E67" s="3">
        <v>826332.24</v>
      </c>
      <c r="F67" s="3">
        <v>0</v>
      </c>
      <c r="G67" s="16"/>
      <c r="I67" s="75">
        <f t="shared" si="0"/>
        <v>9.4043543203112465E-2</v>
      </c>
      <c r="J67" s="3">
        <v>5917357.2299999995</v>
      </c>
      <c r="K67" s="3" t="s">
        <v>58</v>
      </c>
      <c r="M67" s="17">
        <v>44835</v>
      </c>
      <c r="N67" s="17">
        <v>45199</v>
      </c>
      <c r="O67" t="s">
        <v>163</v>
      </c>
      <c r="P67" t="s">
        <v>23</v>
      </c>
      <c r="Q67" t="s">
        <v>60</v>
      </c>
      <c r="R67" t="s">
        <v>23</v>
      </c>
    </row>
    <row r="68" spans="2:18" x14ac:dyDescent="0.25">
      <c r="B68" t="s">
        <v>224</v>
      </c>
      <c r="C68" t="s">
        <v>225</v>
      </c>
      <c r="D68" s="1" t="s">
        <v>226</v>
      </c>
      <c r="E68" s="3">
        <v>215443.67</v>
      </c>
      <c r="F68" s="3">
        <v>0</v>
      </c>
      <c r="G68" s="16"/>
      <c r="I68" s="75">
        <f t="shared" si="0"/>
        <v>2.9638671142129532E-2</v>
      </c>
      <c r="J68" s="3">
        <v>1864908.52</v>
      </c>
      <c r="K68" s="3" t="s">
        <v>58</v>
      </c>
      <c r="M68" s="17">
        <v>44835</v>
      </c>
      <c r="N68" s="17">
        <v>45199</v>
      </c>
      <c r="O68" t="s">
        <v>163</v>
      </c>
      <c r="P68" t="s">
        <v>23</v>
      </c>
      <c r="Q68" t="s">
        <v>60</v>
      </c>
      <c r="R68" t="s">
        <v>23</v>
      </c>
    </row>
    <row r="69" spans="2:18" ht="30" x14ac:dyDescent="0.25">
      <c r="B69" t="s">
        <v>227</v>
      </c>
      <c r="C69" t="s">
        <v>228</v>
      </c>
      <c r="D69" s="1" t="s">
        <v>229</v>
      </c>
      <c r="E69" s="3">
        <v>482632.77</v>
      </c>
      <c r="F69" s="3">
        <v>0</v>
      </c>
      <c r="G69" s="16"/>
      <c r="I69" s="75">
        <f t="shared" si="0"/>
        <v>0.11259981324019458</v>
      </c>
      <c r="J69" s="3">
        <v>7084944.8700000001</v>
      </c>
      <c r="K69" s="3" t="s">
        <v>58</v>
      </c>
      <c r="M69" s="17">
        <v>44835</v>
      </c>
      <c r="N69" s="17">
        <v>45199</v>
      </c>
      <c r="O69" t="s">
        <v>230</v>
      </c>
      <c r="P69" t="s">
        <v>23</v>
      </c>
      <c r="Q69" t="s">
        <v>60</v>
      </c>
      <c r="R69" t="s">
        <v>23</v>
      </c>
    </row>
    <row r="70" spans="2:18" ht="30" x14ac:dyDescent="0.25">
      <c r="B70" t="s">
        <v>231</v>
      </c>
      <c r="C70" t="s">
        <v>232</v>
      </c>
      <c r="D70" s="1" t="s">
        <v>233</v>
      </c>
      <c r="E70" s="3">
        <v>95892.08</v>
      </c>
      <c r="F70" s="3">
        <v>0</v>
      </c>
      <c r="G70" s="16"/>
      <c r="I70" s="75">
        <f t="shared" si="0"/>
        <v>2.9802493622923126E-2</v>
      </c>
      <c r="J70" s="3">
        <v>1875216.4699999997</v>
      </c>
      <c r="K70" s="3" t="s">
        <v>58</v>
      </c>
      <c r="M70" s="17">
        <v>44835</v>
      </c>
      <c r="N70" s="17">
        <v>45199</v>
      </c>
      <c r="O70" t="s">
        <v>230</v>
      </c>
      <c r="P70" t="s">
        <v>23</v>
      </c>
      <c r="Q70" t="s">
        <v>60</v>
      </c>
      <c r="R70" t="s">
        <v>23</v>
      </c>
    </row>
    <row r="71" spans="2:18" ht="30" x14ac:dyDescent="0.25">
      <c r="B71" t="s">
        <v>234</v>
      </c>
      <c r="C71" t="s">
        <v>235</v>
      </c>
      <c r="D71" s="1" t="s">
        <v>236</v>
      </c>
      <c r="E71" s="3">
        <v>132847.04000000001</v>
      </c>
      <c r="F71" s="3">
        <v>0</v>
      </c>
      <c r="G71" s="16"/>
      <c r="I71" s="75">
        <f t="shared" si="0"/>
        <v>3.781032773841142E-2</v>
      </c>
      <c r="J71" s="3">
        <v>2379081.1</v>
      </c>
      <c r="K71" s="3" t="s">
        <v>58</v>
      </c>
      <c r="M71" s="17">
        <v>44835</v>
      </c>
      <c r="N71" s="17">
        <v>45199</v>
      </c>
      <c r="O71" t="s">
        <v>230</v>
      </c>
      <c r="P71" t="s">
        <v>23</v>
      </c>
      <c r="Q71" t="s">
        <v>60</v>
      </c>
      <c r="R71" t="s">
        <v>23</v>
      </c>
    </row>
    <row r="72" spans="2:18" ht="30" x14ac:dyDescent="0.25">
      <c r="B72" t="s">
        <v>237</v>
      </c>
      <c r="C72" t="s">
        <v>238</v>
      </c>
      <c r="D72" s="1" t="s">
        <v>239</v>
      </c>
      <c r="E72" s="3">
        <v>253771.47000000003</v>
      </c>
      <c r="F72" s="3">
        <v>0</v>
      </c>
      <c r="G72" s="16"/>
      <c r="I72" s="75">
        <f t="shared" si="0"/>
        <v>3.9655578886580868E-2</v>
      </c>
      <c r="J72" s="3">
        <v>2495187.0000000005</v>
      </c>
      <c r="K72" s="3" t="s">
        <v>58</v>
      </c>
      <c r="M72" s="17">
        <v>44835</v>
      </c>
      <c r="N72" s="17">
        <v>45199</v>
      </c>
      <c r="O72" t="s">
        <v>230</v>
      </c>
      <c r="P72" t="s">
        <v>23</v>
      </c>
      <c r="Q72" t="s">
        <v>60</v>
      </c>
      <c r="R72" t="s">
        <v>23</v>
      </c>
    </row>
    <row r="73" spans="2:18" ht="45" x14ac:dyDescent="0.25">
      <c r="B73" t="s">
        <v>240</v>
      </c>
      <c r="C73" t="s">
        <v>241</v>
      </c>
      <c r="D73" s="1" t="s">
        <v>242</v>
      </c>
      <c r="E73" s="3">
        <v>232337.57</v>
      </c>
      <c r="F73" s="3">
        <v>0</v>
      </c>
      <c r="G73" s="16"/>
      <c r="I73" s="75">
        <f t="shared" si="0"/>
        <v>3.5217040888210767E-2</v>
      </c>
      <c r="J73" s="3">
        <v>2215907.7000000002</v>
      </c>
      <c r="K73" s="3" t="s">
        <v>58</v>
      </c>
      <c r="M73" s="17">
        <v>44835</v>
      </c>
      <c r="N73" s="17">
        <v>45199</v>
      </c>
      <c r="O73" t="s">
        <v>230</v>
      </c>
      <c r="P73" t="s">
        <v>23</v>
      </c>
      <c r="Q73" t="s">
        <v>60</v>
      </c>
      <c r="R73" t="s">
        <v>23</v>
      </c>
    </row>
    <row r="74" spans="2:18" ht="30" x14ac:dyDescent="0.25">
      <c r="B74" t="s">
        <v>243</v>
      </c>
      <c r="C74" t="s">
        <v>244</v>
      </c>
      <c r="D74" s="1" t="s">
        <v>245</v>
      </c>
      <c r="E74" s="3">
        <v>210188.83000000002</v>
      </c>
      <c r="F74" s="3">
        <v>0</v>
      </c>
      <c r="G74" s="16"/>
      <c r="I74" s="75">
        <f t="shared" si="0"/>
        <v>3.1454268497448458E-2</v>
      </c>
      <c r="J74" s="3">
        <v>1979148.56</v>
      </c>
      <c r="K74" s="3" t="s">
        <v>58</v>
      </c>
      <c r="M74" s="17">
        <v>44835</v>
      </c>
      <c r="N74" s="17">
        <v>45199</v>
      </c>
      <c r="O74" t="s">
        <v>230</v>
      </c>
      <c r="P74" t="s">
        <v>23</v>
      </c>
      <c r="Q74" t="s">
        <v>60</v>
      </c>
      <c r="R74" t="s">
        <v>23</v>
      </c>
    </row>
    <row r="75" spans="2:18" ht="30" x14ac:dyDescent="0.25">
      <c r="B75" t="s">
        <v>246</v>
      </c>
      <c r="C75" t="s">
        <v>247</v>
      </c>
      <c r="D75" s="1" t="s">
        <v>248</v>
      </c>
      <c r="E75" s="3">
        <v>108440.56999999999</v>
      </c>
      <c r="F75" s="3">
        <v>0</v>
      </c>
      <c r="G75" s="16"/>
      <c r="I75" s="75">
        <f t="shared" si="0"/>
        <v>3.7136884390893528E-2</v>
      </c>
      <c r="J75" s="3">
        <v>2336707.06</v>
      </c>
      <c r="K75" s="3" t="s">
        <v>58</v>
      </c>
      <c r="M75" s="17">
        <v>44835</v>
      </c>
      <c r="N75" s="17">
        <v>45199</v>
      </c>
      <c r="O75" t="s">
        <v>230</v>
      </c>
      <c r="P75" t="s">
        <v>23</v>
      </c>
      <c r="Q75" t="s">
        <v>60</v>
      </c>
      <c r="R75" t="s">
        <v>23</v>
      </c>
    </row>
    <row r="76" spans="2:18" ht="30" x14ac:dyDescent="0.25">
      <c r="B76" t="s">
        <v>249</v>
      </c>
      <c r="C76" t="s">
        <v>250</v>
      </c>
      <c r="D76" s="1" t="s">
        <v>251</v>
      </c>
      <c r="E76" s="3">
        <v>80518.319999999992</v>
      </c>
      <c r="F76" s="3">
        <v>0</v>
      </c>
      <c r="G76" s="16"/>
      <c r="I76" s="75">
        <f t="shared" si="0"/>
        <v>1.9676066490635576E-2</v>
      </c>
      <c r="J76" s="3">
        <v>1238046.8699999999</v>
      </c>
      <c r="K76" s="3" t="s">
        <v>58</v>
      </c>
      <c r="M76" s="17">
        <v>44835</v>
      </c>
      <c r="N76" s="17">
        <v>45199</v>
      </c>
      <c r="O76" t="s">
        <v>230</v>
      </c>
      <c r="P76" t="s">
        <v>23</v>
      </c>
      <c r="Q76" t="s">
        <v>60</v>
      </c>
      <c r="R76" t="s">
        <v>23</v>
      </c>
    </row>
    <row r="77" spans="2:18" ht="30" x14ac:dyDescent="0.25">
      <c r="B77" t="s">
        <v>252</v>
      </c>
      <c r="C77" t="s">
        <v>253</v>
      </c>
      <c r="D77" s="1" t="s">
        <v>254</v>
      </c>
      <c r="E77" s="3">
        <v>712553.53999999992</v>
      </c>
      <c r="F77" s="3">
        <v>0</v>
      </c>
      <c r="G77" s="16"/>
      <c r="I77" s="75">
        <f t="shared" si="0"/>
        <v>0.15623155084985152</v>
      </c>
      <c r="J77" s="3">
        <v>9830317.5899999999</v>
      </c>
      <c r="K77" s="3" t="s">
        <v>58</v>
      </c>
      <c r="M77" s="17">
        <v>44835</v>
      </c>
      <c r="N77" s="17">
        <v>45199</v>
      </c>
      <c r="O77" t="s">
        <v>230</v>
      </c>
      <c r="P77" t="s">
        <v>23</v>
      </c>
      <c r="Q77" t="s">
        <v>255</v>
      </c>
      <c r="R77" t="s">
        <v>23</v>
      </c>
    </row>
    <row r="78" spans="2:18" ht="30" x14ac:dyDescent="0.25">
      <c r="B78" t="s">
        <v>256</v>
      </c>
      <c r="C78" t="s">
        <v>257</v>
      </c>
      <c r="D78" s="1" t="s">
        <v>258</v>
      </c>
      <c r="E78" s="3">
        <v>177784.97</v>
      </c>
      <c r="F78" s="3">
        <v>0</v>
      </c>
      <c r="G78" s="16"/>
      <c r="I78" s="75">
        <f t="shared" si="0"/>
        <v>9.1139929965390831E-2</v>
      </c>
      <c r="J78" s="3">
        <v>5734657.6400000006</v>
      </c>
      <c r="K78" s="3" t="s">
        <v>58</v>
      </c>
      <c r="M78" s="17">
        <v>44835</v>
      </c>
      <c r="N78" s="17">
        <v>45199</v>
      </c>
      <c r="O78" t="s">
        <v>230</v>
      </c>
      <c r="P78" t="s">
        <v>23</v>
      </c>
      <c r="Q78" t="s">
        <v>255</v>
      </c>
      <c r="R78" t="s">
        <v>23</v>
      </c>
    </row>
    <row r="79" spans="2:18" ht="30" x14ac:dyDescent="0.25">
      <c r="B79" t="s">
        <v>259</v>
      </c>
      <c r="C79" t="s">
        <v>260</v>
      </c>
      <c r="D79" s="1" t="s">
        <v>261</v>
      </c>
      <c r="E79" s="3">
        <v>69577.47</v>
      </c>
      <c r="F79" s="3">
        <v>0</v>
      </c>
      <c r="G79" s="16"/>
      <c r="I79" s="75">
        <f t="shared" ref="I79:I142" si="1">J79/62921462</f>
        <v>3.4262350261346435E-2</v>
      </c>
      <c r="J79" s="3">
        <v>2155837.17</v>
      </c>
      <c r="K79" s="3" t="s">
        <v>58</v>
      </c>
      <c r="M79" s="17">
        <v>44835</v>
      </c>
      <c r="N79" s="17">
        <v>45199</v>
      </c>
      <c r="O79" t="s">
        <v>230</v>
      </c>
      <c r="P79" t="s">
        <v>23</v>
      </c>
      <c r="Q79" t="s">
        <v>60</v>
      </c>
      <c r="R79" t="s">
        <v>23</v>
      </c>
    </row>
    <row r="80" spans="2:18" ht="30" x14ac:dyDescent="0.25">
      <c r="B80" t="s">
        <v>262</v>
      </c>
      <c r="C80" t="s">
        <v>263</v>
      </c>
      <c r="D80" s="1" t="s">
        <v>264</v>
      </c>
      <c r="E80" s="3">
        <v>118610.04000000001</v>
      </c>
      <c r="F80" s="3">
        <v>0</v>
      </c>
      <c r="G80" s="16"/>
      <c r="I80" s="75">
        <f t="shared" si="1"/>
        <v>1.7773061280743921E-2</v>
      </c>
      <c r="J80" s="3">
        <v>1118307</v>
      </c>
      <c r="K80" s="3" t="s">
        <v>58</v>
      </c>
      <c r="M80" s="17">
        <v>44835</v>
      </c>
      <c r="N80" s="17">
        <v>45199</v>
      </c>
      <c r="O80" t="s">
        <v>230</v>
      </c>
      <c r="P80" t="s">
        <v>23</v>
      </c>
      <c r="Q80" t="s">
        <v>60</v>
      </c>
      <c r="R80" t="s">
        <v>23</v>
      </c>
    </row>
    <row r="81" spans="2:18" ht="30" x14ac:dyDescent="0.25">
      <c r="B81" t="s">
        <v>265</v>
      </c>
      <c r="C81" t="s">
        <v>266</v>
      </c>
      <c r="D81" s="1" t="s">
        <v>267</v>
      </c>
      <c r="E81" s="3">
        <v>13570.26</v>
      </c>
      <c r="F81" s="3">
        <v>0</v>
      </c>
      <c r="G81" s="16"/>
      <c r="I81" s="75">
        <f t="shared" si="1"/>
        <v>2.2200070621372402E-3</v>
      </c>
      <c r="J81" s="3">
        <v>139686.09</v>
      </c>
      <c r="K81" s="3" t="s">
        <v>58</v>
      </c>
      <c r="M81" s="17">
        <v>44835</v>
      </c>
      <c r="N81" s="17">
        <v>45199</v>
      </c>
      <c r="O81" t="s">
        <v>230</v>
      </c>
      <c r="P81" t="s">
        <v>23</v>
      </c>
      <c r="Q81" t="s">
        <v>60</v>
      </c>
      <c r="R81" t="s">
        <v>23</v>
      </c>
    </row>
    <row r="82" spans="2:18" ht="30" x14ac:dyDescent="0.25">
      <c r="B82" t="s">
        <v>268</v>
      </c>
      <c r="C82" t="s">
        <v>269</v>
      </c>
      <c r="D82" s="1" t="s">
        <v>270</v>
      </c>
      <c r="E82" s="3">
        <v>17784.43</v>
      </c>
      <c r="F82" s="3">
        <v>0</v>
      </c>
      <c r="G82" s="16"/>
      <c r="I82" s="75">
        <f t="shared" si="1"/>
        <v>8.8544978500340616E-3</v>
      </c>
      <c r="J82" s="3">
        <v>557137.94999999995</v>
      </c>
      <c r="K82" s="3" t="s">
        <v>58</v>
      </c>
      <c r="M82" s="17">
        <v>44835</v>
      </c>
      <c r="N82" s="17">
        <v>45199</v>
      </c>
      <c r="O82" t="s">
        <v>230</v>
      </c>
      <c r="P82" t="s">
        <v>23</v>
      </c>
      <c r="Q82" t="s">
        <v>60</v>
      </c>
      <c r="R82" t="s">
        <v>23</v>
      </c>
    </row>
    <row r="83" spans="2:18" ht="30" x14ac:dyDescent="0.25">
      <c r="B83" t="s">
        <v>271</v>
      </c>
      <c r="C83" t="s">
        <v>272</v>
      </c>
      <c r="D83" s="1" t="s">
        <v>273</v>
      </c>
      <c r="E83" s="3">
        <v>27030.170000000002</v>
      </c>
      <c r="F83" s="3">
        <v>0</v>
      </c>
      <c r="G83" s="16"/>
      <c r="I83" s="75">
        <f t="shared" si="1"/>
        <v>1.1795933476561622E-2</v>
      </c>
      <c r="J83" s="3">
        <v>742217.38</v>
      </c>
      <c r="K83" s="3" t="s">
        <v>58</v>
      </c>
      <c r="M83" s="17">
        <v>44835</v>
      </c>
      <c r="N83" s="17">
        <v>45199</v>
      </c>
      <c r="O83" t="s">
        <v>230</v>
      </c>
      <c r="P83" t="s">
        <v>23</v>
      </c>
      <c r="Q83" t="s">
        <v>60</v>
      </c>
      <c r="R83" t="s">
        <v>23</v>
      </c>
    </row>
    <row r="84" spans="2:18" ht="30" x14ac:dyDescent="0.25">
      <c r="B84" t="s">
        <v>274</v>
      </c>
      <c r="C84" t="s">
        <v>275</v>
      </c>
      <c r="D84" s="1" t="s">
        <v>276</v>
      </c>
      <c r="E84" s="3">
        <v>54363.61</v>
      </c>
      <c r="F84" s="3">
        <v>0</v>
      </c>
      <c r="G84" s="16"/>
      <c r="I84" s="75">
        <f t="shared" si="1"/>
        <v>4.0388864454548121E-3</v>
      </c>
      <c r="J84" s="3">
        <v>254132.64</v>
      </c>
      <c r="K84" s="3" t="s">
        <v>58</v>
      </c>
      <c r="M84" s="17">
        <v>44835</v>
      </c>
      <c r="N84" s="17">
        <v>45199</v>
      </c>
      <c r="O84" t="s">
        <v>230</v>
      </c>
      <c r="P84" t="s">
        <v>23</v>
      </c>
      <c r="Q84" t="s">
        <v>60</v>
      </c>
      <c r="R84" t="s">
        <v>23</v>
      </c>
    </row>
    <row r="85" spans="2:18" ht="30" x14ac:dyDescent="0.25">
      <c r="B85" t="s">
        <v>277</v>
      </c>
      <c r="C85" t="s">
        <v>278</v>
      </c>
      <c r="D85" s="1" t="s">
        <v>279</v>
      </c>
      <c r="E85" s="3">
        <v>20175.07</v>
      </c>
      <c r="F85" s="3">
        <v>0</v>
      </c>
      <c r="G85" s="16"/>
      <c r="I85" s="75">
        <f t="shared" si="1"/>
        <v>2.2146095397465493E-3</v>
      </c>
      <c r="J85" s="3">
        <v>139346.47</v>
      </c>
      <c r="K85" s="3" t="s">
        <v>58</v>
      </c>
      <c r="M85" s="17">
        <v>44835</v>
      </c>
      <c r="N85" s="17">
        <v>45199</v>
      </c>
      <c r="O85" t="s">
        <v>230</v>
      </c>
      <c r="P85" t="s">
        <v>23</v>
      </c>
      <c r="Q85" t="s">
        <v>60</v>
      </c>
      <c r="R85" t="s">
        <v>23</v>
      </c>
    </row>
    <row r="86" spans="2:18" ht="30" x14ac:dyDescent="0.25">
      <c r="B86" t="s">
        <v>280</v>
      </c>
      <c r="C86" t="s">
        <v>281</v>
      </c>
      <c r="D86" s="1" t="s">
        <v>282</v>
      </c>
      <c r="E86" s="3">
        <v>26396.89</v>
      </c>
      <c r="F86" s="3">
        <v>0</v>
      </c>
      <c r="G86" s="16"/>
      <c r="I86" s="75">
        <f t="shared" si="1"/>
        <v>5.6211705633921862E-3</v>
      </c>
      <c r="J86" s="3">
        <v>353692.27</v>
      </c>
      <c r="K86" s="3" t="s">
        <v>58</v>
      </c>
      <c r="M86" s="17">
        <v>44835</v>
      </c>
      <c r="N86" s="17">
        <v>45199</v>
      </c>
      <c r="O86" t="s">
        <v>230</v>
      </c>
      <c r="P86" t="s">
        <v>23</v>
      </c>
      <c r="Q86" t="s">
        <v>60</v>
      </c>
      <c r="R86" t="s">
        <v>23</v>
      </c>
    </row>
    <row r="87" spans="2:18" ht="30" x14ac:dyDescent="0.25">
      <c r="B87" t="s">
        <v>283</v>
      </c>
      <c r="C87" t="s">
        <v>284</v>
      </c>
      <c r="D87" s="1" t="s">
        <v>285</v>
      </c>
      <c r="E87" s="3">
        <v>17249.560000000001</v>
      </c>
      <c r="F87" s="3">
        <v>0</v>
      </c>
      <c r="G87" s="16"/>
      <c r="I87" s="75">
        <f t="shared" si="1"/>
        <v>4.5114220327556916E-3</v>
      </c>
      <c r="J87" s="3">
        <v>283865.27</v>
      </c>
      <c r="K87" s="3" t="s">
        <v>58</v>
      </c>
      <c r="M87" s="17">
        <v>44835</v>
      </c>
      <c r="N87" s="17">
        <v>45199</v>
      </c>
      <c r="O87" t="s">
        <v>230</v>
      </c>
      <c r="P87" t="s">
        <v>23</v>
      </c>
      <c r="Q87" t="s">
        <v>60</v>
      </c>
      <c r="R87" t="s">
        <v>23</v>
      </c>
    </row>
    <row r="88" spans="2:18" ht="30" x14ac:dyDescent="0.25">
      <c r="B88" t="s">
        <v>286</v>
      </c>
      <c r="C88" t="s">
        <v>287</v>
      </c>
      <c r="D88" s="1" t="s">
        <v>288</v>
      </c>
      <c r="E88" s="3">
        <v>81549.91</v>
      </c>
      <c r="F88" s="3">
        <v>0</v>
      </c>
      <c r="G88" s="16"/>
      <c r="I88" s="75">
        <f t="shared" si="1"/>
        <v>1.1308517275075395E-2</v>
      </c>
      <c r="J88" s="3">
        <v>711548.44000000006</v>
      </c>
      <c r="K88" s="3" t="s">
        <v>58</v>
      </c>
      <c r="M88" s="17">
        <v>44835</v>
      </c>
      <c r="N88" s="17">
        <v>45199</v>
      </c>
      <c r="O88" t="s">
        <v>230</v>
      </c>
      <c r="P88" t="s">
        <v>23</v>
      </c>
      <c r="Q88" t="s">
        <v>60</v>
      </c>
      <c r="R88" t="s">
        <v>23</v>
      </c>
    </row>
    <row r="89" spans="2:18" ht="30" x14ac:dyDescent="0.25">
      <c r="B89" t="s">
        <v>289</v>
      </c>
      <c r="C89" t="s">
        <v>290</v>
      </c>
      <c r="D89" s="1" t="s">
        <v>291</v>
      </c>
      <c r="E89" s="3">
        <v>35233.340000000004</v>
      </c>
      <c r="F89" s="3">
        <v>0</v>
      </c>
      <c r="G89" s="16"/>
      <c r="I89" s="75">
        <f t="shared" si="1"/>
        <v>7.3398467759697005E-3</v>
      </c>
      <c r="J89" s="3">
        <v>461833.89</v>
      </c>
      <c r="K89" s="3" t="s">
        <v>58</v>
      </c>
      <c r="M89" s="17">
        <v>44835</v>
      </c>
      <c r="N89" s="17">
        <v>45199</v>
      </c>
      <c r="O89" t="s">
        <v>230</v>
      </c>
      <c r="P89" t="s">
        <v>23</v>
      </c>
      <c r="Q89" t="s">
        <v>60</v>
      </c>
      <c r="R89" t="s">
        <v>23</v>
      </c>
    </row>
    <row r="90" spans="2:18" ht="30" x14ac:dyDescent="0.25">
      <c r="B90" t="s">
        <v>292</v>
      </c>
      <c r="C90" t="s">
        <v>293</v>
      </c>
      <c r="D90" s="1" t="s">
        <v>294</v>
      </c>
      <c r="E90" s="3">
        <v>9335.1200000000008</v>
      </c>
      <c r="F90" s="3">
        <v>0</v>
      </c>
      <c r="G90" s="16"/>
      <c r="I90" s="75">
        <f t="shared" si="1"/>
        <v>1.4022279075460772E-3</v>
      </c>
      <c r="J90" s="3">
        <v>88230.23000000001</v>
      </c>
      <c r="K90" s="3" t="s">
        <v>58</v>
      </c>
      <c r="M90" s="17">
        <v>44835</v>
      </c>
      <c r="N90" s="17">
        <v>45199</v>
      </c>
      <c r="O90" t="s">
        <v>230</v>
      </c>
      <c r="P90" t="s">
        <v>23</v>
      </c>
      <c r="Q90" t="s">
        <v>60</v>
      </c>
      <c r="R90" t="s">
        <v>23</v>
      </c>
    </row>
    <row r="91" spans="2:18" x14ac:dyDescent="0.25">
      <c r="B91" t="s">
        <v>295</v>
      </c>
      <c r="C91" t="s">
        <v>296</v>
      </c>
      <c r="D91" s="1" t="s">
        <v>297</v>
      </c>
      <c r="E91" s="3">
        <v>49443.020000000004</v>
      </c>
      <c r="F91" s="3">
        <v>0</v>
      </c>
      <c r="G91" s="16"/>
      <c r="I91" s="75">
        <f t="shared" si="1"/>
        <v>3.8057963115987359E-2</v>
      </c>
      <c r="J91" s="3">
        <v>2394662.6800000002</v>
      </c>
      <c r="K91" s="3" t="s">
        <v>58</v>
      </c>
      <c r="M91" s="17">
        <v>44835</v>
      </c>
      <c r="N91" s="17">
        <v>45199</v>
      </c>
      <c r="O91" t="s">
        <v>298</v>
      </c>
      <c r="P91" t="s">
        <v>23</v>
      </c>
      <c r="Q91" t="s">
        <v>60</v>
      </c>
      <c r="R91" t="s">
        <v>23</v>
      </c>
    </row>
    <row r="92" spans="2:18" x14ac:dyDescent="0.25">
      <c r="B92" t="s">
        <v>299</v>
      </c>
      <c r="C92" t="s">
        <v>300</v>
      </c>
      <c r="D92" s="1" t="s">
        <v>301</v>
      </c>
      <c r="E92" s="3">
        <v>24179.43</v>
      </c>
      <c r="F92" s="3">
        <v>0</v>
      </c>
      <c r="G92" s="16"/>
      <c r="I92" s="75">
        <f t="shared" si="1"/>
        <v>1.4256731192927464E-2</v>
      </c>
      <c r="J92" s="3">
        <v>897054.37000000011</v>
      </c>
      <c r="K92" s="3" t="s">
        <v>58</v>
      </c>
      <c r="M92" s="17">
        <v>44835</v>
      </c>
      <c r="N92" s="17">
        <v>45199</v>
      </c>
      <c r="O92" t="s">
        <v>298</v>
      </c>
      <c r="P92" t="s">
        <v>23</v>
      </c>
      <c r="Q92" t="s">
        <v>60</v>
      </c>
      <c r="R92" t="s">
        <v>23</v>
      </c>
    </row>
    <row r="93" spans="2:18" x14ac:dyDescent="0.25">
      <c r="B93" t="s">
        <v>302</v>
      </c>
      <c r="C93" t="s">
        <v>303</v>
      </c>
      <c r="D93" s="1" t="s">
        <v>304</v>
      </c>
      <c r="E93" s="3">
        <v>42025.079999999994</v>
      </c>
      <c r="F93" s="3">
        <v>0</v>
      </c>
      <c r="G93" s="16"/>
      <c r="I93" s="75">
        <f t="shared" si="1"/>
        <v>1.3148568925496358E-2</v>
      </c>
      <c r="J93" s="3">
        <v>827327.17999999993</v>
      </c>
      <c r="K93" s="3" t="s">
        <v>58</v>
      </c>
      <c r="M93" s="17">
        <v>44835</v>
      </c>
      <c r="N93" s="17">
        <v>45199</v>
      </c>
      <c r="O93" t="s">
        <v>298</v>
      </c>
      <c r="P93" t="s">
        <v>23</v>
      </c>
      <c r="Q93" t="s">
        <v>60</v>
      </c>
      <c r="R93" t="s">
        <v>23</v>
      </c>
    </row>
    <row r="94" spans="2:18" x14ac:dyDescent="0.25">
      <c r="B94" t="s">
        <v>305</v>
      </c>
      <c r="C94" t="s">
        <v>306</v>
      </c>
      <c r="D94" s="1" t="s">
        <v>307</v>
      </c>
      <c r="E94" s="3">
        <v>23540.77</v>
      </c>
      <c r="F94" s="3">
        <v>0</v>
      </c>
      <c r="G94" s="16"/>
      <c r="I94" s="75">
        <f t="shared" si="1"/>
        <v>1.0152716095503311E-2</v>
      </c>
      <c r="J94" s="3">
        <v>638823.74</v>
      </c>
      <c r="K94" s="3" t="s">
        <v>58</v>
      </c>
      <c r="M94" s="17">
        <v>44835</v>
      </c>
      <c r="N94" s="17">
        <v>45199</v>
      </c>
      <c r="O94" t="s">
        <v>298</v>
      </c>
      <c r="P94" t="s">
        <v>23</v>
      </c>
      <c r="Q94" t="s">
        <v>60</v>
      </c>
      <c r="R94" t="s">
        <v>23</v>
      </c>
    </row>
    <row r="95" spans="2:18" x14ac:dyDescent="0.25">
      <c r="B95" t="s">
        <v>308</v>
      </c>
      <c r="C95" t="s">
        <v>309</v>
      </c>
      <c r="D95" s="1" t="s">
        <v>310</v>
      </c>
      <c r="E95" s="3">
        <v>7471.29</v>
      </c>
      <c r="F95" s="3">
        <v>0</v>
      </c>
      <c r="G95" s="16"/>
      <c r="I95" s="75">
        <f t="shared" si="1"/>
        <v>5.8581237352685793E-3</v>
      </c>
      <c r="J95" s="3">
        <v>368601.70999999996</v>
      </c>
      <c r="K95" s="3" t="s">
        <v>58</v>
      </c>
      <c r="M95" s="17">
        <v>44835</v>
      </c>
      <c r="N95" s="17">
        <v>45199</v>
      </c>
      <c r="O95" t="s">
        <v>298</v>
      </c>
      <c r="P95" t="s">
        <v>23</v>
      </c>
      <c r="Q95" t="s">
        <v>60</v>
      </c>
      <c r="R95" t="s">
        <v>23</v>
      </c>
    </row>
    <row r="96" spans="2:18" x14ac:dyDescent="0.25">
      <c r="B96" t="s">
        <v>311</v>
      </c>
      <c r="C96" t="s">
        <v>312</v>
      </c>
      <c r="D96" s="1" t="s">
        <v>313</v>
      </c>
      <c r="E96" s="3">
        <v>11487.2</v>
      </c>
      <c r="F96" s="3">
        <v>0</v>
      </c>
      <c r="G96" s="16"/>
      <c r="I96" s="75">
        <f t="shared" si="1"/>
        <v>4.197414230457646E-3</v>
      </c>
      <c r="J96" s="3">
        <v>264107.44</v>
      </c>
      <c r="K96" s="3" t="s">
        <v>58</v>
      </c>
      <c r="M96" s="17">
        <v>44835</v>
      </c>
      <c r="N96" s="17">
        <v>45199</v>
      </c>
      <c r="O96" t="s">
        <v>298</v>
      </c>
      <c r="P96" t="s">
        <v>23</v>
      </c>
      <c r="Q96" t="s">
        <v>60</v>
      </c>
      <c r="R96" t="s">
        <v>23</v>
      </c>
    </row>
    <row r="97" spans="2:18" x14ac:dyDescent="0.25">
      <c r="B97" t="s">
        <v>314</v>
      </c>
      <c r="C97" t="s">
        <v>315</v>
      </c>
      <c r="D97" s="1" t="s">
        <v>316</v>
      </c>
      <c r="E97" s="3">
        <v>35233.050000000003</v>
      </c>
      <c r="F97" s="3">
        <v>0</v>
      </c>
      <c r="G97" s="16"/>
      <c r="I97" s="75">
        <f t="shared" si="1"/>
        <v>1.2290290870863746E-2</v>
      </c>
      <c r="J97" s="3">
        <v>773323.07000000007</v>
      </c>
      <c r="K97" s="3" t="s">
        <v>58</v>
      </c>
      <c r="M97" s="17">
        <v>44835</v>
      </c>
      <c r="N97" s="17">
        <v>45199</v>
      </c>
      <c r="O97" t="s">
        <v>298</v>
      </c>
      <c r="P97" t="s">
        <v>23</v>
      </c>
      <c r="Q97" t="s">
        <v>60</v>
      </c>
      <c r="R97" t="s">
        <v>23</v>
      </c>
    </row>
    <row r="98" spans="2:18" x14ac:dyDescent="0.25">
      <c r="B98" t="s">
        <v>317</v>
      </c>
      <c r="C98" t="s">
        <v>318</v>
      </c>
      <c r="D98" s="1" t="s">
        <v>319</v>
      </c>
      <c r="E98" s="3">
        <v>21644.5</v>
      </c>
      <c r="F98" s="3">
        <v>0</v>
      </c>
      <c r="G98" s="16"/>
      <c r="I98" s="75">
        <f t="shared" si="1"/>
        <v>6.7236846785282897E-3</v>
      </c>
      <c r="J98" s="3">
        <v>423064.07</v>
      </c>
      <c r="K98" s="3" t="s">
        <v>58</v>
      </c>
      <c r="M98" s="17">
        <v>44835</v>
      </c>
      <c r="N98" s="17">
        <v>45199</v>
      </c>
      <c r="O98" t="s">
        <v>298</v>
      </c>
      <c r="P98" t="s">
        <v>23</v>
      </c>
      <c r="Q98" t="s">
        <v>60</v>
      </c>
      <c r="R98" t="s">
        <v>23</v>
      </c>
    </row>
    <row r="99" spans="2:18" x14ac:dyDescent="0.25">
      <c r="B99" t="s">
        <v>320</v>
      </c>
      <c r="C99" t="s">
        <v>321</v>
      </c>
      <c r="D99" s="1" t="s">
        <v>322</v>
      </c>
      <c r="E99" s="3">
        <v>59307.040000000001</v>
      </c>
      <c r="F99" s="3">
        <v>0</v>
      </c>
      <c r="G99" s="16"/>
      <c r="I99" s="75">
        <f t="shared" si="1"/>
        <v>2.1135618399966614E-2</v>
      </c>
      <c r="J99" s="3">
        <v>1329884.01</v>
      </c>
      <c r="K99" s="3" t="s">
        <v>58</v>
      </c>
      <c r="M99" s="17">
        <v>44835</v>
      </c>
      <c r="N99" s="17">
        <v>45199</v>
      </c>
      <c r="O99" t="s">
        <v>298</v>
      </c>
      <c r="P99" t="s">
        <v>23</v>
      </c>
      <c r="Q99" t="s">
        <v>60</v>
      </c>
      <c r="R99" t="s">
        <v>23</v>
      </c>
    </row>
    <row r="100" spans="2:18" x14ac:dyDescent="0.25">
      <c r="B100" t="s">
        <v>323</v>
      </c>
      <c r="C100" t="s">
        <v>324</v>
      </c>
      <c r="D100" s="1" t="s">
        <v>325</v>
      </c>
      <c r="E100" s="3">
        <v>21668.74</v>
      </c>
      <c r="F100" s="3">
        <v>0</v>
      </c>
      <c r="G100" s="16"/>
      <c r="I100" s="75">
        <f t="shared" si="1"/>
        <v>1.7287617856050451E-2</v>
      </c>
      <c r="J100" s="3">
        <v>1087762.19</v>
      </c>
      <c r="K100" s="3" t="s">
        <v>58</v>
      </c>
      <c r="M100" s="17">
        <v>44835</v>
      </c>
      <c r="N100" s="17">
        <v>45199</v>
      </c>
      <c r="O100" t="s">
        <v>298</v>
      </c>
      <c r="P100" t="s">
        <v>23</v>
      </c>
      <c r="Q100" t="s">
        <v>60</v>
      </c>
      <c r="R100" t="s">
        <v>23</v>
      </c>
    </row>
    <row r="101" spans="2:18" x14ac:dyDescent="0.25">
      <c r="B101" t="s">
        <v>326</v>
      </c>
      <c r="C101" t="s">
        <v>327</v>
      </c>
      <c r="D101" s="1" t="s">
        <v>328</v>
      </c>
      <c r="E101" s="3">
        <v>4519.01</v>
      </c>
      <c r="F101" s="3">
        <v>0</v>
      </c>
      <c r="G101" s="16"/>
      <c r="I101" s="75">
        <f t="shared" si="1"/>
        <v>3.3213470151090894E-3</v>
      </c>
      <c r="J101" s="3">
        <v>208984.01</v>
      </c>
      <c r="K101" s="3" t="s">
        <v>58</v>
      </c>
      <c r="M101" s="17">
        <v>44835</v>
      </c>
      <c r="N101" s="17">
        <v>45199</v>
      </c>
      <c r="O101" t="s">
        <v>298</v>
      </c>
      <c r="P101" t="s">
        <v>23</v>
      </c>
      <c r="Q101" t="s">
        <v>60</v>
      </c>
      <c r="R101" t="s">
        <v>23</v>
      </c>
    </row>
    <row r="102" spans="2:18" x14ac:dyDescent="0.25">
      <c r="B102" t="s">
        <v>329</v>
      </c>
      <c r="C102" t="s">
        <v>330</v>
      </c>
      <c r="D102" s="1" t="s">
        <v>331</v>
      </c>
      <c r="E102" s="3">
        <v>44773.55</v>
      </c>
      <c r="F102" s="3">
        <v>0</v>
      </c>
      <c r="G102" s="16"/>
      <c r="I102" s="75">
        <f t="shared" si="1"/>
        <v>3.9076260497570764E-2</v>
      </c>
      <c r="J102" s="3">
        <v>2458735.44</v>
      </c>
      <c r="K102" s="3" t="s">
        <v>58</v>
      </c>
      <c r="M102" s="17">
        <v>44835</v>
      </c>
      <c r="N102" s="17">
        <v>45199</v>
      </c>
      <c r="O102" t="s">
        <v>298</v>
      </c>
      <c r="P102" t="s">
        <v>23</v>
      </c>
      <c r="Q102" t="s">
        <v>60</v>
      </c>
      <c r="R102" t="s">
        <v>23</v>
      </c>
    </row>
    <row r="103" spans="2:18" x14ac:dyDescent="0.25">
      <c r="B103" t="s">
        <v>332</v>
      </c>
      <c r="C103" t="s">
        <v>333</v>
      </c>
      <c r="D103" s="1" t="s">
        <v>334</v>
      </c>
      <c r="E103" s="3">
        <v>47042.97</v>
      </c>
      <c r="F103" s="3">
        <v>0</v>
      </c>
      <c r="G103" s="16"/>
      <c r="I103" s="75">
        <f t="shared" si="1"/>
        <v>1.2822272788257845E-2</v>
      </c>
      <c r="J103" s="3">
        <v>806796.15</v>
      </c>
      <c r="K103" s="3" t="s">
        <v>58</v>
      </c>
      <c r="M103" s="17">
        <v>44835</v>
      </c>
      <c r="N103" s="17">
        <v>45199</v>
      </c>
      <c r="O103" t="s">
        <v>298</v>
      </c>
      <c r="P103" t="s">
        <v>23</v>
      </c>
      <c r="Q103" t="s">
        <v>60</v>
      </c>
      <c r="R103" t="s">
        <v>23</v>
      </c>
    </row>
    <row r="104" spans="2:18" x14ac:dyDescent="0.25">
      <c r="B104" t="s">
        <v>335</v>
      </c>
      <c r="C104" t="s">
        <v>336</v>
      </c>
      <c r="D104" s="1" t="s">
        <v>337</v>
      </c>
      <c r="E104" s="3">
        <v>11265.68</v>
      </c>
      <c r="F104" s="3">
        <v>0</v>
      </c>
      <c r="G104" s="16"/>
      <c r="I104" s="75">
        <f t="shared" si="1"/>
        <v>1.0832466829839396E-2</v>
      </c>
      <c r="J104" s="3">
        <v>681594.65</v>
      </c>
      <c r="K104" s="3" t="s">
        <v>58</v>
      </c>
      <c r="M104" s="17">
        <v>44835</v>
      </c>
      <c r="N104" s="17">
        <v>45199</v>
      </c>
      <c r="O104" t="s">
        <v>298</v>
      </c>
      <c r="P104" t="s">
        <v>23</v>
      </c>
      <c r="Q104" t="s">
        <v>60</v>
      </c>
      <c r="R104" t="s">
        <v>23</v>
      </c>
    </row>
    <row r="105" spans="2:18" x14ac:dyDescent="0.25">
      <c r="B105" t="s">
        <v>338</v>
      </c>
      <c r="C105" t="s">
        <v>339</v>
      </c>
      <c r="D105" s="1" t="s">
        <v>340</v>
      </c>
      <c r="E105" s="3">
        <v>43429.810000000005</v>
      </c>
      <c r="F105" s="3">
        <v>0</v>
      </c>
      <c r="G105" s="16"/>
      <c r="I105" s="75">
        <f t="shared" si="1"/>
        <v>1.5693057799578781E-2</v>
      </c>
      <c r="J105" s="3">
        <v>987430.14</v>
      </c>
      <c r="K105" s="3" t="s">
        <v>58</v>
      </c>
      <c r="M105" s="17">
        <v>44835</v>
      </c>
      <c r="N105" s="17">
        <v>45199</v>
      </c>
      <c r="O105" t="s">
        <v>298</v>
      </c>
      <c r="P105" t="s">
        <v>23</v>
      </c>
      <c r="Q105" t="s">
        <v>60</v>
      </c>
      <c r="R105" t="s">
        <v>23</v>
      </c>
    </row>
    <row r="106" spans="2:18" x14ac:dyDescent="0.25">
      <c r="B106" t="s">
        <v>341</v>
      </c>
      <c r="C106" t="s">
        <v>342</v>
      </c>
      <c r="D106" s="1" t="s">
        <v>343</v>
      </c>
      <c r="E106" s="3">
        <v>20019.230000000003</v>
      </c>
      <c r="F106" s="3">
        <v>0</v>
      </c>
      <c r="G106" s="16"/>
      <c r="I106" s="75">
        <f t="shared" si="1"/>
        <v>5.748554443951095E-3</v>
      </c>
      <c r="J106" s="3">
        <v>361707.44999999995</v>
      </c>
      <c r="K106" s="3" t="s">
        <v>58</v>
      </c>
      <c r="M106" s="17">
        <v>44835</v>
      </c>
      <c r="N106" s="17">
        <v>45199</v>
      </c>
      <c r="O106" t="s">
        <v>298</v>
      </c>
      <c r="P106" t="s">
        <v>23</v>
      </c>
      <c r="Q106" t="s">
        <v>60</v>
      </c>
      <c r="R106" t="s">
        <v>23</v>
      </c>
    </row>
    <row r="107" spans="2:18" x14ac:dyDescent="0.25">
      <c r="B107" t="s">
        <v>344</v>
      </c>
      <c r="C107" t="s">
        <v>345</v>
      </c>
      <c r="D107" s="1" t="s">
        <v>346</v>
      </c>
      <c r="E107" s="3">
        <v>2461.7800000000002</v>
      </c>
      <c r="F107" s="3">
        <v>0</v>
      </c>
      <c r="G107" s="16"/>
      <c r="I107" s="75">
        <f t="shared" si="1"/>
        <v>4.3894016639346367E-3</v>
      </c>
      <c r="J107" s="3">
        <v>276187.57</v>
      </c>
      <c r="K107" s="3" t="s">
        <v>58</v>
      </c>
      <c r="M107" s="17">
        <v>44835</v>
      </c>
      <c r="N107" s="17">
        <v>45199</v>
      </c>
      <c r="O107" t="s">
        <v>298</v>
      </c>
      <c r="P107" t="s">
        <v>23</v>
      </c>
      <c r="Q107" t="s">
        <v>60</v>
      </c>
      <c r="R107" t="s">
        <v>23</v>
      </c>
    </row>
    <row r="108" spans="2:18" x14ac:dyDescent="0.25">
      <c r="B108" t="s">
        <v>347</v>
      </c>
      <c r="C108" t="s">
        <v>348</v>
      </c>
      <c r="D108" s="1" t="s">
        <v>349</v>
      </c>
      <c r="E108" s="3">
        <v>42435.020000000004</v>
      </c>
      <c r="F108" s="3">
        <v>0</v>
      </c>
      <c r="G108" s="16"/>
      <c r="I108" s="75">
        <f t="shared" si="1"/>
        <v>1.3297937673476182E-2</v>
      </c>
      <c r="J108" s="3">
        <v>836725.68</v>
      </c>
      <c r="K108" s="3" t="s">
        <v>58</v>
      </c>
      <c r="M108" s="17">
        <v>44835</v>
      </c>
      <c r="N108" s="17">
        <v>45199</v>
      </c>
      <c r="O108" t="s">
        <v>298</v>
      </c>
      <c r="P108" t="s">
        <v>23</v>
      </c>
      <c r="Q108" t="s">
        <v>60</v>
      </c>
      <c r="R108" t="s">
        <v>23</v>
      </c>
    </row>
    <row r="109" spans="2:18" x14ac:dyDescent="0.25">
      <c r="B109" t="s">
        <v>350</v>
      </c>
      <c r="C109" t="s">
        <v>351</v>
      </c>
      <c r="D109" s="1" t="s">
        <v>352</v>
      </c>
      <c r="E109" s="3">
        <v>30832.05</v>
      </c>
      <c r="F109" s="3">
        <v>0</v>
      </c>
      <c r="G109" s="16"/>
      <c r="I109" s="75">
        <f t="shared" si="1"/>
        <v>5.5028845324668401E-3</v>
      </c>
      <c r="J109" s="3">
        <v>346249.54000000004</v>
      </c>
      <c r="K109" s="3" t="s">
        <v>58</v>
      </c>
      <c r="M109" s="17">
        <v>44835</v>
      </c>
      <c r="N109" s="17">
        <v>45199</v>
      </c>
      <c r="O109" t="s">
        <v>298</v>
      </c>
      <c r="P109" t="s">
        <v>23</v>
      </c>
      <c r="Q109" t="s">
        <v>60</v>
      </c>
      <c r="R109" t="s">
        <v>23</v>
      </c>
    </row>
    <row r="110" spans="2:18" x14ac:dyDescent="0.25">
      <c r="B110" t="s">
        <v>353</v>
      </c>
      <c r="C110" t="s">
        <v>354</v>
      </c>
      <c r="D110" s="1" t="s">
        <v>355</v>
      </c>
      <c r="E110" s="3">
        <v>191347.81</v>
      </c>
      <c r="F110" s="3">
        <v>0</v>
      </c>
      <c r="G110" s="16"/>
      <c r="I110" s="75">
        <f t="shared" si="1"/>
        <v>3.7091854286538987E-2</v>
      </c>
      <c r="J110" s="3">
        <v>2333873.7000000002</v>
      </c>
      <c r="K110" s="3" t="s">
        <v>58</v>
      </c>
      <c r="M110" s="17">
        <v>44835</v>
      </c>
      <c r="N110" s="17">
        <v>45199</v>
      </c>
      <c r="O110" t="s">
        <v>298</v>
      </c>
      <c r="P110" t="s">
        <v>23</v>
      </c>
      <c r="Q110" t="s">
        <v>356</v>
      </c>
      <c r="R110" t="s">
        <v>32</v>
      </c>
    </row>
    <row r="111" spans="2:18" x14ac:dyDescent="0.25">
      <c r="B111" t="s">
        <v>357</v>
      </c>
      <c r="C111" t="s">
        <v>358</v>
      </c>
      <c r="D111" s="1" t="s">
        <v>359</v>
      </c>
      <c r="E111" s="3">
        <v>45910.82</v>
      </c>
      <c r="F111" s="3">
        <v>0</v>
      </c>
      <c r="G111" s="16"/>
      <c r="I111" s="75">
        <f t="shared" si="1"/>
        <v>3.1440308872670505E-2</v>
      </c>
      <c r="J111" s="3">
        <v>1978270.2000000002</v>
      </c>
      <c r="K111" s="3" t="s">
        <v>58</v>
      </c>
      <c r="M111" s="17">
        <v>44835</v>
      </c>
      <c r="N111" s="17">
        <v>45199</v>
      </c>
      <c r="O111" t="s">
        <v>298</v>
      </c>
      <c r="P111" t="s">
        <v>23</v>
      </c>
      <c r="Q111" t="s">
        <v>60</v>
      </c>
      <c r="R111" t="s">
        <v>23</v>
      </c>
    </row>
    <row r="112" spans="2:18" x14ac:dyDescent="0.25">
      <c r="B112" t="s">
        <v>360</v>
      </c>
      <c r="C112" t="s">
        <v>361</v>
      </c>
      <c r="D112" s="1" t="s">
        <v>362</v>
      </c>
      <c r="E112" s="3">
        <v>19465.8</v>
      </c>
      <c r="F112" s="3">
        <v>0</v>
      </c>
      <c r="G112" s="16"/>
      <c r="I112" s="75">
        <f t="shared" si="1"/>
        <v>5.861637480705709E-3</v>
      </c>
      <c r="J112" s="3">
        <v>368822.8</v>
      </c>
      <c r="K112" s="3" t="s">
        <v>58</v>
      </c>
      <c r="M112" s="17">
        <v>44835</v>
      </c>
      <c r="N112" s="17">
        <v>45199</v>
      </c>
      <c r="O112" t="s">
        <v>298</v>
      </c>
      <c r="P112" t="s">
        <v>23</v>
      </c>
      <c r="Q112" t="s">
        <v>60</v>
      </c>
      <c r="R112" t="s">
        <v>23</v>
      </c>
    </row>
    <row r="113" spans="2:18" ht="45" x14ac:dyDescent="0.25">
      <c r="B113" t="s">
        <v>363</v>
      </c>
      <c r="C113" t="s">
        <v>364</v>
      </c>
      <c r="D113" s="1" t="s">
        <v>365</v>
      </c>
      <c r="E113" s="3">
        <v>187622.38</v>
      </c>
      <c r="F113" s="3">
        <v>0</v>
      </c>
      <c r="G113" s="16"/>
      <c r="I113" s="75">
        <f t="shared" si="1"/>
        <v>4.2619310085325102E-2</v>
      </c>
      <c r="J113" s="3">
        <v>2681669.3000000003</v>
      </c>
      <c r="K113" s="3" t="s">
        <v>58</v>
      </c>
      <c r="M113" s="17">
        <v>44835</v>
      </c>
      <c r="N113" s="17">
        <v>45199</v>
      </c>
      <c r="O113" t="s">
        <v>298</v>
      </c>
      <c r="P113" t="s">
        <v>23</v>
      </c>
      <c r="Q113" t="s">
        <v>60</v>
      </c>
      <c r="R113" t="s">
        <v>23</v>
      </c>
    </row>
    <row r="114" spans="2:18" ht="45" x14ac:dyDescent="0.25">
      <c r="B114" t="s">
        <v>366</v>
      </c>
      <c r="C114" t="s">
        <v>367</v>
      </c>
      <c r="D114" s="1" t="s">
        <v>368</v>
      </c>
      <c r="E114" s="3">
        <v>22633.45</v>
      </c>
      <c r="F114" s="3">
        <v>0</v>
      </c>
      <c r="G114" s="16"/>
      <c r="I114" s="75">
        <f t="shared" si="1"/>
        <v>9.8867941116816387E-3</v>
      </c>
      <c r="J114" s="3">
        <v>622091.54</v>
      </c>
      <c r="K114" s="3" t="s">
        <v>58</v>
      </c>
      <c r="M114" s="17">
        <v>44835</v>
      </c>
      <c r="N114" s="17">
        <v>45199</v>
      </c>
      <c r="O114" t="s">
        <v>298</v>
      </c>
      <c r="P114" t="s">
        <v>23</v>
      </c>
      <c r="Q114" t="s">
        <v>60</v>
      </c>
      <c r="R114" t="s">
        <v>23</v>
      </c>
    </row>
    <row r="115" spans="2:18" ht="45" x14ac:dyDescent="0.25">
      <c r="B115" t="s">
        <v>369</v>
      </c>
      <c r="C115" t="s">
        <v>370</v>
      </c>
      <c r="D115" s="1" t="s">
        <v>371</v>
      </c>
      <c r="E115" s="3">
        <v>53873.51</v>
      </c>
      <c r="F115" s="3">
        <v>0</v>
      </c>
      <c r="G115" s="16"/>
      <c r="I115" s="75">
        <f t="shared" si="1"/>
        <v>7.8028762268747033E-3</v>
      </c>
      <c r="J115" s="3">
        <v>490968.38</v>
      </c>
      <c r="K115" s="3" t="s">
        <v>58</v>
      </c>
      <c r="M115" s="17">
        <v>44835</v>
      </c>
      <c r="N115" s="17">
        <v>45199</v>
      </c>
      <c r="O115" t="s">
        <v>298</v>
      </c>
      <c r="P115" t="s">
        <v>23</v>
      </c>
      <c r="Q115" t="s">
        <v>60</v>
      </c>
      <c r="R115" t="s">
        <v>23</v>
      </c>
    </row>
    <row r="116" spans="2:18" ht="45" x14ac:dyDescent="0.25">
      <c r="B116" t="s">
        <v>372</v>
      </c>
      <c r="C116" t="s">
        <v>373</v>
      </c>
      <c r="D116" s="1" t="s">
        <v>374</v>
      </c>
      <c r="E116" s="3">
        <v>17690.07</v>
      </c>
      <c r="F116" s="3">
        <v>0</v>
      </c>
      <c r="G116" s="16"/>
      <c r="I116" s="75">
        <f t="shared" si="1"/>
        <v>1.2001250384169394E-2</v>
      </c>
      <c r="J116" s="3">
        <v>755136.22</v>
      </c>
      <c r="K116" s="3" t="s">
        <v>58</v>
      </c>
      <c r="M116" s="17">
        <v>44835</v>
      </c>
      <c r="N116" s="17">
        <v>45199</v>
      </c>
      <c r="O116" t="s">
        <v>298</v>
      </c>
      <c r="P116" t="s">
        <v>23</v>
      </c>
      <c r="Q116" t="s">
        <v>60</v>
      </c>
      <c r="R116" t="s">
        <v>23</v>
      </c>
    </row>
    <row r="117" spans="2:18" ht="45" x14ac:dyDescent="0.25">
      <c r="B117" t="s">
        <v>375</v>
      </c>
      <c r="C117" t="s">
        <v>376</v>
      </c>
      <c r="D117" s="1" t="s">
        <v>377</v>
      </c>
      <c r="E117" s="3">
        <v>128275.55</v>
      </c>
      <c r="F117" s="3">
        <v>0</v>
      </c>
      <c r="G117" s="16"/>
      <c r="I117" s="75">
        <f t="shared" si="1"/>
        <v>1.1458594207489965E-2</v>
      </c>
      <c r="J117" s="3">
        <v>720991.5</v>
      </c>
      <c r="K117" s="3" t="s">
        <v>58</v>
      </c>
      <c r="M117" s="17">
        <v>44835</v>
      </c>
      <c r="N117" s="17">
        <v>45199</v>
      </c>
      <c r="O117" t="s">
        <v>298</v>
      </c>
      <c r="P117" t="s">
        <v>23</v>
      </c>
      <c r="Q117" t="s">
        <v>60</v>
      </c>
      <c r="R117" t="s">
        <v>23</v>
      </c>
    </row>
    <row r="118" spans="2:18" ht="45" x14ac:dyDescent="0.25">
      <c r="B118" t="s">
        <v>378</v>
      </c>
      <c r="C118" t="s">
        <v>379</v>
      </c>
      <c r="D118" s="1" t="s">
        <v>380</v>
      </c>
      <c r="E118" s="3">
        <v>29648.2</v>
      </c>
      <c r="F118" s="3">
        <v>0</v>
      </c>
      <c r="G118" s="16"/>
      <c r="I118" s="75">
        <f t="shared" si="1"/>
        <v>7.6765856139833508E-3</v>
      </c>
      <c r="J118" s="3">
        <v>483021.99000000005</v>
      </c>
      <c r="K118" s="3" t="s">
        <v>58</v>
      </c>
      <c r="M118" s="17">
        <v>44835</v>
      </c>
      <c r="N118" s="17">
        <v>45199</v>
      </c>
      <c r="O118" t="s">
        <v>298</v>
      </c>
      <c r="P118" t="s">
        <v>23</v>
      </c>
      <c r="Q118" t="s">
        <v>60</v>
      </c>
      <c r="R118" t="s">
        <v>23</v>
      </c>
    </row>
    <row r="119" spans="2:18" ht="45" x14ac:dyDescent="0.25">
      <c r="B119" t="s">
        <v>381</v>
      </c>
      <c r="C119" t="s">
        <v>382</v>
      </c>
      <c r="D119" s="1" t="s">
        <v>383</v>
      </c>
      <c r="E119" s="3">
        <v>33031.11</v>
      </c>
      <c r="F119" s="3">
        <v>0</v>
      </c>
      <c r="G119" s="16"/>
      <c r="I119" s="75">
        <f t="shared" si="1"/>
        <v>9.1993210520124272E-3</v>
      </c>
      <c r="J119" s="3">
        <v>578834.73</v>
      </c>
      <c r="K119" s="3" t="s">
        <v>58</v>
      </c>
      <c r="M119" s="17">
        <v>44835</v>
      </c>
      <c r="N119" s="17">
        <v>45199</v>
      </c>
      <c r="O119" t="s">
        <v>298</v>
      </c>
      <c r="P119" t="s">
        <v>23</v>
      </c>
      <c r="Q119" t="s">
        <v>60</v>
      </c>
      <c r="R119" t="s">
        <v>23</v>
      </c>
    </row>
    <row r="120" spans="2:18" ht="45" x14ac:dyDescent="0.25">
      <c r="B120" t="s">
        <v>384</v>
      </c>
      <c r="C120" t="s">
        <v>385</v>
      </c>
      <c r="D120" s="1" t="s">
        <v>386</v>
      </c>
      <c r="E120" s="3">
        <v>20476.689999999999</v>
      </c>
      <c r="F120" s="3">
        <v>0</v>
      </c>
      <c r="G120" s="16"/>
      <c r="I120" s="75">
        <f t="shared" si="1"/>
        <v>4.4796668901304296E-3</v>
      </c>
      <c r="J120" s="3">
        <v>281867.19</v>
      </c>
      <c r="K120" s="3" t="s">
        <v>58</v>
      </c>
      <c r="M120" s="17">
        <v>44835</v>
      </c>
      <c r="N120" s="17">
        <v>45199</v>
      </c>
      <c r="O120" t="s">
        <v>298</v>
      </c>
      <c r="P120" t="s">
        <v>23</v>
      </c>
      <c r="Q120" t="s">
        <v>60</v>
      </c>
      <c r="R120" t="s">
        <v>23</v>
      </c>
    </row>
    <row r="121" spans="2:18" ht="45" x14ac:dyDescent="0.25">
      <c r="B121" t="s">
        <v>387</v>
      </c>
      <c r="C121" t="s">
        <v>388</v>
      </c>
      <c r="D121" s="1" t="s">
        <v>389</v>
      </c>
      <c r="E121" s="3">
        <v>146388.66</v>
      </c>
      <c r="F121" s="3">
        <v>0</v>
      </c>
      <c r="G121" s="16"/>
      <c r="I121" s="75">
        <f t="shared" si="1"/>
        <v>4.5425795891392354E-2</v>
      </c>
      <c r="J121" s="3">
        <v>2858257.49</v>
      </c>
      <c r="K121" s="3" t="s">
        <v>58</v>
      </c>
      <c r="M121" s="17">
        <v>44835</v>
      </c>
      <c r="N121" s="17">
        <v>45199</v>
      </c>
      <c r="O121" t="s">
        <v>298</v>
      </c>
      <c r="P121" t="s">
        <v>23</v>
      </c>
      <c r="Q121" t="s">
        <v>60</v>
      </c>
      <c r="R121" t="s">
        <v>23</v>
      </c>
    </row>
    <row r="122" spans="2:18" ht="45" x14ac:dyDescent="0.25">
      <c r="B122" t="s">
        <v>390</v>
      </c>
      <c r="C122" t="s">
        <v>391</v>
      </c>
      <c r="D122" s="1" t="s">
        <v>392</v>
      </c>
      <c r="E122" s="3">
        <v>69471.5</v>
      </c>
      <c r="F122" s="3">
        <v>0</v>
      </c>
      <c r="G122" s="16"/>
      <c r="I122" s="75">
        <f t="shared" si="1"/>
        <v>1.7151259930991432E-2</v>
      </c>
      <c r="J122" s="3">
        <v>1079182.3500000001</v>
      </c>
      <c r="K122" s="3" t="s">
        <v>58</v>
      </c>
      <c r="M122" s="17">
        <v>44835</v>
      </c>
      <c r="N122" s="17">
        <v>45199</v>
      </c>
      <c r="O122" t="s">
        <v>298</v>
      </c>
      <c r="P122" t="s">
        <v>23</v>
      </c>
      <c r="Q122" t="s">
        <v>60</v>
      </c>
      <c r="R122" t="s">
        <v>23</v>
      </c>
    </row>
    <row r="123" spans="2:18" ht="45" x14ac:dyDescent="0.25">
      <c r="B123" t="s">
        <v>393</v>
      </c>
      <c r="C123" t="s">
        <v>394</v>
      </c>
      <c r="D123" s="1" t="s">
        <v>395</v>
      </c>
      <c r="E123" s="3">
        <v>31552.720000000001</v>
      </c>
      <c r="F123" s="3">
        <v>0</v>
      </c>
      <c r="G123" s="16"/>
      <c r="I123" s="75">
        <f t="shared" si="1"/>
        <v>3.4788738697775329E-3</v>
      </c>
      <c r="J123" s="3">
        <v>218895.83</v>
      </c>
      <c r="K123" s="3" t="s">
        <v>58</v>
      </c>
      <c r="M123" s="17">
        <v>44835</v>
      </c>
      <c r="N123" s="17">
        <v>45199</v>
      </c>
      <c r="O123" t="s">
        <v>298</v>
      </c>
      <c r="P123" t="s">
        <v>23</v>
      </c>
      <c r="Q123" t="s">
        <v>60</v>
      </c>
      <c r="R123" t="s">
        <v>23</v>
      </c>
    </row>
    <row r="124" spans="2:18" x14ac:dyDescent="0.25">
      <c r="B124" t="s">
        <v>396</v>
      </c>
      <c r="C124" t="s">
        <v>397</v>
      </c>
      <c r="D124" s="1" t="s">
        <v>398</v>
      </c>
      <c r="E124" s="3">
        <v>2824.37</v>
      </c>
      <c r="F124" s="3">
        <v>0</v>
      </c>
      <c r="G124" s="16"/>
      <c r="I124" s="75">
        <f t="shared" si="1"/>
        <v>1.3270813701054818E-3</v>
      </c>
      <c r="J124" s="3">
        <v>83501.900000000009</v>
      </c>
      <c r="K124" s="3" t="s">
        <v>58</v>
      </c>
      <c r="M124" s="17">
        <v>44835</v>
      </c>
      <c r="N124" s="17">
        <v>45199</v>
      </c>
      <c r="O124" t="s">
        <v>399</v>
      </c>
      <c r="P124" t="s">
        <v>23</v>
      </c>
      <c r="Q124" t="s">
        <v>60</v>
      </c>
      <c r="R124" t="s">
        <v>23</v>
      </c>
    </row>
    <row r="125" spans="2:18" x14ac:dyDescent="0.25">
      <c r="B125" t="s">
        <v>400</v>
      </c>
      <c r="C125" t="s">
        <v>401</v>
      </c>
      <c r="D125" s="1" t="s">
        <v>402</v>
      </c>
      <c r="E125" s="3">
        <v>57.21</v>
      </c>
      <c r="F125" s="3">
        <v>0</v>
      </c>
      <c r="G125" s="16"/>
      <c r="I125" s="75">
        <f t="shared" si="1"/>
        <v>2.0983317266213555E-4</v>
      </c>
      <c r="J125" s="3">
        <v>13203.01</v>
      </c>
      <c r="K125" s="3" t="s">
        <v>58</v>
      </c>
      <c r="M125" s="17">
        <v>44835</v>
      </c>
      <c r="N125" s="17">
        <v>45199</v>
      </c>
      <c r="O125" t="s">
        <v>399</v>
      </c>
      <c r="P125" t="s">
        <v>23</v>
      </c>
      <c r="Q125" t="s">
        <v>60</v>
      </c>
      <c r="R125" t="s">
        <v>23</v>
      </c>
    </row>
    <row r="126" spans="2:18" x14ac:dyDescent="0.25">
      <c r="B126" t="s">
        <v>403</v>
      </c>
      <c r="C126" t="s">
        <v>404</v>
      </c>
      <c r="D126" s="1" t="s">
        <v>405</v>
      </c>
      <c r="E126" s="3">
        <v>473817.49000000005</v>
      </c>
      <c r="F126" s="3">
        <v>0</v>
      </c>
      <c r="G126" s="16"/>
      <c r="I126" s="75">
        <f t="shared" si="1"/>
        <v>0.25574597297182955</v>
      </c>
      <c r="J126" s="3">
        <v>16091910.52</v>
      </c>
      <c r="K126" s="3" t="s">
        <v>58</v>
      </c>
      <c r="M126" s="17">
        <v>44835</v>
      </c>
      <c r="N126" s="17">
        <v>45199</v>
      </c>
      <c r="O126" t="s">
        <v>399</v>
      </c>
      <c r="P126" t="s">
        <v>23</v>
      </c>
      <c r="Q126" t="s">
        <v>60</v>
      </c>
      <c r="R126" t="s">
        <v>23</v>
      </c>
    </row>
    <row r="127" spans="2:18" x14ac:dyDescent="0.25">
      <c r="B127" t="s">
        <v>406</v>
      </c>
      <c r="C127" t="s">
        <v>407</v>
      </c>
      <c r="D127" s="1" t="s">
        <v>408</v>
      </c>
      <c r="E127" s="3">
        <v>1473662.9200000002</v>
      </c>
      <c r="F127" s="3">
        <v>0</v>
      </c>
      <c r="G127" s="16"/>
      <c r="I127" s="75">
        <f t="shared" si="1"/>
        <v>0.1700942079190722</v>
      </c>
      <c r="J127" s="3">
        <v>10702576.24</v>
      </c>
      <c r="K127" s="3" t="s">
        <v>58</v>
      </c>
      <c r="M127" s="17">
        <v>44835</v>
      </c>
      <c r="N127" s="17">
        <v>45199</v>
      </c>
      <c r="O127" t="s">
        <v>399</v>
      </c>
      <c r="P127" t="s">
        <v>23</v>
      </c>
      <c r="Q127" t="s">
        <v>409</v>
      </c>
      <c r="R127" t="s">
        <v>23</v>
      </c>
    </row>
    <row r="128" spans="2:18" x14ac:dyDescent="0.25">
      <c r="B128" t="s">
        <v>410</v>
      </c>
      <c r="C128" t="s">
        <v>411</v>
      </c>
      <c r="D128" s="1" t="s">
        <v>412</v>
      </c>
      <c r="E128" s="3">
        <v>1711583.72</v>
      </c>
      <c r="F128" s="3">
        <v>0</v>
      </c>
      <c r="G128" s="16"/>
      <c r="I128" s="75">
        <f t="shared" si="1"/>
        <v>0.27209893756124104</v>
      </c>
      <c r="J128" s="3">
        <v>17120862.960000001</v>
      </c>
      <c r="K128" s="3" t="s">
        <v>58</v>
      </c>
      <c r="M128" s="17">
        <v>44835</v>
      </c>
      <c r="N128" s="17">
        <v>45199</v>
      </c>
      <c r="O128" t="s">
        <v>399</v>
      </c>
      <c r="P128" t="s">
        <v>23</v>
      </c>
      <c r="Q128" t="s">
        <v>60</v>
      </c>
      <c r="R128" t="s">
        <v>23</v>
      </c>
    </row>
    <row r="129" spans="2:18" x14ac:dyDescent="0.25">
      <c r="B129" t="s">
        <v>413</v>
      </c>
      <c r="C129" t="s">
        <v>414</v>
      </c>
      <c r="D129" s="1" t="s">
        <v>415</v>
      </c>
      <c r="E129" s="3">
        <v>1793319.25</v>
      </c>
      <c r="F129" s="3">
        <v>0</v>
      </c>
      <c r="G129" s="16"/>
      <c r="I129" s="75">
        <f t="shared" si="1"/>
        <v>0.23552184070357426</v>
      </c>
      <c r="J129" s="3">
        <v>14819378.550000001</v>
      </c>
      <c r="K129" s="3" t="s">
        <v>58</v>
      </c>
      <c r="M129" s="17">
        <v>44835</v>
      </c>
      <c r="N129" s="17">
        <v>45199</v>
      </c>
      <c r="O129" t="s">
        <v>399</v>
      </c>
      <c r="P129" t="s">
        <v>23</v>
      </c>
      <c r="Q129" t="s">
        <v>60</v>
      </c>
      <c r="R129" t="s">
        <v>23</v>
      </c>
    </row>
    <row r="130" spans="2:18" ht="45" x14ac:dyDescent="0.25">
      <c r="B130" t="s">
        <v>416</v>
      </c>
      <c r="C130" t="s">
        <v>417</v>
      </c>
      <c r="D130" s="1" t="s">
        <v>418</v>
      </c>
      <c r="E130" s="3">
        <v>2576.87</v>
      </c>
      <c r="F130" s="3">
        <v>0</v>
      </c>
      <c r="G130" s="16"/>
      <c r="I130" s="75">
        <f t="shared" si="1"/>
        <v>2.7990894426451818E-4</v>
      </c>
      <c r="J130" s="3">
        <v>17612.28</v>
      </c>
      <c r="K130" s="3" t="s">
        <v>58</v>
      </c>
      <c r="M130" s="17">
        <v>44835</v>
      </c>
      <c r="N130" s="17">
        <v>45199</v>
      </c>
      <c r="O130" t="s">
        <v>419</v>
      </c>
      <c r="P130" t="s">
        <v>23</v>
      </c>
      <c r="Q130" t="s">
        <v>60</v>
      </c>
      <c r="R130" t="s">
        <v>23</v>
      </c>
    </row>
    <row r="131" spans="2:18" ht="45" x14ac:dyDescent="0.25">
      <c r="B131" t="s">
        <v>420</v>
      </c>
      <c r="C131" t="s">
        <v>421</v>
      </c>
      <c r="D131" s="1" t="s">
        <v>422</v>
      </c>
      <c r="E131" s="3">
        <v>131.86000000000001</v>
      </c>
      <c r="F131" s="3">
        <v>0</v>
      </c>
      <c r="G131" s="16"/>
      <c r="I131" s="75">
        <f t="shared" si="1"/>
        <v>1.3495506509368774E-4</v>
      </c>
      <c r="J131" s="3">
        <v>8491.57</v>
      </c>
      <c r="K131" s="3" t="s">
        <v>58</v>
      </c>
      <c r="M131" s="17">
        <v>44835</v>
      </c>
      <c r="N131" s="17">
        <v>45199</v>
      </c>
      <c r="O131" t="s">
        <v>419</v>
      </c>
      <c r="P131" t="s">
        <v>23</v>
      </c>
      <c r="Q131" t="s">
        <v>60</v>
      </c>
      <c r="R131" t="s">
        <v>23</v>
      </c>
    </row>
    <row r="132" spans="2:18" x14ac:dyDescent="0.25">
      <c r="B132" t="s">
        <v>455</v>
      </c>
      <c r="C132" t="s">
        <v>456</v>
      </c>
      <c r="D132" s="1" t="s">
        <v>457</v>
      </c>
      <c r="E132" s="3">
        <v>225970.13</v>
      </c>
      <c r="F132" s="3">
        <v>0</v>
      </c>
      <c r="G132" s="16"/>
      <c r="I132" s="75">
        <f t="shared" si="1"/>
        <v>4.3532692072539569E-2</v>
      </c>
      <c r="J132" s="3">
        <v>2739140.63</v>
      </c>
      <c r="K132" s="3" t="s">
        <v>58</v>
      </c>
      <c r="M132" s="17">
        <v>44835</v>
      </c>
      <c r="N132" s="17">
        <v>45199</v>
      </c>
      <c r="O132" t="s">
        <v>399</v>
      </c>
      <c r="P132" t="s">
        <v>23</v>
      </c>
      <c r="Q132" t="s">
        <v>60</v>
      </c>
      <c r="R132" t="s">
        <v>23</v>
      </c>
    </row>
    <row r="133" spans="2:18" x14ac:dyDescent="0.25">
      <c r="B133" t="s">
        <v>458</v>
      </c>
      <c r="C133" t="s">
        <v>459</v>
      </c>
      <c r="D133" s="1" t="s">
        <v>460</v>
      </c>
      <c r="E133" s="3">
        <v>778597.6</v>
      </c>
      <c r="F133" s="3">
        <v>0</v>
      </c>
      <c r="G133" s="16"/>
      <c r="I133" s="75">
        <f t="shared" si="1"/>
        <v>0.10484645858991642</v>
      </c>
      <c r="J133" s="3">
        <v>6597092.46</v>
      </c>
      <c r="K133" s="3" t="s">
        <v>58</v>
      </c>
      <c r="M133" s="17">
        <v>44835</v>
      </c>
      <c r="N133" s="17">
        <v>45199</v>
      </c>
      <c r="O133" t="s">
        <v>399</v>
      </c>
      <c r="P133" t="s">
        <v>23</v>
      </c>
      <c r="Q133" t="s">
        <v>60</v>
      </c>
      <c r="R133" t="s">
        <v>23</v>
      </c>
    </row>
    <row r="134" spans="2:18" x14ac:dyDescent="0.25">
      <c r="B134" t="s">
        <v>2479</v>
      </c>
      <c r="C134" t="s">
        <v>2480</v>
      </c>
      <c r="D134" s="1" t="s">
        <v>2481</v>
      </c>
      <c r="E134" s="3">
        <v>603.84</v>
      </c>
      <c r="F134" s="3">
        <v>0</v>
      </c>
      <c r="G134" s="16"/>
      <c r="I134" s="75">
        <f t="shared" si="1"/>
        <v>1.4971752563537064E-2</v>
      </c>
      <c r="J134" s="3">
        <v>942044.55999999994</v>
      </c>
      <c r="K134" s="3" t="s">
        <v>58</v>
      </c>
      <c r="M134" s="17">
        <v>44835</v>
      </c>
      <c r="N134" s="17">
        <v>45199</v>
      </c>
      <c r="O134" t="s">
        <v>399</v>
      </c>
      <c r="P134" t="s">
        <v>23</v>
      </c>
      <c r="Q134" t="s">
        <v>60</v>
      </c>
      <c r="R134" t="s">
        <v>23</v>
      </c>
    </row>
    <row r="135" spans="2:18" x14ac:dyDescent="0.25">
      <c r="B135" t="s">
        <v>461</v>
      </c>
      <c r="C135" t="s">
        <v>462</v>
      </c>
      <c r="D135" s="1" t="s">
        <v>463</v>
      </c>
      <c r="E135" s="3">
        <v>2756.13</v>
      </c>
      <c r="F135" s="3">
        <v>0</v>
      </c>
      <c r="G135" s="16"/>
      <c r="I135" s="75">
        <f t="shared" si="1"/>
        <v>9.7537311990620948E-2</v>
      </c>
      <c r="J135" s="3">
        <v>6137190.2700000005</v>
      </c>
      <c r="K135" s="3" t="s">
        <v>58</v>
      </c>
      <c r="M135" s="17">
        <v>44835</v>
      </c>
      <c r="N135" s="17">
        <v>45199</v>
      </c>
      <c r="O135" t="s">
        <v>399</v>
      </c>
      <c r="P135" t="s">
        <v>23</v>
      </c>
      <c r="Q135" t="s">
        <v>60</v>
      </c>
      <c r="R135" t="s">
        <v>23</v>
      </c>
    </row>
    <row r="136" spans="2:18" x14ac:dyDescent="0.25">
      <c r="B136" t="s">
        <v>464</v>
      </c>
      <c r="C136" t="s">
        <v>465</v>
      </c>
      <c r="D136" s="1" t="s">
        <v>466</v>
      </c>
      <c r="E136" s="3">
        <v>15114.06</v>
      </c>
      <c r="F136" s="3">
        <v>0</v>
      </c>
      <c r="G136" s="16"/>
      <c r="I136" s="75">
        <f t="shared" si="1"/>
        <v>9.7396459573682509E-2</v>
      </c>
      <c r="J136" s="3">
        <v>6128327.6299999999</v>
      </c>
      <c r="K136" s="3" t="s">
        <v>58</v>
      </c>
      <c r="M136" s="17">
        <v>44835</v>
      </c>
      <c r="N136" s="17">
        <v>45199</v>
      </c>
      <c r="O136" t="s">
        <v>399</v>
      </c>
      <c r="P136" t="s">
        <v>23</v>
      </c>
      <c r="Q136" t="s">
        <v>60</v>
      </c>
      <c r="R136" t="s">
        <v>23</v>
      </c>
    </row>
    <row r="137" spans="2:18" x14ac:dyDescent="0.25">
      <c r="B137" t="s">
        <v>467</v>
      </c>
      <c r="C137" t="s">
        <v>468</v>
      </c>
      <c r="D137" s="1" t="s">
        <v>469</v>
      </c>
      <c r="E137" s="3">
        <v>1360881.82</v>
      </c>
      <c r="F137" s="3">
        <v>0</v>
      </c>
      <c r="G137" s="16"/>
      <c r="I137" s="75">
        <f t="shared" si="1"/>
        <v>0.14299531803631646</v>
      </c>
      <c r="J137" s="3">
        <v>8997474.4700000007</v>
      </c>
      <c r="K137" s="3" t="s">
        <v>58</v>
      </c>
      <c r="M137" s="17">
        <v>44835</v>
      </c>
      <c r="N137" s="17">
        <v>45199</v>
      </c>
      <c r="O137" t="s">
        <v>399</v>
      </c>
      <c r="P137" t="s">
        <v>23</v>
      </c>
      <c r="Q137" t="s">
        <v>60</v>
      </c>
      <c r="R137" t="s">
        <v>23</v>
      </c>
    </row>
    <row r="138" spans="2:18" x14ac:dyDescent="0.25">
      <c r="B138" t="s">
        <v>2482</v>
      </c>
      <c r="C138" t="s">
        <v>2483</v>
      </c>
      <c r="D138" s="1" t="s">
        <v>2484</v>
      </c>
      <c r="E138" s="3">
        <v>63.31</v>
      </c>
      <c r="F138" s="3">
        <v>0</v>
      </c>
      <c r="G138" s="16"/>
      <c r="I138" s="75">
        <f t="shared" si="1"/>
        <v>3.8013105925606117E-3</v>
      </c>
      <c r="J138" s="3">
        <v>239184.02000000002</v>
      </c>
      <c r="K138" s="3" t="s">
        <v>58</v>
      </c>
      <c r="M138" s="17">
        <v>44835</v>
      </c>
      <c r="N138" s="17">
        <v>45199</v>
      </c>
      <c r="O138" t="s">
        <v>399</v>
      </c>
      <c r="P138" t="s">
        <v>23</v>
      </c>
      <c r="Q138" t="s">
        <v>255</v>
      </c>
      <c r="R138" t="s">
        <v>23</v>
      </c>
    </row>
    <row r="139" spans="2:18" x14ac:dyDescent="0.25">
      <c r="B139" t="s">
        <v>2485</v>
      </c>
      <c r="C139" t="s">
        <v>2486</v>
      </c>
      <c r="D139" s="1" t="s">
        <v>2487</v>
      </c>
      <c r="E139" s="3">
        <v>-4291.76</v>
      </c>
      <c r="F139" s="3">
        <v>5245.76</v>
      </c>
      <c r="G139" s="16">
        <f>E139-F139</f>
        <v>-9537.52</v>
      </c>
      <c r="H139" s="75">
        <f>G139/F139</f>
        <v>-1.8181388397486733</v>
      </c>
      <c r="I139" s="75">
        <f t="shared" si="1"/>
        <v>2.4096229677562167E-5</v>
      </c>
      <c r="J139" s="3">
        <v>1516.17</v>
      </c>
      <c r="K139" s="3">
        <v>5245.76</v>
      </c>
      <c r="L139" s="16">
        <f>J139-K139</f>
        <v>-3729.59</v>
      </c>
      <c r="M139" s="17">
        <v>44835</v>
      </c>
      <c r="N139" s="17">
        <v>45199</v>
      </c>
      <c r="O139" t="s">
        <v>2488</v>
      </c>
      <c r="P139" t="s">
        <v>454</v>
      </c>
      <c r="Q139" t="s">
        <v>1600</v>
      </c>
      <c r="R139" t="s">
        <v>23</v>
      </c>
    </row>
    <row r="140" spans="2:18" x14ac:dyDescent="0.25">
      <c r="B140" t="s">
        <v>2489</v>
      </c>
      <c r="C140" t="s">
        <v>2490</v>
      </c>
      <c r="D140" s="1" t="s">
        <v>2491</v>
      </c>
      <c r="E140" s="3">
        <v>-8783</v>
      </c>
      <c r="F140" s="3">
        <v>8794.1200000000008</v>
      </c>
      <c r="G140" s="16">
        <f t="shared" ref="G140:G203" si="2">E140-F140</f>
        <v>-17577.120000000003</v>
      </c>
      <c r="H140" s="75">
        <f t="shared" ref="H140:H203" si="3">G140/F140</f>
        <v>-1.9987355187329716</v>
      </c>
      <c r="I140" s="75">
        <f t="shared" si="1"/>
        <v>-3.4240304206536078E-5</v>
      </c>
      <c r="J140" s="3">
        <v>-2154.4499999999998</v>
      </c>
      <c r="K140" s="3">
        <v>8794.1200000000008</v>
      </c>
      <c r="L140" s="16">
        <f t="shared" ref="L140:L203" si="4">J140-K140</f>
        <v>-10948.57</v>
      </c>
      <c r="M140" s="17">
        <v>44835</v>
      </c>
      <c r="N140" s="17">
        <v>45199</v>
      </c>
      <c r="O140" t="s">
        <v>2492</v>
      </c>
      <c r="P140" t="s">
        <v>32</v>
      </c>
      <c r="Q140" t="s">
        <v>2493</v>
      </c>
      <c r="R140" t="s">
        <v>32</v>
      </c>
    </row>
    <row r="141" spans="2:18" x14ac:dyDescent="0.25">
      <c r="B141" t="s">
        <v>2494</v>
      </c>
      <c r="C141" t="s">
        <v>2495</v>
      </c>
      <c r="D141" s="1" t="s">
        <v>2496</v>
      </c>
      <c r="E141" s="3">
        <v>-2965.9500000000003</v>
      </c>
      <c r="F141" s="3">
        <v>18685</v>
      </c>
      <c r="G141" s="16">
        <f t="shared" si="2"/>
        <v>-21650.95</v>
      </c>
      <c r="H141" s="75">
        <f t="shared" si="3"/>
        <v>-1.1587342788332888</v>
      </c>
      <c r="I141" s="75">
        <f t="shared" si="1"/>
        <v>1.4613773596042635E-5</v>
      </c>
      <c r="J141" s="3">
        <v>919.52</v>
      </c>
      <c r="K141" s="3">
        <v>18685</v>
      </c>
      <c r="L141" s="16">
        <f>J141-K141</f>
        <v>-17765.48</v>
      </c>
      <c r="M141" s="17">
        <v>44835</v>
      </c>
      <c r="N141" s="17">
        <v>45199</v>
      </c>
      <c r="O141" t="s">
        <v>2497</v>
      </c>
      <c r="P141" t="s">
        <v>45</v>
      </c>
      <c r="Q141" t="s">
        <v>1600</v>
      </c>
      <c r="R141" t="s">
        <v>23</v>
      </c>
    </row>
    <row r="142" spans="2:18" x14ac:dyDescent="0.25">
      <c r="B142" t="s">
        <v>2498</v>
      </c>
      <c r="C142" t="s">
        <v>2499</v>
      </c>
      <c r="D142" s="1" t="s">
        <v>2500</v>
      </c>
      <c r="E142" s="3">
        <v>-3207</v>
      </c>
      <c r="F142" s="3">
        <v>4367.92</v>
      </c>
      <c r="G142" s="16">
        <f t="shared" si="2"/>
        <v>-7574.92</v>
      </c>
      <c r="H142" s="75">
        <f t="shared" si="3"/>
        <v>-1.7342167438964085</v>
      </c>
      <c r="I142" s="75">
        <f t="shared" si="1"/>
        <v>-4.9512517684347514E-5</v>
      </c>
      <c r="J142" s="3">
        <v>-3115.4</v>
      </c>
      <c r="K142" s="3">
        <v>4367.92</v>
      </c>
      <c r="L142" s="16">
        <f t="shared" si="4"/>
        <v>-7483.32</v>
      </c>
      <c r="M142" s="17">
        <v>44835</v>
      </c>
      <c r="N142" s="17">
        <v>45199</v>
      </c>
      <c r="O142" t="s">
        <v>2501</v>
      </c>
      <c r="P142" t="s">
        <v>454</v>
      </c>
      <c r="Q142" t="s">
        <v>2502</v>
      </c>
      <c r="R142" t="s">
        <v>21</v>
      </c>
    </row>
    <row r="143" spans="2:18" x14ac:dyDescent="0.25">
      <c r="B143" t="s">
        <v>2503</v>
      </c>
      <c r="C143" t="s">
        <v>2504</v>
      </c>
      <c r="D143" s="1" t="s">
        <v>2505</v>
      </c>
      <c r="E143" s="3">
        <v>-1156</v>
      </c>
      <c r="F143" s="3">
        <v>2598.8000000000002</v>
      </c>
      <c r="G143" s="16">
        <f t="shared" si="2"/>
        <v>-3754.8</v>
      </c>
      <c r="H143" s="75">
        <f t="shared" si="3"/>
        <v>-1.4448206864706787</v>
      </c>
      <c r="I143" s="75">
        <f t="shared" ref="I143:I206" si="5">J143/62921462</f>
        <v>2.1486627249697407E-5</v>
      </c>
      <c r="J143" s="3">
        <v>1351.97</v>
      </c>
      <c r="K143" s="3">
        <v>2598.8000000000002</v>
      </c>
      <c r="L143" s="16">
        <f t="shared" si="4"/>
        <v>-1246.8300000000002</v>
      </c>
      <c r="M143" s="17">
        <v>44835</v>
      </c>
      <c r="N143" s="17">
        <v>45199</v>
      </c>
      <c r="O143" t="s">
        <v>1600</v>
      </c>
      <c r="P143" t="s">
        <v>23</v>
      </c>
      <c r="Q143" t="s">
        <v>1617</v>
      </c>
      <c r="R143" t="s">
        <v>23</v>
      </c>
    </row>
    <row r="144" spans="2:18" ht="30" x14ac:dyDescent="0.25">
      <c r="B144" t="s">
        <v>2506</v>
      </c>
      <c r="C144" t="s">
        <v>2507</v>
      </c>
      <c r="D144" s="1" t="s">
        <v>2508</v>
      </c>
      <c r="E144" s="3">
        <v>-1177.24</v>
      </c>
      <c r="F144" s="3">
        <v>2145.5500000000002</v>
      </c>
      <c r="G144" s="16">
        <f t="shared" si="2"/>
        <v>-3322.79</v>
      </c>
      <c r="H144" s="75">
        <f t="shared" si="3"/>
        <v>-1.5486891473048867</v>
      </c>
      <c r="I144" s="75">
        <f t="shared" si="5"/>
        <v>1.0766119833642771E-5</v>
      </c>
      <c r="J144" s="3">
        <v>677.42</v>
      </c>
      <c r="K144" s="3">
        <v>2145.5500000000002</v>
      </c>
      <c r="L144" s="16">
        <f t="shared" si="4"/>
        <v>-1468.13</v>
      </c>
      <c r="M144" s="17">
        <v>44835</v>
      </c>
      <c r="N144" s="17">
        <v>45199</v>
      </c>
      <c r="O144" t="s">
        <v>2509</v>
      </c>
      <c r="P144" t="s">
        <v>544</v>
      </c>
      <c r="Q144" t="s">
        <v>1617</v>
      </c>
      <c r="R144" t="s">
        <v>23</v>
      </c>
    </row>
    <row r="145" spans="2:18" ht="30" x14ac:dyDescent="0.25">
      <c r="B145" t="s">
        <v>2510</v>
      </c>
      <c r="C145" t="s">
        <v>2511</v>
      </c>
      <c r="D145" s="1" t="s">
        <v>2512</v>
      </c>
      <c r="E145" s="3">
        <v>-509.75</v>
      </c>
      <c r="F145" s="3">
        <v>6343.44</v>
      </c>
      <c r="G145" s="16">
        <f t="shared" si="2"/>
        <v>-6853.19</v>
      </c>
      <c r="H145" s="75">
        <f t="shared" si="3"/>
        <v>-1.0803586066865927</v>
      </c>
      <c r="I145" s="75">
        <f t="shared" si="5"/>
        <v>1.5304380562549546E-4</v>
      </c>
      <c r="J145" s="3">
        <v>9629.74</v>
      </c>
      <c r="K145" s="3">
        <v>6343.44</v>
      </c>
      <c r="L145" s="16">
        <f t="shared" si="4"/>
        <v>3286.3</v>
      </c>
      <c r="M145" s="17">
        <v>44835</v>
      </c>
      <c r="N145" s="17">
        <v>45199</v>
      </c>
      <c r="O145" t="s">
        <v>2513</v>
      </c>
      <c r="P145" t="s">
        <v>580</v>
      </c>
      <c r="Q145" t="s">
        <v>2514</v>
      </c>
      <c r="R145" t="s">
        <v>454</v>
      </c>
    </row>
    <row r="146" spans="2:18" x14ac:dyDescent="0.25">
      <c r="B146" t="s">
        <v>2515</v>
      </c>
      <c r="C146" t="s">
        <v>2516</v>
      </c>
      <c r="D146" s="1" t="s">
        <v>2517</v>
      </c>
      <c r="E146" s="3">
        <v>-2260</v>
      </c>
      <c r="F146" s="3">
        <v>3163</v>
      </c>
      <c r="G146" s="16">
        <f t="shared" si="2"/>
        <v>-5423</v>
      </c>
      <c r="H146" s="75">
        <f t="shared" si="3"/>
        <v>-1.7145115396775212</v>
      </c>
      <c r="I146" s="75">
        <f t="shared" si="5"/>
        <v>-1.2801037585553878E-5</v>
      </c>
      <c r="J146" s="3">
        <v>-805.46</v>
      </c>
      <c r="K146" s="3">
        <v>3163</v>
      </c>
      <c r="L146" s="16">
        <f t="shared" si="4"/>
        <v>-3968.46</v>
      </c>
      <c r="M146" s="17">
        <v>44835</v>
      </c>
      <c r="N146" s="17">
        <v>45199</v>
      </c>
      <c r="O146" t="s">
        <v>2518</v>
      </c>
      <c r="P146" t="s">
        <v>21</v>
      </c>
      <c r="Q146" t="s">
        <v>2502</v>
      </c>
      <c r="R146" t="s">
        <v>21</v>
      </c>
    </row>
    <row r="147" spans="2:18" x14ac:dyDescent="0.25">
      <c r="B147" t="s">
        <v>2519</v>
      </c>
      <c r="C147" t="s">
        <v>2520</v>
      </c>
      <c r="D147" s="1" t="s">
        <v>2521</v>
      </c>
      <c r="E147" s="3">
        <v>-4221.54</v>
      </c>
      <c r="F147" s="3">
        <v>4977.75</v>
      </c>
      <c r="G147" s="16">
        <f t="shared" si="2"/>
        <v>-9199.2900000000009</v>
      </c>
      <c r="H147" s="75">
        <f t="shared" si="3"/>
        <v>-1.848081964743107</v>
      </c>
      <c r="I147" s="75">
        <f t="shared" si="5"/>
        <v>1.4144617300850384E-7</v>
      </c>
      <c r="J147" s="3">
        <v>8.9</v>
      </c>
      <c r="K147" s="3">
        <v>4977.75</v>
      </c>
      <c r="L147" s="16">
        <f t="shared" si="4"/>
        <v>-4968.8500000000004</v>
      </c>
      <c r="M147" s="17">
        <v>44835</v>
      </c>
      <c r="N147" s="17">
        <v>45199</v>
      </c>
      <c r="O147" t="s">
        <v>2522</v>
      </c>
      <c r="P147" t="s">
        <v>544</v>
      </c>
      <c r="Q147" t="s">
        <v>1617</v>
      </c>
      <c r="R147" t="s">
        <v>23</v>
      </c>
    </row>
    <row r="148" spans="2:18" x14ac:dyDescent="0.25">
      <c r="B148" t="s">
        <v>2523</v>
      </c>
      <c r="C148" t="s">
        <v>2524</v>
      </c>
      <c r="D148" s="1" t="s">
        <v>2525</v>
      </c>
      <c r="E148" s="3">
        <v>-3377.69</v>
      </c>
      <c r="F148" s="3">
        <v>5605.69</v>
      </c>
      <c r="G148" s="16">
        <f t="shared" si="2"/>
        <v>-8983.3799999999992</v>
      </c>
      <c r="H148" s="75">
        <f t="shared" si="3"/>
        <v>-1.6025466980871221</v>
      </c>
      <c r="I148" s="75">
        <f t="shared" si="5"/>
        <v>4.5792006549371029E-5</v>
      </c>
      <c r="J148" s="3">
        <v>2881.3</v>
      </c>
      <c r="K148" s="3">
        <v>5605.69</v>
      </c>
      <c r="L148" s="16">
        <f t="shared" si="4"/>
        <v>-2724.3899999999994</v>
      </c>
      <c r="M148" s="17">
        <v>44835</v>
      </c>
      <c r="N148" s="17">
        <v>45199</v>
      </c>
      <c r="O148" t="s">
        <v>2526</v>
      </c>
      <c r="P148" t="s">
        <v>580</v>
      </c>
      <c r="Q148" t="s">
        <v>1617</v>
      </c>
      <c r="R148" t="s">
        <v>23</v>
      </c>
    </row>
    <row r="149" spans="2:18" x14ac:dyDescent="0.25">
      <c r="B149" t="s">
        <v>2527</v>
      </c>
      <c r="C149" t="s">
        <v>2528</v>
      </c>
      <c r="D149" s="1" t="s">
        <v>2529</v>
      </c>
      <c r="E149" s="3">
        <v>-4051.4300000000003</v>
      </c>
      <c r="F149" s="3">
        <v>5016.43</v>
      </c>
      <c r="G149" s="16">
        <f t="shared" si="2"/>
        <v>-9067.86</v>
      </c>
      <c r="H149" s="75">
        <f t="shared" si="3"/>
        <v>-1.8076321208508841</v>
      </c>
      <c r="I149" s="75">
        <f t="shared" si="5"/>
        <v>4.6986829390582181E-5</v>
      </c>
      <c r="J149" s="3">
        <v>2956.48</v>
      </c>
      <c r="K149" s="3">
        <v>5016.43</v>
      </c>
      <c r="L149" s="16">
        <f t="shared" si="4"/>
        <v>-2059.9500000000003</v>
      </c>
      <c r="M149" s="17">
        <v>44835</v>
      </c>
      <c r="N149" s="17">
        <v>45199</v>
      </c>
      <c r="O149" t="s">
        <v>2530</v>
      </c>
      <c r="P149" t="s">
        <v>580</v>
      </c>
      <c r="Q149" t="s">
        <v>1617</v>
      </c>
      <c r="R149" t="s">
        <v>23</v>
      </c>
    </row>
    <row r="150" spans="2:18" ht="60" x14ac:dyDescent="0.25">
      <c r="B150" t="s">
        <v>1654</v>
      </c>
      <c r="C150" t="s">
        <v>1655</v>
      </c>
      <c r="D150" s="1" t="s">
        <v>1656</v>
      </c>
      <c r="E150" s="3">
        <v>-10464.25</v>
      </c>
      <c r="F150" s="3">
        <v>12139301.77</v>
      </c>
      <c r="G150" s="16">
        <f t="shared" si="2"/>
        <v>-12149766.02</v>
      </c>
      <c r="H150" s="75">
        <f t="shared" si="3"/>
        <v>-1.0008620141584963</v>
      </c>
      <c r="I150" s="75">
        <f t="shared" si="5"/>
        <v>0.16770737304228564</v>
      </c>
      <c r="J150" s="3">
        <v>10552393.1</v>
      </c>
      <c r="K150" s="3">
        <v>12139301.77</v>
      </c>
      <c r="L150" s="16">
        <f t="shared" si="4"/>
        <v>-1586908.67</v>
      </c>
      <c r="M150" s="17">
        <v>44835</v>
      </c>
      <c r="N150" s="17">
        <v>45199</v>
      </c>
      <c r="O150" t="s">
        <v>1657</v>
      </c>
      <c r="P150" t="s">
        <v>432</v>
      </c>
      <c r="Q150" t="s">
        <v>1658</v>
      </c>
      <c r="R150" t="s">
        <v>585</v>
      </c>
    </row>
    <row r="151" spans="2:18" x14ac:dyDescent="0.25">
      <c r="B151" t="s">
        <v>1676</v>
      </c>
      <c r="C151" t="s">
        <v>1677</v>
      </c>
      <c r="D151" s="1" t="s">
        <v>1678</v>
      </c>
      <c r="E151" s="3">
        <v>-200.68</v>
      </c>
      <c r="F151" s="3">
        <v>1093.77</v>
      </c>
      <c r="G151" s="16">
        <f t="shared" si="2"/>
        <v>-1294.45</v>
      </c>
      <c r="H151" s="75">
        <f t="shared" si="3"/>
        <v>-1.1834755021622463</v>
      </c>
      <c r="I151" s="75">
        <f t="shared" si="5"/>
        <v>1.2998108658060107E-5</v>
      </c>
      <c r="J151" s="3">
        <v>817.86</v>
      </c>
      <c r="K151" s="3">
        <v>1093.77</v>
      </c>
      <c r="L151" s="16">
        <f t="shared" si="4"/>
        <v>-275.90999999999997</v>
      </c>
      <c r="M151" s="17">
        <v>44835</v>
      </c>
      <c r="N151" s="17">
        <v>45199</v>
      </c>
      <c r="O151" t="s">
        <v>558</v>
      </c>
      <c r="P151" t="s">
        <v>38</v>
      </c>
      <c r="Q151" t="s">
        <v>501</v>
      </c>
      <c r="R151" t="s">
        <v>43</v>
      </c>
    </row>
    <row r="152" spans="2:18" x14ac:dyDescent="0.25">
      <c r="B152" t="s">
        <v>1679</v>
      </c>
      <c r="C152" t="s">
        <v>1680</v>
      </c>
      <c r="D152" s="1" t="s">
        <v>1681</v>
      </c>
      <c r="E152" s="3">
        <v>-200.67000000000002</v>
      </c>
      <c r="F152" s="3">
        <v>1218</v>
      </c>
      <c r="G152" s="16">
        <f t="shared" si="2"/>
        <v>-1418.67</v>
      </c>
      <c r="H152" s="75">
        <f t="shared" si="3"/>
        <v>-1.1647536945812809</v>
      </c>
      <c r="I152" s="75">
        <f t="shared" si="5"/>
        <v>1.2998267586344385E-5</v>
      </c>
      <c r="J152" s="3">
        <v>817.87</v>
      </c>
      <c r="K152" s="3">
        <v>1218</v>
      </c>
      <c r="L152" s="16">
        <f t="shared" si="4"/>
        <v>-400.13</v>
      </c>
      <c r="M152" s="17">
        <v>44835</v>
      </c>
      <c r="N152" s="17">
        <v>45199</v>
      </c>
      <c r="O152" t="s">
        <v>674</v>
      </c>
      <c r="P152" t="s">
        <v>454</v>
      </c>
      <c r="Q152" t="s">
        <v>692</v>
      </c>
      <c r="R152" t="s">
        <v>23</v>
      </c>
    </row>
    <row r="153" spans="2:18" ht="30" x14ac:dyDescent="0.25">
      <c r="B153" t="s">
        <v>868</v>
      </c>
      <c r="C153" t="s">
        <v>869</v>
      </c>
      <c r="D153" s="1" t="s">
        <v>870</v>
      </c>
      <c r="E153" s="3">
        <v>722479.15</v>
      </c>
      <c r="F153" s="3">
        <v>1006727.2</v>
      </c>
      <c r="G153" s="16">
        <f t="shared" si="2"/>
        <v>-284248.04999999993</v>
      </c>
      <c r="H153" s="75">
        <f t="shared" si="3"/>
        <v>-0.28234863426755524</v>
      </c>
      <c r="I153" s="75">
        <f t="shared" si="5"/>
        <v>1.195329854223667E-2</v>
      </c>
      <c r="J153" s="3">
        <v>752119.02</v>
      </c>
      <c r="K153" s="3">
        <v>1006727.2</v>
      </c>
      <c r="L153" s="16">
        <f t="shared" si="4"/>
        <v>-254608.17999999993</v>
      </c>
      <c r="M153" s="17">
        <v>44835</v>
      </c>
      <c r="N153" s="17">
        <v>45199</v>
      </c>
      <c r="O153" t="s">
        <v>871</v>
      </c>
      <c r="P153" t="s">
        <v>432</v>
      </c>
      <c r="Q153" t="s">
        <v>872</v>
      </c>
      <c r="R153" t="s">
        <v>544</v>
      </c>
    </row>
    <row r="154" spans="2:18" ht="30" x14ac:dyDescent="0.25">
      <c r="B154" t="s">
        <v>2531</v>
      </c>
      <c r="C154" t="s">
        <v>2532</v>
      </c>
      <c r="D154" s="1" t="s">
        <v>2533</v>
      </c>
      <c r="E154" s="3">
        <v>369.23</v>
      </c>
      <c r="F154" s="3">
        <v>333.48</v>
      </c>
      <c r="G154" s="16">
        <f t="shared" si="2"/>
        <v>35.75</v>
      </c>
      <c r="H154" s="75">
        <f t="shared" si="3"/>
        <v>0.10720283075446803</v>
      </c>
      <c r="I154" s="75">
        <f t="shared" si="5"/>
        <v>5.8681090404415587E-6</v>
      </c>
      <c r="J154" s="3">
        <v>369.23</v>
      </c>
      <c r="K154" s="3">
        <v>333.48</v>
      </c>
      <c r="L154" s="16">
        <f t="shared" si="4"/>
        <v>35.75</v>
      </c>
      <c r="M154" s="17">
        <v>44835</v>
      </c>
      <c r="N154" s="17">
        <v>45199</v>
      </c>
      <c r="O154" t="s">
        <v>958</v>
      </c>
      <c r="P154" t="s">
        <v>432</v>
      </c>
      <c r="Q154" t="s">
        <v>849</v>
      </c>
      <c r="R154" t="s">
        <v>454</v>
      </c>
    </row>
    <row r="155" spans="2:18" ht="45" x14ac:dyDescent="0.25">
      <c r="B155" t="s">
        <v>1176</v>
      </c>
      <c r="C155" t="s">
        <v>1177</v>
      </c>
      <c r="D155" s="1" t="s">
        <v>1178</v>
      </c>
      <c r="E155" s="3">
        <v>26601.489999999998</v>
      </c>
      <c r="F155" s="3">
        <v>13256451.189999999</v>
      </c>
      <c r="G155" s="16">
        <f t="shared" si="2"/>
        <v>-13229849.699999999</v>
      </c>
      <c r="H155" s="75">
        <f t="shared" si="3"/>
        <v>-0.99799331739552832</v>
      </c>
      <c r="I155" s="75">
        <f t="shared" si="5"/>
        <v>0.21110527724228659</v>
      </c>
      <c r="J155" s="3">
        <v>13283052.68</v>
      </c>
      <c r="K155" s="3">
        <v>13256451.189999999</v>
      </c>
      <c r="L155" s="16">
        <f t="shared" si="4"/>
        <v>26601.490000000224</v>
      </c>
      <c r="M155" s="17">
        <v>44835</v>
      </c>
      <c r="N155" s="17">
        <v>45199</v>
      </c>
      <c r="O155" t="s">
        <v>1179</v>
      </c>
      <c r="P155" t="s">
        <v>38</v>
      </c>
      <c r="Q155" t="s">
        <v>1180</v>
      </c>
      <c r="R155" t="s">
        <v>23</v>
      </c>
    </row>
    <row r="156" spans="2:18" ht="45" x14ac:dyDescent="0.25">
      <c r="B156" t="s">
        <v>1467</v>
      </c>
      <c r="C156" t="s">
        <v>1468</v>
      </c>
      <c r="D156" s="1" t="s">
        <v>1469</v>
      </c>
      <c r="E156" s="3">
        <v>7704630.9699999997</v>
      </c>
      <c r="F156" s="3">
        <v>10254292.779999999</v>
      </c>
      <c r="G156" s="16">
        <f t="shared" si="2"/>
        <v>-2549661.8099999996</v>
      </c>
      <c r="H156" s="75">
        <f t="shared" si="3"/>
        <v>-0.24864335987878822</v>
      </c>
      <c r="I156" s="75">
        <f t="shared" si="5"/>
        <v>0.13077466254677936</v>
      </c>
      <c r="J156" s="3">
        <v>8228532.96</v>
      </c>
      <c r="K156" s="3">
        <v>10254292.779999999</v>
      </c>
      <c r="L156" s="16">
        <f t="shared" si="4"/>
        <v>-2025759.8199999994</v>
      </c>
      <c r="M156" s="17">
        <v>44835</v>
      </c>
      <c r="N156" s="17">
        <v>45199</v>
      </c>
      <c r="O156" t="s">
        <v>1470</v>
      </c>
      <c r="P156" t="s">
        <v>45</v>
      </c>
      <c r="Q156" t="s">
        <v>1471</v>
      </c>
      <c r="R156" t="s">
        <v>23</v>
      </c>
    </row>
    <row r="157" spans="2:18" x14ac:dyDescent="0.25">
      <c r="B157" t="s">
        <v>1682</v>
      </c>
      <c r="C157" t="s">
        <v>1683</v>
      </c>
      <c r="D157" s="1" t="s">
        <v>1684</v>
      </c>
      <c r="E157" s="3">
        <v>0.01</v>
      </c>
      <c r="F157" s="3">
        <v>408237.78</v>
      </c>
      <c r="G157" s="16">
        <f t="shared" si="2"/>
        <v>-408237.77</v>
      </c>
      <c r="H157" s="75">
        <f t="shared" si="3"/>
        <v>-0.99999997550447195</v>
      </c>
      <c r="I157" s="75">
        <f t="shared" si="5"/>
        <v>6.9541669263819715E-3</v>
      </c>
      <c r="J157" s="3">
        <v>437566.35000000003</v>
      </c>
      <c r="K157" s="3">
        <v>408237.78</v>
      </c>
      <c r="L157" s="16">
        <f t="shared" si="4"/>
        <v>29328.570000000007</v>
      </c>
      <c r="M157" s="17">
        <v>44835</v>
      </c>
      <c r="N157" s="17">
        <v>45199</v>
      </c>
      <c r="O157" t="s">
        <v>871</v>
      </c>
      <c r="P157" t="s">
        <v>432</v>
      </c>
      <c r="Q157" t="s">
        <v>1685</v>
      </c>
      <c r="R157" t="s">
        <v>50</v>
      </c>
    </row>
    <row r="158" spans="2:18" x14ac:dyDescent="0.25">
      <c r="B158" t="s">
        <v>1743</v>
      </c>
      <c r="C158" t="s">
        <v>1744</v>
      </c>
      <c r="D158" s="1" t="s">
        <v>542</v>
      </c>
      <c r="E158" s="3">
        <v>-28.57</v>
      </c>
      <c r="F158" s="3">
        <v>989229.13</v>
      </c>
      <c r="G158" s="16">
        <f t="shared" si="2"/>
        <v>-989257.7</v>
      </c>
      <c r="H158" s="75">
        <f t="shared" si="3"/>
        <v>-1.0000288810742965</v>
      </c>
      <c r="I158" s="75">
        <f t="shared" si="5"/>
        <v>1.5721194780884146E-2</v>
      </c>
      <c r="J158" s="3">
        <v>989200.56</v>
      </c>
      <c r="K158" s="3">
        <v>989229.13</v>
      </c>
      <c r="L158" s="16">
        <f t="shared" si="4"/>
        <v>-28.569999999948777</v>
      </c>
      <c r="M158" s="17">
        <v>44835</v>
      </c>
      <c r="N158" s="17">
        <v>45199</v>
      </c>
      <c r="O158" t="s">
        <v>871</v>
      </c>
      <c r="P158" t="s">
        <v>432</v>
      </c>
      <c r="Q158" t="s">
        <v>1180</v>
      </c>
      <c r="R158" t="s">
        <v>23</v>
      </c>
    </row>
    <row r="159" spans="2:18" ht="45" x14ac:dyDescent="0.25">
      <c r="B159" t="s">
        <v>1764</v>
      </c>
      <c r="C159" t="s">
        <v>1765</v>
      </c>
      <c r="D159" s="1" t="s">
        <v>1766</v>
      </c>
      <c r="E159" s="3">
        <v>-67.91</v>
      </c>
      <c r="F159" s="3">
        <v>1868617.22</v>
      </c>
      <c r="G159" s="16">
        <f t="shared" si="2"/>
        <v>-1868685.13</v>
      </c>
      <c r="H159" s="75">
        <f t="shared" si="3"/>
        <v>-1.0000363423815606</v>
      </c>
      <c r="I159" s="75">
        <f t="shared" si="5"/>
        <v>2.5193813201606793E-2</v>
      </c>
      <c r="J159" s="3">
        <v>1585231.56</v>
      </c>
      <c r="K159" s="3">
        <v>1868617.22</v>
      </c>
      <c r="L159" s="16">
        <f t="shared" si="4"/>
        <v>-283385.65999999992</v>
      </c>
      <c r="M159" s="17">
        <v>44835</v>
      </c>
      <c r="N159" s="17">
        <v>45199</v>
      </c>
      <c r="O159" t="s">
        <v>871</v>
      </c>
      <c r="P159" t="s">
        <v>432</v>
      </c>
      <c r="Q159" t="s">
        <v>1180</v>
      </c>
      <c r="R159" t="s">
        <v>23</v>
      </c>
    </row>
    <row r="160" spans="2:18" ht="45" x14ac:dyDescent="0.25">
      <c r="B160" t="s">
        <v>1773</v>
      </c>
      <c r="C160" t="s">
        <v>1774</v>
      </c>
      <c r="D160" s="1" t="s">
        <v>1775</v>
      </c>
      <c r="E160" s="3">
        <v>4638.76</v>
      </c>
      <c r="F160" s="3">
        <v>1191198.69</v>
      </c>
      <c r="G160" s="16">
        <f t="shared" si="2"/>
        <v>-1186559.93</v>
      </c>
      <c r="H160" s="75">
        <f t="shared" si="3"/>
        <v>-0.99610580498539669</v>
      </c>
      <c r="I160" s="75">
        <f t="shared" si="5"/>
        <v>1.8364782274130884E-2</v>
      </c>
      <c r="J160" s="3">
        <v>1155538.95</v>
      </c>
      <c r="K160" s="3">
        <v>1191198.69</v>
      </c>
      <c r="L160" s="16">
        <f t="shared" si="4"/>
        <v>-35659.739999999991</v>
      </c>
      <c r="M160" s="17">
        <v>44835</v>
      </c>
      <c r="N160" s="17">
        <v>45199</v>
      </c>
      <c r="O160" t="s">
        <v>871</v>
      </c>
      <c r="P160" t="s">
        <v>432</v>
      </c>
      <c r="Q160" t="s">
        <v>1776</v>
      </c>
      <c r="R160" t="s">
        <v>580</v>
      </c>
    </row>
    <row r="161" spans="2:18" x14ac:dyDescent="0.25">
      <c r="B161" t="s">
        <v>1777</v>
      </c>
      <c r="C161" t="s">
        <v>1778</v>
      </c>
      <c r="D161" s="1" t="s">
        <v>1779</v>
      </c>
      <c r="E161" s="3">
        <v>2428.17</v>
      </c>
      <c r="F161" s="3">
        <v>1250728.98</v>
      </c>
      <c r="G161" s="16">
        <f t="shared" si="2"/>
        <v>-1248300.81</v>
      </c>
      <c r="H161" s="75">
        <f t="shared" si="3"/>
        <v>-0.99805859619563631</v>
      </c>
      <c r="I161" s="75">
        <f t="shared" si="5"/>
        <v>1.7132091113839662E-2</v>
      </c>
      <c r="J161" s="3">
        <v>1077976.22</v>
      </c>
      <c r="K161" s="3">
        <v>1250728.98</v>
      </c>
      <c r="L161" s="16">
        <f t="shared" si="4"/>
        <v>-172752.76</v>
      </c>
      <c r="M161" s="17">
        <v>44835</v>
      </c>
      <c r="N161" s="17">
        <v>45199</v>
      </c>
      <c r="O161" t="s">
        <v>1533</v>
      </c>
      <c r="P161" t="s">
        <v>21</v>
      </c>
      <c r="Q161" t="s">
        <v>1180</v>
      </c>
      <c r="R161" t="s">
        <v>23</v>
      </c>
    </row>
    <row r="162" spans="2:18" ht="30" x14ac:dyDescent="0.25">
      <c r="B162" t="s">
        <v>1791</v>
      </c>
      <c r="C162" t="s">
        <v>1792</v>
      </c>
      <c r="D162" s="1" t="s">
        <v>1793</v>
      </c>
      <c r="E162" s="3">
        <v>3062.94</v>
      </c>
      <c r="F162" s="3">
        <v>122642.02</v>
      </c>
      <c r="G162" s="16">
        <f t="shared" si="2"/>
        <v>-119579.08</v>
      </c>
      <c r="H162" s="75">
        <f t="shared" si="3"/>
        <v>-0.97502536243287574</v>
      </c>
      <c r="I162" s="75">
        <f t="shared" si="5"/>
        <v>2.8167161786545899E-4</v>
      </c>
      <c r="J162" s="3">
        <v>17723.189999999999</v>
      </c>
      <c r="K162" s="3">
        <v>122642.02</v>
      </c>
      <c r="L162" s="16">
        <f t="shared" si="4"/>
        <v>-104918.83</v>
      </c>
      <c r="M162" s="17">
        <v>44835</v>
      </c>
      <c r="N162" s="17">
        <v>45199</v>
      </c>
      <c r="O162" t="s">
        <v>1529</v>
      </c>
      <c r="P162" t="s">
        <v>50</v>
      </c>
      <c r="Q162" t="s">
        <v>1180</v>
      </c>
      <c r="R162" t="s">
        <v>23</v>
      </c>
    </row>
    <row r="163" spans="2:18" ht="30" x14ac:dyDescent="0.25">
      <c r="B163" t="s">
        <v>2534</v>
      </c>
      <c r="C163" t="s">
        <v>2535</v>
      </c>
      <c r="D163" s="1" t="s">
        <v>2536</v>
      </c>
      <c r="E163" s="3">
        <v>1612.01</v>
      </c>
      <c r="F163" s="3">
        <v>2979.49</v>
      </c>
      <c r="G163" s="16">
        <f t="shared" si="2"/>
        <v>-1367.4799999999998</v>
      </c>
      <c r="H163" s="75">
        <f t="shared" si="3"/>
        <v>-0.45896445364810751</v>
      </c>
      <c r="I163" s="75">
        <f t="shared" si="5"/>
        <v>2.5619398354094187E-5</v>
      </c>
      <c r="J163" s="3">
        <v>1612.01</v>
      </c>
      <c r="K163" s="3">
        <v>2979.49</v>
      </c>
      <c r="L163" s="16">
        <f t="shared" si="4"/>
        <v>-1367.4799999999998</v>
      </c>
      <c r="M163" s="17">
        <v>44835</v>
      </c>
      <c r="N163" s="17">
        <v>45199</v>
      </c>
      <c r="O163" t="s">
        <v>1360</v>
      </c>
      <c r="P163" t="s">
        <v>23</v>
      </c>
      <c r="Q163" t="s">
        <v>2537</v>
      </c>
      <c r="R163" t="s">
        <v>432</v>
      </c>
    </row>
    <row r="164" spans="2:18" ht="30" x14ac:dyDescent="0.25">
      <c r="B164" t="s">
        <v>2538</v>
      </c>
      <c r="C164" t="s">
        <v>2539</v>
      </c>
      <c r="D164" s="1" t="s">
        <v>2540</v>
      </c>
      <c r="E164" s="3">
        <v>2586.6</v>
      </c>
      <c r="F164" s="3">
        <v>5881.41</v>
      </c>
      <c r="G164" s="16">
        <f t="shared" si="2"/>
        <v>-3294.81</v>
      </c>
      <c r="H164" s="75">
        <f t="shared" si="3"/>
        <v>-0.56020750126245233</v>
      </c>
      <c r="I164" s="75">
        <f t="shared" si="5"/>
        <v>4.1108390011662472E-5</v>
      </c>
      <c r="J164" s="3">
        <v>2586.6</v>
      </c>
      <c r="K164" s="3">
        <v>5881.41</v>
      </c>
      <c r="L164" s="16">
        <f t="shared" si="4"/>
        <v>-3294.81</v>
      </c>
      <c r="M164" s="17">
        <v>44835</v>
      </c>
      <c r="N164" s="17">
        <v>45199</v>
      </c>
      <c r="O164" t="s">
        <v>2541</v>
      </c>
      <c r="P164" t="s">
        <v>432</v>
      </c>
      <c r="Q164" t="s">
        <v>1689</v>
      </c>
      <c r="R164" t="s">
        <v>21</v>
      </c>
    </row>
    <row r="165" spans="2:18" ht="30" x14ac:dyDescent="0.25">
      <c r="B165" t="s">
        <v>1861</v>
      </c>
      <c r="C165" t="s">
        <v>1862</v>
      </c>
      <c r="D165" s="1" t="s">
        <v>1863</v>
      </c>
      <c r="E165" s="3">
        <v>101343.63</v>
      </c>
      <c r="F165" s="3">
        <v>423220.47999999998</v>
      </c>
      <c r="G165" s="16">
        <f t="shared" si="2"/>
        <v>-321876.84999999998</v>
      </c>
      <c r="H165" s="75">
        <f t="shared" si="3"/>
        <v>-0.76054176300731002</v>
      </c>
      <c r="I165" s="75">
        <f t="shared" si="5"/>
        <v>4.2188817863132297E-3</v>
      </c>
      <c r="J165" s="3">
        <v>265458.21000000002</v>
      </c>
      <c r="K165" s="3">
        <v>423220.47999999998</v>
      </c>
      <c r="L165" s="16">
        <f t="shared" si="4"/>
        <v>-157762.26999999996</v>
      </c>
      <c r="M165" s="17">
        <v>44835</v>
      </c>
      <c r="N165" s="17">
        <v>45199</v>
      </c>
      <c r="O165" t="s">
        <v>871</v>
      </c>
      <c r="P165" t="s">
        <v>432</v>
      </c>
      <c r="Q165" t="s">
        <v>1864</v>
      </c>
      <c r="R165" t="s">
        <v>432</v>
      </c>
    </row>
    <row r="166" spans="2:18" x14ac:dyDescent="0.25">
      <c r="B166" t="s">
        <v>1873</v>
      </c>
      <c r="C166" t="s">
        <v>1874</v>
      </c>
      <c r="D166" s="1" t="s">
        <v>1875</v>
      </c>
      <c r="E166" s="3">
        <v>3834.14</v>
      </c>
      <c r="F166" s="3">
        <v>1360373.4</v>
      </c>
      <c r="G166" s="16">
        <f t="shared" si="2"/>
        <v>-1356539.26</v>
      </c>
      <c r="H166" s="75">
        <f t="shared" si="3"/>
        <v>-0.99718155324119107</v>
      </c>
      <c r="I166" s="75">
        <f t="shared" si="5"/>
        <v>3.8898412754617814E-4</v>
      </c>
      <c r="J166" s="3">
        <v>24475.45</v>
      </c>
      <c r="K166" s="3">
        <v>1360373.4</v>
      </c>
      <c r="L166" s="16">
        <f t="shared" si="4"/>
        <v>-1335897.95</v>
      </c>
      <c r="M166" s="17">
        <v>44835</v>
      </c>
      <c r="N166" s="17">
        <v>45199</v>
      </c>
      <c r="O166" t="s">
        <v>871</v>
      </c>
      <c r="P166" t="s">
        <v>432</v>
      </c>
      <c r="Q166" t="s">
        <v>1876</v>
      </c>
      <c r="R166" t="s">
        <v>45</v>
      </c>
    </row>
    <row r="167" spans="2:18" x14ac:dyDescent="0.25">
      <c r="B167" t="s">
        <v>1906</v>
      </c>
      <c r="C167" t="s">
        <v>1907</v>
      </c>
      <c r="D167" s="1" t="s">
        <v>1908</v>
      </c>
      <c r="E167" s="3">
        <v>3219.3500000000004</v>
      </c>
      <c r="F167" s="3">
        <v>747648.65</v>
      </c>
      <c r="G167" s="16">
        <f t="shared" si="2"/>
        <v>-744429.3</v>
      </c>
      <c r="H167" s="75">
        <f t="shared" si="3"/>
        <v>-0.99569403355439756</v>
      </c>
      <c r="I167" s="75">
        <f t="shared" si="5"/>
        <v>1.2373688170182697E-2</v>
      </c>
      <c r="J167" s="3">
        <v>778570.55</v>
      </c>
      <c r="K167" s="3">
        <v>747648.65</v>
      </c>
      <c r="L167" s="16">
        <f t="shared" si="4"/>
        <v>30921.900000000023</v>
      </c>
      <c r="M167" s="17">
        <v>44835</v>
      </c>
      <c r="N167" s="17">
        <v>45199</v>
      </c>
      <c r="O167" t="s">
        <v>1909</v>
      </c>
      <c r="P167" t="s">
        <v>38</v>
      </c>
      <c r="Q167" t="s">
        <v>1180</v>
      </c>
      <c r="R167" t="s">
        <v>23</v>
      </c>
    </row>
    <row r="168" spans="2:18" x14ac:dyDescent="0.25">
      <c r="B168" t="s">
        <v>1972</v>
      </c>
      <c r="C168" t="s">
        <v>1973</v>
      </c>
      <c r="D168" s="1" t="s">
        <v>1974</v>
      </c>
      <c r="E168" s="3">
        <v>7334.79</v>
      </c>
      <c r="F168" s="3">
        <v>1693619.85</v>
      </c>
      <c r="G168" s="16">
        <f t="shared" si="2"/>
        <v>-1686285.06</v>
      </c>
      <c r="H168" s="75">
        <f t="shared" si="3"/>
        <v>-0.99566916389176707</v>
      </c>
      <c r="I168" s="75">
        <f t="shared" si="5"/>
        <v>1.3788381140921362E-3</v>
      </c>
      <c r="J168" s="3">
        <v>86758.510000000009</v>
      </c>
      <c r="K168" s="3">
        <v>1693619.85</v>
      </c>
      <c r="L168" s="16">
        <f t="shared" si="4"/>
        <v>-1606861.34</v>
      </c>
      <c r="M168" s="17">
        <v>44835</v>
      </c>
      <c r="N168" s="17">
        <v>45199</v>
      </c>
      <c r="O168" t="s">
        <v>1975</v>
      </c>
      <c r="P168" t="s">
        <v>32</v>
      </c>
      <c r="Q168" t="s">
        <v>1180</v>
      </c>
      <c r="R168" t="s">
        <v>23</v>
      </c>
    </row>
    <row r="169" spans="2:18" x14ac:dyDescent="0.25">
      <c r="B169" t="s">
        <v>1976</v>
      </c>
      <c r="C169" t="s">
        <v>1977</v>
      </c>
      <c r="D169" s="1" t="s">
        <v>1978</v>
      </c>
      <c r="E169" s="3">
        <v>1285.8399999999999</v>
      </c>
      <c r="F169" s="3">
        <v>294016.96999999997</v>
      </c>
      <c r="G169" s="16">
        <f t="shared" si="2"/>
        <v>-292731.12999999995</v>
      </c>
      <c r="H169" s="75">
        <f t="shared" si="3"/>
        <v>-0.99562664699251879</v>
      </c>
      <c r="I169" s="75">
        <f t="shared" si="5"/>
        <v>4.9647066369818305E-4</v>
      </c>
      <c r="J169" s="3">
        <v>31238.660000000003</v>
      </c>
      <c r="K169" s="3">
        <v>294016.96999999997</v>
      </c>
      <c r="L169" s="16">
        <f t="shared" si="4"/>
        <v>-262778.30999999994</v>
      </c>
      <c r="M169" s="17">
        <v>44835</v>
      </c>
      <c r="N169" s="17">
        <v>45199</v>
      </c>
      <c r="O169" t="s">
        <v>1975</v>
      </c>
      <c r="P169" t="s">
        <v>32</v>
      </c>
      <c r="Q169" t="s">
        <v>1180</v>
      </c>
      <c r="R169" t="s">
        <v>23</v>
      </c>
    </row>
    <row r="170" spans="2:18" ht="30" x14ac:dyDescent="0.25">
      <c r="B170" t="s">
        <v>1979</v>
      </c>
      <c r="C170" t="s">
        <v>1980</v>
      </c>
      <c r="D170" s="1" t="s">
        <v>1981</v>
      </c>
      <c r="E170" s="3">
        <v>2857.2400000000002</v>
      </c>
      <c r="F170" s="3">
        <v>610486.23</v>
      </c>
      <c r="G170" s="16">
        <f t="shared" si="2"/>
        <v>-607628.99</v>
      </c>
      <c r="H170" s="75">
        <f t="shared" si="3"/>
        <v>-0.9953197306350382</v>
      </c>
      <c r="I170" s="75">
        <f t="shared" si="5"/>
        <v>4.060504824252177E-4</v>
      </c>
      <c r="J170" s="3">
        <v>25549.290000000005</v>
      </c>
      <c r="K170" s="3">
        <v>610486.23</v>
      </c>
      <c r="L170" s="16">
        <f t="shared" si="4"/>
        <v>-584936.93999999994</v>
      </c>
      <c r="M170" s="17">
        <v>44835</v>
      </c>
      <c r="N170" s="17">
        <v>45199</v>
      </c>
      <c r="O170" t="s">
        <v>1975</v>
      </c>
      <c r="P170" t="s">
        <v>32</v>
      </c>
      <c r="Q170" t="s">
        <v>1180</v>
      </c>
      <c r="R170" t="s">
        <v>23</v>
      </c>
    </row>
    <row r="171" spans="2:18" x14ac:dyDescent="0.25">
      <c r="B171" t="s">
        <v>1982</v>
      </c>
      <c r="C171" t="s">
        <v>1983</v>
      </c>
      <c r="D171" s="1" t="s">
        <v>1984</v>
      </c>
      <c r="E171" s="3">
        <v>-3132.59</v>
      </c>
      <c r="F171" s="3">
        <v>26891.24</v>
      </c>
      <c r="G171" s="16">
        <f t="shared" si="2"/>
        <v>-30023.83</v>
      </c>
      <c r="H171" s="75">
        <f t="shared" si="3"/>
        <v>-1.1164910952414244</v>
      </c>
      <c r="I171" s="75">
        <f t="shared" si="5"/>
        <v>-2.8497430654106545E-5</v>
      </c>
      <c r="J171" s="3">
        <v>-1793.1000000000001</v>
      </c>
      <c r="K171" s="3">
        <v>26891.24</v>
      </c>
      <c r="L171" s="16">
        <f t="shared" si="4"/>
        <v>-28684.34</v>
      </c>
      <c r="M171" s="17">
        <v>44835</v>
      </c>
      <c r="N171" s="17">
        <v>45199</v>
      </c>
      <c r="O171" t="s">
        <v>1975</v>
      </c>
      <c r="P171" t="s">
        <v>32</v>
      </c>
      <c r="Q171" t="s">
        <v>1180</v>
      </c>
      <c r="R171" t="s">
        <v>23</v>
      </c>
    </row>
    <row r="172" spans="2:18" ht="45" x14ac:dyDescent="0.25">
      <c r="B172" t="s">
        <v>1985</v>
      </c>
      <c r="C172" t="s">
        <v>1986</v>
      </c>
      <c r="D172" s="1" t="s">
        <v>1987</v>
      </c>
      <c r="E172" s="3">
        <v>216.34</v>
      </c>
      <c r="F172" s="3">
        <v>46512.26</v>
      </c>
      <c r="G172" s="16">
        <f t="shared" si="2"/>
        <v>-46295.920000000006</v>
      </c>
      <c r="H172" s="75">
        <f t="shared" si="3"/>
        <v>-0.99534875321044392</v>
      </c>
      <c r="I172" s="75">
        <f t="shared" si="5"/>
        <v>2.3392654163058069E-5</v>
      </c>
      <c r="J172" s="3">
        <v>1471.9</v>
      </c>
      <c r="K172" s="3">
        <v>46512.26</v>
      </c>
      <c r="L172" s="16">
        <f t="shared" si="4"/>
        <v>-45040.36</v>
      </c>
      <c r="M172" s="17">
        <v>44835</v>
      </c>
      <c r="N172" s="17">
        <v>45199</v>
      </c>
      <c r="O172" t="s">
        <v>1763</v>
      </c>
      <c r="P172" t="s">
        <v>32</v>
      </c>
      <c r="Q172" t="s">
        <v>1534</v>
      </c>
      <c r="R172" t="s">
        <v>32</v>
      </c>
    </row>
    <row r="173" spans="2:18" ht="45" x14ac:dyDescent="0.25">
      <c r="B173" t="s">
        <v>1988</v>
      </c>
      <c r="C173" t="s">
        <v>1989</v>
      </c>
      <c r="D173" s="1" t="s">
        <v>1990</v>
      </c>
      <c r="E173" s="3">
        <v>57.4</v>
      </c>
      <c r="F173" s="3">
        <v>9986.3799999999992</v>
      </c>
      <c r="G173" s="16">
        <f t="shared" si="2"/>
        <v>-9928.98</v>
      </c>
      <c r="H173" s="75">
        <f t="shared" si="3"/>
        <v>-0.9942521714575252</v>
      </c>
      <c r="I173" s="75">
        <f t="shared" si="5"/>
        <v>7.5268435434637554E-6</v>
      </c>
      <c r="J173" s="3">
        <v>473.6</v>
      </c>
      <c r="K173" s="3">
        <v>9986.3799999999992</v>
      </c>
      <c r="L173" s="16">
        <f t="shared" si="4"/>
        <v>-9512.7799999999988</v>
      </c>
      <c r="M173" s="17">
        <v>44835</v>
      </c>
      <c r="N173" s="17">
        <v>45199</v>
      </c>
      <c r="O173" t="s">
        <v>1991</v>
      </c>
      <c r="P173" t="s">
        <v>32</v>
      </c>
      <c r="Q173" t="s">
        <v>1711</v>
      </c>
      <c r="R173" t="s">
        <v>38</v>
      </c>
    </row>
    <row r="174" spans="2:18" x14ac:dyDescent="0.25">
      <c r="B174" t="s">
        <v>1996</v>
      </c>
      <c r="C174" t="s">
        <v>1997</v>
      </c>
      <c r="D174" s="1" t="s">
        <v>1998</v>
      </c>
      <c r="E174" s="3">
        <v>1462.27</v>
      </c>
      <c r="F174" s="3">
        <v>361978.45</v>
      </c>
      <c r="G174" s="16">
        <f t="shared" si="2"/>
        <v>-360516.18</v>
      </c>
      <c r="H174" s="75">
        <f t="shared" si="3"/>
        <v>-0.99596033962795294</v>
      </c>
      <c r="I174" s="75">
        <f t="shared" si="5"/>
        <v>1.6103392511763315E-4</v>
      </c>
      <c r="J174" s="3">
        <v>10132.49</v>
      </c>
      <c r="K174" s="3">
        <v>361978.45</v>
      </c>
      <c r="L174" s="16">
        <f t="shared" si="4"/>
        <v>-351845.96</v>
      </c>
      <c r="M174" s="17">
        <v>44835</v>
      </c>
      <c r="N174" s="17">
        <v>45199</v>
      </c>
      <c r="O174" t="s">
        <v>1999</v>
      </c>
      <c r="P174" t="s">
        <v>32</v>
      </c>
      <c r="Q174" t="s">
        <v>1824</v>
      </c>
      <c r="R174" t="s">
        <v>43</v>
      </c>
    </row>
    <row r="175" spans="2:18" ht="45" x14ac:dyDescent="0.25">
      <c r="B175" t="s">
        <v>2000</v>
      </c>
      <c r="C175" t="s">
        <v>2001</v>
      </c>
      <c r="D175" s="1" t="s">
        <v>2002</v>
      </c>
      <c r="E175" s="3">
        <v>821.30000000000007</v>
      </c>
      <c r="F175" s="3">
        <v>236947.85</v>
      </c>
      <c r="G175" s="16">
        <f t="shared" si="2"/>
        <v>-236126.55000000002</v>
      </c>
      <c r="H175" s="75">
        <f t="shared" si="3"/>
        <v>-0.99653383645388638</v>
      </c>
      <c r="I175" s="75">
        <f t="shared" si="5"/>
        <v>1.0819456165846877E-4</v>
      </c>
      <c r="J175" s="3">
        <v>6807.76</v>
      </c>
      <c r="K175" s="3">
        <v>236947.85</v>
      </c>
      <c r="L175" s="16">
        <f t="shared" si="4"/>
        <v>-230140.09</v>
      </c>
      <c r="M175" s="17">
        <v>44835</v>
      </c>
      <c r="N175" s="17">
        <v>45199</v>
      </c>
      <c r="O175" t="s">
        <v>1909</v>
      </c>
      <c r="P175" t="s">
        <v>38</v>
      </c>
      <c r="Q175" t="s">
        <v>1824</v>
      </c>
      <c r="R175" t="s">
        <v>43</v>
      </c>
    </row>
    <row r="176" spans="2:18" ht="30" x14ac:dyDescent="0.25">
      <c r="B176" t="s">
        <v>2018</v>
      </c>
      <c r="C176" t="s">
        <v>2019</v>
      </c>
      <c r="D176" s="1" t="s">
        <v>2020</v>
      </c>
      <c r="E176" s="3">
        <v>786.67000000000007</v>
      </c>
      <c r="F176" s="3">
        <v>453904.13</v>
      </c>
      <c r="G176" s="16">
        <f t="shared" si="2"/>
        <v>-453117.46</v>
      </c>
      <c r="H176" s="75">
        <f t="shared" si="3"/>
        <v>-0.99826688071774106</v>
      </c>
      <c r="I176" s="75">
        <f t="shared" si="5"/>
        <v>1.8273415198140182E-4</v>
      </c>
      <c r="J176" s="3">
        <v>11497.9</v>
      </c>
      <c r="K176" s="3">
        <v>453904.13</v>
      </c>
      <c r="L176" s="16">
        <f t="shared" si="4"/>
        <v>-442406.23</v>
      </c>
      <c r="M176" s="17">
        <v>44835</v>
      </c>
      <c r="N176" s="17">
        <v>45199</v>
      </c>
      <c r="O176" t="s">
        <v>2021</v>
      </c>
      <c r="P176" t="s">
        <v>38</v>
      </c>
      <c r="Q176" t="s">
        <v>1958</v>
      </c>
      <c r="R176" t="s">
        <v>585</v>
      </c>
    </row>
    <row r="177" spans="2:18" x14ac:dyDescent="0.25">
      <c r="B177" t="s">
        <v>2030</v>
      </c>
      <c r="C177" t="s">
        <v>2031</v>
      </c>
      <c r="D177" s="1" t="s">
        <v>2032</v>
      </c>
      <c r="E177" s="3">
        <v>348.94</v>
      </c>
      <c r="F177" s="3">
        <v>79336.27</v>
      </c>
      <c r="G177" s="16">
        <f t="shared" si="2"/>
        <v>-78987.33</v>
      </c>
      <c r="H177" s="75">
        <f t="shared" si="3"/>
        <v>-0.99560175944747586</v>
      </c>
      <c r="I177" s="75">
        <f t="shared" si="5"/>
        <v>1.0498977280597836E-4</v>
      </c>
      <c r="J177" s="3">
        <v>6606.1100000000006</v>
      </c>
      <c r="K177" s="3">
        <v>79336.27</v>
      </c>
      <c r="L177" s="16">
        <f t="shared" si="4"/>
        <v>-72730.16</v>
      </c>
      <c r="M177" s="17">
        <v>44835</v>
      </c>
      <c r="N177" s="17">
        <v>45199</v>
      </c>
      <c r="O177" t="s">
        <v>2021</v>
      </c>
      <c r="P177" t="s">
        <v>38</v>
      </c>
      <c r="Q177" t="s">
        <v>2033</v>
      </c>
      <c r="R177" t="s">
        <v>43</v>
      </c>
    </row>
    <row r="178" spans="2:18" ht="60" x14ac:dyDescent="0.25">
      <c r="B178" t="s">
        <v>2034</v>
      </c>
      <c r="C178" t="s">
        <v>2035</v>
      </c>
      <c r="D178" s="1" t="s">
        <v>2036</v>
      </c>
      <c r="E178" s="3">
        <v>285.83</v>
      </c>
      <c r="F178" s="3">
        <v>53913.74</v>
      </c>
      <c r="G178" s="16">
        <f t="shared" si="2"/>
        <v>-53627.909999999996</v>
      </c>
      <c r="H178" s="75">
        <f t="shared" si="3"/>
        <v>-0.99469838300960012</v>
      </c>
      <c r="I178" s="75">
        <f t="shared" si="5"/>
        <v>6.5744499070921145E-5</v>
      </c>
      <c r="J178" s="3">
        <v>4136.74</v>
      </c>
      <c r="K178" s="3">
        <v>53913.74</v>
      </c>
      <c r="L178" s="16">
        <f t="shared" si="4"/>
        <v>-49777</v>
      </c>
      <c r="M178" s="17">
        <v>44835</v>
      </c>
      <c r="N178" s="17">
        <v>45199</v>
      </c>
      <c r="O178" t="s">
        <v>2037</v>
      </c>
      <c r="P178" t="s">
        <v>38</v>
      </c>
      <c r="Q178" t="s">
        <v>1824</v>
      </c>
      <c r="R178" t="s">
        <v>43</v>
      </c>
    </row>
    <row r="179" spans="2:18" ht="60" x14ac:dyDescent="0.25">
      <c r="B179" t="s">
        <v>2041</v>
      </c>
      <c r="C179" t="s">
        <v>2042</v>
      </c>
      <c r="D179" s="1" t="s">
        <v>2043</v>
      </c>
      <c r="E179" s="3">
        <v>501.74</v>
      </c>
      <c r="F179" s="3">
        <v>291884.81</v>
      </c>
      <c r="G179" s="16">
        <f t="shared" si="2"/>
        <v>-291383.07</v>
      </c>
      <c r="H179" s="75">
        <f t="shared" si="3"/>
        <v>-0.99828103422031456</v>
      </c>
      <c r="I179" s="75">
        <f t="shared" si="5"/>
        <v>1.267322745933653E-4</v>
      </c>
      <c r="J179" s="3">
        <v>7974.18</v>
      </c>
      <c r="K179" s="3">
        <v>291884.81</v>
      </c>
      <c r="L179" s="16">
        <f t="shared" si="4"/>
        <v>-283910.63</v>
      </c>
      <c r="M179" s="17">
        <v>44835</v>
      </c>
      <c r="N179" s="17">
        <v>45199</v>
      </c>
      <c r="O179" t="s">
        <v>2010</v>
      </c>
      <c r="P179" t="s">
        <v>43</v>
      </c>
      <c r="Q179" t="s">
        <v>1958</v>
      </c>
      <c r="R179" t="s">
        <v>585</v>
      </c>
    </row>
    <row r="180" spans="2:18" ht="30" x14ac:dyDescent="0.25">
      <c r="B180" t="s">
        <v>2044</v>
      </c>
      <c r="C180" t="s">
        <v>2045</v>
      </c>
      <c r="D180" s="1" t="s">
        <v>2046</v>
      </c>
      <c r="E180" s="3">
        <v>28.580000000000002</v>
      </c>
      <c r="F180" s="3">
        <v>162383.07999999999</v>
      </c>
      <c r="G180" s="16">
        <f t="shared" si="2"/>
        <v>-162354.5</v>
      </c>
      <c r="H180" s="75">
        <f t="shared" si="3"/>
        <v>-0.99982399644100861</v>
      </c>
      <c r="I180" s="75">
        <f t="shared" si="5"/>
        <v>7.8151394511462555E-6</v>
      </c>
      <c r="J180" s="3">
        <v>491.74</v>
      </c>
      <c r="K180" s="3">
        <v>162383.07999999999</v>
      </c>
      <c r="L180" s="16">
        <f t="shared" si="4"/>
        <v>-161891.34</v>
      </c>
      <c r="M180" s="17">
        <v>44835</v>
      </c>
      <c r="N180" s="17">
        <v>45199</v>
      </c>
      <c r="O180" t="s">
        <v>1975</v>
      </c>
      <c r="P180" t="s">
        <v>32</v>
      </c>
      <c r="Q180" t="s">
        <v>1180</v>
      </c>
      <c r="R180" t="s">
        <v>23</v>
      </c>
    </row>
    <row r="181" spans="2:18" x14ac:dyDescent="0.25">
      <c r="B181" t="s">
        <v>2047</v>
      </c>
      <c r="C181" t="s">
        <v>2048</v>
      </c>
      <c r="D181" s="1" t="s">
        <v>2049</v>
      </c>
      <c r="E181" s="3">
        <v>659.27</v>
      </c>
      <c r="F181" s="3">
        <v>149307.34</v>
      </c>
      <c r="G181" s="16">
        <f t="shared" si="2"/>
        <v>-148648.07</v>
      </c>
      <c r="H181" s="75">
        <f t="shared" si="3"/>
        <v>-0.99558447695873498</v>
      </c>
      <c r="I181" s="75">
        <f t="shared" si="5"/>
        <v>1.8657179326189209E-4</v>
      </c>
      <c r="J181" s="3">
        <v>11739.369999999999</v>
      </c>
      <c r="K181" s="3">
        <v>149307.34</v>
      </c>
      <c r="L181" s="16">
        <f t="shared" si="4"/>
        <v>-137567.97</v>
      </c>
      <c r="M181" s="17">
        <v>44835</v>
      </c>
      <c r="N181" s="17">
        <v>45199</v>
      </c>
      <c r="O181" t="s">
        <v>2010</v>
      </c>
      <c r="P181" t="s">
        <v>43</v>
      </c>
      <c r="Q181" t="s">
        <v>1797</v>
      </c>
      <c r="R181" t="s">
        <v>585</v>
      </c>
    </row>
    <row r="182" spans="2:18" ht="60" x14ac:dyDescent="0.25">
      <c r="B182" t="s">
        <v>2050</v>
      </c>
      <c r="C182" t="s">
        <v>2051</v>
      </c>
      <c r="D182" s="1" t="s">
        <v>2052</v>
      </c>
      <c r="E182" s="3">
        <v>282.51</v>
      </c>
      <c r="F182" s="3">
        <v>56051.07</v>
      </c>
      <c r="G182" s="16">
        <f t="shared" si="2"/>
        <v>-55768.56</v>
      </c>
      <c r="H182" s="75">
        <f t="shared" si="3"/>
        <v>-0.99495977507655065</v>
      </c>
      <c r="I182" s="75">
        <f t="shared" si="5"/>
        <v>6.676434187114088E-5</v>
      </c>
      <c r="J182" s="3">
        <v>4200.91</v>
      </c>
      <c r="K182" s="3">
        <v>56051.07</v>
      </c>
      <c r="L182" s="16">
        <f t="shared" si="4"/>
        <v>-51850.16</v>
      </c>
      <c r="M182" s="17">
        <v>44835</v>
      </c>
      <c r="N182" s="17">
        <v>45199</v>
      </c>
      <c r="O182" t="s">
        <v>1711</v>
      </c>
      <c r="P182" t="s">
        <v>38</v>
      </c>
      <c r="Q182" t="s">
        <v>1824</v>
      </c>
      <c r="R182" t="s">
        <v>43</v>
      </c>
    </row>
    <row r="183" spans="2:18" x14ac:dyDescent="0.25">
      <c r="B183" t="s">
        <v>2053</v>
      </c>
      <c r="C183" t="s">
        <v>2054</v>
      </c>
      <c r="D183" s="1" t="s">
        <v>2055</v>
      </c>
      <c r="E183" s="3">
        <v>442.89</v>
      </c>
      <c r="F183" s="3">
        <v>100809.8</v>
      </c>
      <c r="G183" s="16">
        <f t="shared" si="2"/>
        <v>-100366.91</v>
      </c>
      <c r="H183" s="75">
        <f t="shared" si="3"/>
        <v>-0.99560667712861251</v>
      </c>
      <c r="I183" s="75">
        <f t="shared" si="5"/>
        <v>1.3460844250567477E-4</v>
      </c>
      <c r="J183" s="3">
        <v>8469.76</v>
      </c>
      <c r="K183" s="3">
        <v>100809.8</v>
      </c>
      <c r="L183" s="16">
        <f t="shared" si="4"/>
        <v>-92340.040000000008</v>
      </c>
      <c r="M183" s="17">
        <v>44835</v>
      </c>
      <c r="N183" s="17">
        <v>45199</v>
      </c>
      <c r="O183" t="s">
        <v>2010</v>
      </c>
      <c r="P183" t="s">
        <v>43</v>
      </c>
      <c r="Q183" t="s">
        <v>2056</v>
      </c>
      <c r="R183" t="s">
        <v>43</v>
      </c>
    </row>
    <row r="184" spans="2:18" x14ac:dyDescent="0.25">
      <c r="B184" t="s">
        <v>2057</v>
      </c>
      <c r="C184" t="s">
        <v>2058</v>
      </c>
      <c r="D184" s="1" t="s">
        <v>2059</v>
      </c>
      <c r="E184" s="3">
        <v>-138.85</v>
      </c>
      <c r="F184" s="3">
        <v>661975.18999999994</v>
      </c>
      <c r="G184" s="16">
        <f t="shared" si="2"/>
        <v>-662114.03999999992</v>
      </c>
      <c r="H184" s="75">
        <f t="shared" si="3"/>
        <v>-1.000209751063329</v>
      </c>
      <c r="I184" s="75">
        <f t="shared" si="5"/>
        <v>1.0463460146555399E-2</v>
      </c>
      <c r="J184" s="3">
        <v>658376.21</v>
      </c>
      <c r="K184" s="3">
        <v>661975.18999999994</v>
      </c>
      <c r="L184" s="16">
        <f t="shared" si="4"/>
        <v>-3598.9799999999814</v>
      </c>
      <c r="M184" s="17">
        <v>44835</v>
      </c>
      <c r="N184" s="17">
        <v>45199</v>
      </c>
      <c r="O184" t="s">
        <v>2010</v>
      </c>
      <c r="P184" t="s">
        <v>43</v>
      </c>
      <c r="Q184" t="s">
        <v>2060</v>
      </c>
      <c r="R184" t="s">
        <v>454</v>
      </c>
    </row>
    <row r="185" spans="2:18" ht="60" x14ac:dyDescent="0.25">
      <c r="B185" t="s">
        <v>2061</v>
      </c>
      <c r="C185" t="s">
        <v>2062</v>
      </c>
      <c r="D185" s="1" t="s">
        <v>2063</v>
      </c>
      <c r="E185" s="3">
        <v>335.52</v>
      </c>
      <c r="F185" s="3">
        <v>90086.02</v>
      </c>
      <c r="G185" s="16">
        <f t="shared" si="2"/>
        <v>-89750.5</v>
      </c>
      <c r="H185" s="75">
        <f t="shared" si="3"/>
        <v>-0.9962755597372378</v>
      </c>
      <c r="I185" s="75">
        <f t="shared" si="5"/>
        <v>8.7448381285228237E-5</v>
      </c>
      <c r="J185" s="3">
        <v>5502.38</v>
      </c>
      <c r="K185" s="3">
        <v>90086.02</v>
      </c>
      <c r="L185" s="16">
        <f t="shared" si="4"/>
        <v>-84583.64</v>
      </c>
      <c r="M185" s="17">
        <v>44835</v>
      </c>
      <c r="N185" s="17">
        <v>45199</v>
      </c>
      <c r="O185" t="s">
        <v>2010</v>
      </c>
      <c r="P185" t="s">
        <v>43</v>
      </c>
      <c r="Q185" t="s">
        <v>1898</v>
      </c>
      <c r="R185" t="s">
        <v>544</v>
      </c>
    </row>
    <row r="186" spans="2:18" x14ac:dyDescent="0.25">
      <c r="B186" t="s">
        <v>2081</v>
      </c>
      <c r="C186" t="s">
        <v>2082</v>
      </c>
      <c r="D186" s="1" t="s">
        <v>2083</v>
      </c>
      <c r="E186" s="3">
        <v>419.57</v>
      </c>
      <c r="F186" s="3">
        <v>93747.23</v>
      </c>
      <c r="G186" s="16">
        <f t="shared" si="2"/>
        <v>-93327.659999999989</v>
      </c>
      <c r="H186" s="75">
        <f t="shared" si="3"/>
        <v>-0.99552445442921345</v>
      </c>
      <c r="I186" s="75">
        <f t="shared" si="5"/>
        <v>1.2448995543046983E-4</v>
      </c>
      <c r="J186" s="3">
        <v>7833.09</v>
      </c>
      <c r="K186" s="3">
        <v>93747.23</v>
      </c>
      <c r="L186" s="16">
        <f t="shared" si="4"/>
        <v>-85914.14</v>
      </c>
      <c r="M186" s="17">
        <v>44835</v>
      </c>
      <c r="N186" s="17">
        <v>45199</v>
      </c>
      <c r="O186" t="s">
        <v>2084</v>
      </c>
      <c r="P186" t="s">
        <v>585</v>
      </c>
      <c r="Q186" t="s">
        <v>2085</v>
      </c>
      <c r="R186" t="s">
        <v>585</v>
      </c>
    </row>
    <row r="187" spans="2:18" ht="45" x14ac:dyDescent="0.25">
      <c r="B187" t="s">
        <v>2086</v>
      </c>
      <c r="C187" t="s">
        <v>2087</v>
      </c>
      <c r="D187" s="1" t="s">
        <v>2088</v>
      </c>
      <c r="E187" s="3">
        <v>77486.3</v>
      </c>
      <c r="F187" s="3">
        <v>1053715.78</v>
      </c>
      <c r="G187" s="16">
        <f t="shared" si="2"/>
        <v>-976229.48</v>
      </c>
      <c r="H187" s="75">
        <f t="shared" si="3"/>
        <v>-0.92646375666880487</v>
      </c>
      <c r="I187" s="75">
        <f t="shared" si="5"/>
        <v>1.6752979929169479E-2</v>
      </c>
      <c r="J187" s="3">
        <v>1054121.99</v>
      </c>
      <c r="K187" s="3">
        <v>1053715.78</v>
      </c>
      <c r="L187" s="16">
        <f t="shared" si="4"/>
        <v>406.20999999996275</v>
      </c>
      <c r="M187" s="17">
        <v>44835</v>
      </c>
      <c r="N187" s="17">
        <v>45199</v>
      </c>
      <c r="O187" t="s">
        <v>2010</v>
      </c>
      <c r="P187" t="s">
        <v>43</v>
      </c>
      <c r="Q187" t="s">
        <v>1685</v>
      </c>
      <c r="R187" t="s">
        <v>50</v>
      </c>
    </row>
    <row r="188" spans="2:18" ht="30" x14ac:dyDescent="0.25">
      <c r="B188" t="s">
        <v>2092</v>
      </c>
      <c r="C188" t="s">
        <v>2093</v>
      </c>
      <c r="D188" s="1" t="s">
        <v>2094</v>
      </c>
      <c r="E188" s="3">
        <v>315.7</v>
      </c>
      <c r="F188" s="3">
        <v>70372.17</v>
      </c>
      <c r="G188" s="16">
        <f t="shared" si="2"/>
        <v>-70056.47</v>
      </c>
      <c r="H188" s="75">
        <f t="shared" si="3"/>
        <v>-0.9955138515694486</v>
      </c>
      <c r="I188" s="75">
        <f t="shared" si="5"/>
        <v>7.3945198539728777E-5</v>
      </c>
      <c r="J188" s="3">
        <v>4652.74</v>
      </c>
      <c r="K188" s="3">
        <v>70372.17</v>
      </c>
      <c r="L188" s="16">
        <f t="shared" si="4"/>
        <v>-65719.429999999993</v>
      </c>
      <c r="M188" s="17">
        <v>44835</v>
      </c>
      <c r="N188" s="17">
        <v>45199</v>
      </c>
      <c r="O188" t="s">
        <v>2067</v>
      </c>
      <c r="P188" t="s">
        <v>43</v>
      </c>
      <c r="Q188" t="s">
        <v>1898</v>
      </c>
      <c r="R188" t="s">
        <v>544</v>
      </c>
    </row>
    <row r="189" spans="2:18" x14ac:dyDescent="0.25">
      <c r="B189" t="s">
        <v>2095</v>
      </c>
      <c r="C189" t="s">
        <v>2096</v>
      </c>
      <c r="D189" s="1" t="s">
        <v>2097</v>
      </c>
      <c r="E189" s="3">
        <v>285.42</v>
      </c>
      <c r="F189" s="3">
        <v>63780.08</v>
      </c>
      <c r="G189" s="16">
        <f t="shared" si="2"/>
        <v>-63494.66</v>
      </c>
      <c r="H189" s="75">
        <f t="shared" si="3"/>
        <v>-0.99552493505809336</v>
      </c>
      <c r="I189" s="75">
        <f t="shared" si="5"/>
        <v>8.2498400943067723E-5</v>
      </c>
      <c r="J189" s="3">
        <v>5190.92</v>
      </c>
      <c r="K189" s="3">
        <v>63780.08</v>
      </c>
      <c r="L189" s="16">
        <f t="shared" si="4"/>
        <v>-58589.16</v>
      </c>
      <c r="M189" s="17">
        <v>44835</v>
      </c>
      <c r="N189" s="17">
        <v>45199</v>
      </c>
      <c r="O189" t="s">
        <v>2098</v>
      </c>
      <c r="P189" t="s">
        <v>585</v>
      </c>
      <c r="Q189" t="s">
        <v>2099</v>
      </c>
      <c r="R189" t="s">
        <v>585</v>
      </c>
    </row>
    <row r="190" spans="2:18" ht="30" x14ac:dyDescent="0.25">
      <c r="B190" t="s">
        <v>2100</v>
      </c>
      <c r="C190" t="s">
        <v>2101</v>
      </c>
      <c r="D190" s="1" t="s">
        <v>2102</v>
      </c>
      <c r="E190" s="3">
        <v>-83.43</v>
      </c>
      <c r="F190" s="3">
        <v>242445.47</v>
      </c>
      <c r="G190" s="16">
        <f t="shared" si="2"/>
        <v>-242528.9</v>
      </c>
      <c r="H190" s="75">
        <f t="shared" si="3"/>
        <v>-1.0003441186176834</v>
      </c>
      <c r="I190" s="75">
        <f t="shared" si="5"/>
        <v>3.5970071706216871E-3</v>
      </c>
      <c r="J190" s="3">
        <v>226328.95</v>
      </c>
      <c r="K190" s="3">
        <v>242445.47</v>
      </c>
      <c r="L190" s="16">
        <f t="shared" si="4"/>
        <v>-16116.51999999999</v>
      </c>
      <c r="M190" s="17">
        <v>44835</v>
      </c>
      <c r="N190" s="17">
        <v>45199</v>
      </c>
      <c r="O190" t="s">
        <v>2084</v>
      </c>
      <c r="P190" t="s">
        <v>585</v>
      </c>
      <c r="Q190" t="s">
        <v>1685</v>
      </c>
      <c r="R190" t="s">
        <v>50</v>
      </c>
    </row>
    <row r="191" spans="2:18" x14ac:dyDescent="0.25">
      <c r="B191" t="s">
        <v>2112</v>
      </c>
      <c r="C191" t="s">
        <v>2113</v>
      </c>
      <c r="D191" s="1" t="s">
        <v>2114</v>
      </c>
      <c r="E191" s="3">
        <v>-191.03</v>
      </c>
      <c r="F191" s="3">
        <v>330199.06</v>
      </c>
      <c r="G191" s="16">
        <f t="shared" si="2"/>
        <v>-330390.09000000003</v>
      </c>
      <c r="H191" s="75">
        <f t="shared" si="3"/>
        <v>-1.000578529811684</v>
      </c>
      <c r="I191" s="75">
        <f t="shared" si="5"/>
        <v>5.244761000626463E-3</v>
      </c>
      <c r="J191" s="3">
        <v>330008.02999999997</v>
      </c>
      <c r="K191" s="3">
        <v>330199.06</v>
      </c>
      <c r="L191" s="16">
        <f t="shared" si="4"/>
        <v>-191.03000000002794</v>
      </c>
      <c r="M191" s="17">
        <v>44835</v>
      </c>
      <c r="N191" s="17">
        <v>45199</v>
      </c>
      <c r="O191" t="s">
        <v>1965</v>
      </c>
      <c r="P191" t="s">
        <v>544</v>
      </c>
      <c r="Q191" t="s">
        <v>2115</v>
      </c>
      <c r="R191" t="s">
        <v>50</v>
      </c>
    </row>
    <row r="192" spans="2:18" x14ac:dyDescent="0.25">
      <c r="B192" t="s">
        <v>2116</v>
      </c>
      <c r="C192" t="s">
        <v>2117</v>
      </c>
      <c r="D192" s="1" t="s">
        <v>2118</v>
      </c>
      <c r="E192" s="3">
        <v>66515.27</v>
      </c>
      <c r="F192" s="3">
        <v>796860.65</v>
      </c>
      <c r="G192" s="16">
        <f t="shared" si="2"/>
        <v>-730345.38</v>
      </c>
      <c r="H192" s="75">
        <f t="shared" si="3"/>
        <v>-0.91652835411059641</v>
      </c>
      <c r="I192" s="75">
        <f t="shared" si="5"/>
        <v>1.2312753317778917E-2</v>
      </c>
      <c r="J192" s="3">
        <v>774736.44000000006</v>
      </c>
      <c r="K192" s="3">
        <v>796860.65</v>
      </c>
      <c r="L192" s="16">
        <f t="shared" si="4"/>
        <v>-22124.209999999963</v>
      </c>
      <c r="M192" s="17">
        <v>44835</v>
      </c>
      <c r="N192" s="17">
        <v>45199</v>
      </c>
      <c r="O192" t="s">
        <v>2084</v>
      </c>
      <c r="P192" t="s">
        <v>585</v>
      </c>
      <c r="Q192" t="s">
        <v>2119</v>
      </c>
      <c r="R192" t="s">
        <v>432</v>
      </c>
    </row>
    <row r="193" spans="2:18" ht="30" x14ac:dyDescent="0.25">
      <c r="B193" t="s">
        <v>2120</v>
      </c>
      <c r="C193" t="s">
        <v>2121</v>
      </c>
      <c r="D193" s="1" t="s">
        <v>2122</v>
      </c>
      <c r="E193" s="3">
        <v>22.22</v>
      </c>
      <c r="F193" s="3">
        <v>32545.95</v>
      </c>
      <c r="G193" s="16">
        <f t="shared" si="2"/>
        <v>-32523.73</v>
      </c>
      <c r="H193" s="75">
        <f t="shared" si="3"/>
        <v>-0.99931727296330264</v>
      </c>
      <c r="I193" s="75">
        <f t="shared" si="5"/>
        <v>7.4968060977349836E-6</v>
      </c>
      <c r="J193" s="3">
        <v>471.71000000000004</v>
      </c>
      <c r="K193" s="3">
        <v>32545.95</v>
      </c>
      <c r="L193" s="16">
        <f t="shared" si="4"/>
        <v>-32074.240000000002</v>
      </c>
      <c r="M193" s="17">
        <v>44835</v>
      </c>
      <c r="N193" s="17">
        <v>45199</v>
      </c>
      <c r="O193" t="s">
        <v>2084</v>
      </c>
      <c r="P193" t="s">
        <v>585</v>
      </c>
      <c r="Q193" t="s">
        <v>1898</v>
      </c>
      <c r="R193" t="s">
        <v>544</v>
      </c>
    </row>
    <row r="194" spans="2:18" x14ac:dyDescent="0.25">
      <c r="B194" t="s">
        <v>2123</v>
      </c>
      <c r="C194" t="s">
        <v>2124</v>
      </c>
      <c r="D194" s="1" t="s">
        <v>2125</v>
      </c>
      <c r="E194" s="3">
        <v>1822.83</v>
      </c>
      <c r="F194" s="3">
        <v>394549.52</v>
      </c>
      <c r="G194" s="16">
        <f t="shared" si="2"/>
        <v>-392726.69</v>
      </c>
      <c r="H194" s="75">
        <f t="shared" si="3"/>
        <v>-0.99537997156858782</v>
      </c>
      <c r="I194" s="75">
        <f t="shared" si="5"/>
        <v>2.1802338286418073E-4</v>
      </c>
      <c r="J194" s="3">
        <v>13718.349999999999</v>
      </c>
      <c r="K194" s="3">
        <v>394549.52</v>
      </c>
      <c r="L194" s="16">
        <f t="shared" si="4"/>
        <v>-380831.17000000004</v>
      </c>
      <c r="M194" s="17">
        <v>44835</v>
      </c>
      <c r="N194" s="17">
        <v>45199</v>
      </c>
      <c r="O194" t="s">
        <v>2099</v>
      </c>
      <c r="P194" t="s">
        <v>585</v>
      </c>
      <c r="Q194" t="s">
        <v>1735</v>
      </c>
      <c r="R194" t="s">
        <v>45</v>
      </c>
    </row>
    <row r="195" spans="2:18" ht="30" x14ac:dyDescent="0.25">
      <c r="B195" t="s">
        <v>2137</v>
      </c>
      <c r="C195" t="s">
        <v>2138</v>
      </c>
      <c r="D195" s="1" t="s">
        <v>2139</v>
      </c>
      <c r="E195" s="3">
        <v>-210.32</v>
      </c>
      <c r="F195" s="3">
        <v>8000.91</v>
      </c>
      <c r="G195" s="16">
        <f t="shared" si="2"/>
        <v>-8211.23</v>
      </c>
      <c r="H195" s="75">
        <f t="shared" si="3"/>
        <v>-1.0262870098526293</v>
      </c>
      <c r="I195" s="75">
        <f t="shared" si="5"/>
        <v>1.8750231836634691E-4</v>
      </c>
      <c r="J195" s="3">
        <v>11797.92</v>
      </c>
      <c r="K195" s="3">
        <v>8000.91</v>
      </c>
      <c r="L195" s="16">
        <f t="shared" si="4"/>
        <v>3797.01</v>
      </c>
      <c r="M195" s="17">
        <v>44835</v>
      </c>
      <c r="N195" s="17">
        <v>45199</v>
      </c>
      <c r="O195" t="s">
        <v>2140</v>
      </c>
      <c r="P195" t="s">
        <v>585</v>
      </c>
      <c r="Q195" t="s">
        <v>1180</v>
      </c>
      <c r="R195" t="s">
        <v>23</v>
      </c>
    </row>
    <row r="196" spans="2:18" ht="45" x14ac:dyDescent="0.25">
      <c r="B196" t="s">
        <v>2141</v>
      </c>
      <c r="C196" t="s">
        <v>2142</v>
      </c>
      <c r="D196" s="1" t="s">
        <v>2143</v>
      </c>
      <c r="E196" s="3">
        <v>278371.77999999997</v>
      </c>
      <c r="F196" s="3">
        <v>1143397.02</v>
      </c>
      <c r="G196" s="16">
        <f t="shared" si="2"/>
        <v>-865025.24</v>
      </c>
      <c r="H196" s="75">
        <f t="shared" si="3"/>
        <v>-0.75653970131914461</v>
      </c>
      <c r="I196" s="75">
        <f t="shared" si="5"/>
        <v>1.9014965672603093E-2</v>
      </c>
      <c r="J196" s="3">
        <v>1196449.44</v>
      </c>
      <c r="K196" s="3">
        <v>1143397.02</v>
      </c>
      <c r="L196" s="16">
        <f t="shared" si="4"/>
        <v>53052.419999999925</v>
      </c>
      <c r="M196" s="17">
        <v>44835</v>
      </c>
      <c r="N196" s="17">
        <v>45199</v>
      </c>
      <c r="O196" t="s">
        <v>2144</v>
      </c>
      <c r="P196" t="s">
        <v>544</v>
      </c>
      <c r="Q196" t="s">
        <v>2145</v>
      </c>
      <c r="R196" t="s">
        <v>21</v>
      </c>
    </row>
    <row r="197" spans="2:18" ht="45" x14ac:dyDescent="0.25">
      <c r="B197" t="s">
        <v>2149</v>
      </c>
      <c r="C197" t="s">
        <v>2150</v>
      </c>
      <c r="D197" s="1" t="s">
        <v>2151</v>
      </c>
      <c r="E197" s="3">
        <v>409544.52999999997</v>
      </c>
      <c r="F197" s="3">
        <v>1276407.1299999999</v>
      </c>
      <c r="G197" s="16">
        <f t="shared" si="2"/>
        <v>-866862.59999999986</v>
      </c>
      <c r="H197" s="75">
        <f t="shared" si="3"/>
        <v>-0.67914271209061639</v>
      </c>
      <c r="I197" s="75">
        <f t="shared" si="5"/>
        <v>2.576348035269746E-2</v>
      </c>
      <c r="J197" s="3">
        <v>1621075.8499999999</v>
      </c>
      <c r="K197" s="3">
        <v>1276407.1299999999</v>
      </c>
      <c r="L197" s="16">
        <f t="shared" si="4"/>
        <v>344668.72</v>
      </c>
      <c r="M197" s="17">
        <v>44835</v>
      </c>
      <c r="N197" s="17">
        <v>45199</v>
      </c>
      <c r="O197" t="s">
        <v>1965</v>
      </c>
      <c r="P197" t="s">
        <v>544</v>
      </c>
      <c r="Q197" t="s">
        <v>2152</v>
      </c>
      <c r="R197" t="s">
        <v>23</v>
      </c>
    </row>
    <row r="198" spans="2:18" x14ac:dyDescent="0.25">
      <c r="B198" t="s">
        <v>2153</v>
      </c>
      <c r="C198" t="s">
        <v>2154</v>
      </c>
      <c r="D198" s="1" t="s">
        <v>1753</v>
      </c>
      <c r="E198" s="3">
        <v>10080.279999999999</v>
      </c>
      <c r="F198" s="3">
        <v>647102.65</v>
      </c>
      <c r="G198" s="16">
        <f t="shared" si="2"/>
        <v>-637022.37</v>
      </c>
      <c r="H198" s="75">
        <f t="shared" si="3"/>
        <v>-0.98442244055096972</v>
      </c>
      <c r="I198" s="75">
        <f t="shared" si="5"/>
        <v>9.7631730171813241E-3</v>
      </c>
      <c r="J198" s="3">
        <v>614313.12</v>
      </c>
      <c r="K198" s="3">
        <v>647102.65</v>
      </c>
      <c r="L198" s="16">
        <f t="shared" si="4"/>
        <v>-32789.530000000028</v>
      </c>
      <c r="M198" s="17">
        <v>44835</v>
      </c>
      <c r="N198" s="17">
        <v>45199</v>
      </c>
      <c r="O198" t="s">
        <v>2155</v>
      </c>
      <c r="P198" t="s">
        <v>544</v>
      </c>
      <c r="Q198" t="s">
        <v>1180</v>
      </c>
      <c r="R198" t="s">
        <v>23</v>
      </c>
    </row>
    <row r="199" spans="2:18" x14ac:dyDescent="0.25">
      <c r="B199" t="s">
        <v>2156</v>
      </c>
      <c r="C199" t="s">
        <v>2157</v>
      </c>
      <c r="D199" s="1" t="s">
        <v>542</v>
      </c>
      <c r="E199" s="3">
        <v>5254.08</v>
      </c>
      <c r="F199" s="3">
        <v>675855.82</v>
      </c>
      <c r="G199" s="16">
        <f t="shared" si="2"/>
        <v>-670601.74</v>
      </c>
      <c r="H199" s="75">
        <f t="shared" si="3"/>
        <v>-0.99222603424499622</v>
      </c>
      <c r="I199" s="75">
        <f t="shared" si="5"/>
        <v>9.7700401494167435E-3</v>
      </c>
      <c r="J199" s="3">
        <v>614745.21</v>
      </c>
      <c r="K199" s="3">
        <v>675855.82</v>
      </c>
      <c r="L199" s="16">
        <f t="shared" si="4"/>
        <v>-61110.609999999986</v>
      </c>
      <c r="M199" s="17">
        <v>44835</v>
      </c>
      <c r="N199" s="17">
        <v>45199</v>
      </c>
      <c r="O199" t="s">
        <v>1747</v>
      </c>
      <c r="P199" t="s">
        <v>580</v>
      </c>
      <c r="Q199" t="s">
        <v>1180</v>
      </c>
      <c r="R199" t="s">
        <v>23</v>
      </c>
    </row>
    <row r="200" spans="2:18" x14ac:dyDescent="0.25">
      <c r="B200" t="s">
        <v>2168</v>
      </c>
      <c r="C200" t="s">
        <v>2169</v>
      </c>
      <c r="D200" s="1" t="s">
        <v>2170</v>
      </c>
      <c r="E200" s="3">
        <v>74656.44</v>
      </c>
      <c r="F200" s="3">
        <v>794598.82</v>
      </c>
      <c r="G200" s="16">
        <f t="shared" si="2"/>
        <v>-719942.37999999989</v>
      </c>
      <c r="H200" s="75">
        <f t="shared" si="3"/>
        <v>-0.90604511594920312</v>
      </c>
      <c r="I200" s="75">
        <f t="shared" si="5"/>
        <v>9.8104332032208641E-3</v>
      </c>
      <c r="J200" s="3">
        <v>617286.79999999993</v>
      </c>
      <c r="K200" s="3">
        <v>794598.82</v>
      </c>
      <c r="L200" s="16">
        <f t="shared" si="4"/>
        <v>-177312.02000000002</v>
      </c>
      <c r="M200" s="17">
        <v>44835</v>
      </c>
      <c r="N200" s="17">
        <v>45199</v>
      </c>
      <c r="O200" t="s">
        <v>1747</v>
      </c>
      <c r="P200" t="s">
        <v>580</v>
      </c>
      <c r="Q200" t="s">
        <v>1180</v>
      </c>
      <c r="R200" t="s">
        <v>23</v>
      </c>
    </row>
    <row r="201" spans="2:18" ht="30" x14ac:dyDescent="0.25">
      <c r="B201" t="s">
        <v>2180</v>
      </c>
      <c r="C201" t="s">
        <v>2181</v>
      </c>
      <c r="D201" s="1" t="s">
        <v>2182</v>
      </c>
      <c r="E201" s="3">
        <v>26.69</v>
      </c>
      <c r="F201" s="3">
        <v>15946.17</v>
      </c>
      <c r="G201" s="16">
        <f t="shared" si="2"/>
        <v>-15919.48</v>
      </c>
      <c r="H201" s="75">
        <f t="shared" si="3"/>
        <v>-0.99832624385667523</v>
      </c>
      <c r="I201" s="75">
        <f t="shared" si="5"/>
        <v>2.6285148936939834E-6</v>
      </c>
      <c r="J201" s="3">
        <v>165.39000000000001</v>
      </c>
      <c r="K201" s="3">
        <v>15946.17</v>
      </c>
      <c r="L201" s="16">
        <f t="shared" si="4"/>
        <v>-15780.78</v>
      </c>
      <c r="M201" s="17">
        <v>44835</v>
      </c>
      <c r="N201" s="17">
        <v>45199</v>
      </c>
      <c r="O201" t="s">
        <v>1965</v>
      </c>
      <c r="P201" t="s">
        <v>544</v>
      </c>
      <c r="Q201" t="s">
        <v>1890</v>
      </c>
      <c r="R201" t="s">
        <v>580</v>
      </c>
    </row>
    <row r="202" spans="2:18" ht="60" x14ac:dyDescent="0.25">
      <c r="B202" t="s">
        <v>2542</v>
      </c>
      <c r="C202" t="s">
        <v>2543</v>
      </c>
      <c r="D202" s="1" t="s">
        <v>2544</v>
      </c>
      <c r="E202" s="3">
        <v>1301.02</v>
      </c>
      <c r="F202" s="3">
        <v>1664.02</v>
      </c>
      <c r="G202" s="16">
        <f t="shared" si="2"/>
        <v>-363</v>
      </c>
      <c r="H202" s="75">
        <f t="shared" si="3"/>
        <v>-0.21814641650941696</v>
      </c>
      <c r="I202" s="75">
        <f t="shared" si="5"/>
        <v>2.0676887641294793E-5</v>
      </c>
      <c r="J202" s="3">
        <v>1301.02</v>
      </c>
      <c r="K202" s="3">
        <v>1664.02</v>
      </c>
      <c r="L202" s="16">
        <f t="shared" si="4"/>
        <v>-363</v>
      </c>
      <c r="M202" s="17">
        <v>44835</v>
      </c>
      <c r="N202" s="17">
        <v>45199</v>
      </c>
      <c r="O202" t="s">
        <v>1958</v>
      </c>
      <c r="P202" t="s">
        <v>585</v>
      </c>
      <c r="Q202" t="s">
        <v>2111</v>
      </c>
      <c r="R202" t="s">
        <v>544</v>
      </c>
    </row>
    <row r="203" spans="2:18" ht="45" x14ac:dyDescent="0.25">
      <c r="B203" t="s">
        <v>2191</v>
      </c>
      <c r="C203" t="s">
        <v>2192</v>
      </c>
      <c r="D203" s="1" t="s">
        <v>2193</v>
      </c>
      <c r="E203" s="3">
        <v>-4.45</v>
      </c>
      <c r="F203" s="3">
        <v>7193.01</v>
      </c>
      <c r="G203" s="16">
        <f t="shared" si="2"/>
        <v>-7197.46</v>
      </c>
      <c r="H203" s="75">
        <f t="shared" si="3"/>
        <v>-1.0006186561675849</v>
      </c>
      <c r="I203" s="75">
        <f t="shared" si="5"/>
        <v>1.0100925499792106E-4</v>
      </c>
      <c r="J203" s="3">
        <v>6355.6500000000005</v>
      </c>
      <c r="K203" s="3">
        <v>7193.01</v>
      </c>
      <c r="L203" s="16">
        <f t="shared" si="4"/>
        <v>-837.35999999999967</v>
      </c>
      <c r="M203" s="17">
        <v>44835</v>
      </c>
      <c r="N203" s="17">
        <v>45199</v>
      </c>
      <c r="O203" t="s">
        <v>2194</v>
      </c>
      <c r="P203" t="s">
        <v>544</v>
      </c>
      <c r="Q203" t="s">
        <v>1776</v>
      </c>
      <c r="R203" t="s">
        <v>580</v>
      </c>
    </row>
    <row r="204" spans="2:18" ht="30" x14ac:dyDescent="0.25">
      <c r="B204" t="s">
        <v>2195</v>
      </c>
      <c r="C204" t="s">
        <v>2196</v>
      </c>
      <c r="D204" s="1" t="s">
        <v>2197</v>
      </c>
      <c r="E204" s="3">
        <v>3726.33</v>
      </c>
      <c r="F204" s="3">
        <v>3853.15</v>
      </c>
      <c r="G204" s="16">
        <f t="shared" ref="G204:G267" si="6">E204-F204</f>
        <v>-126.82000000000016</v>
      </c>
      <c r="H204" s="75">
        <f t="shared" ref="H204:H267" si="7">G204/F204</f>
        <v>-3.2913330651544885E-2</v>
      </c>
      <c r="I204" s="75">
        <f t="shared" si="5"/>
        <v>6.1212182259846412E-5</v>
      </c>
      <c r="J204" s="3">
        <v>3851.5600000000004</v>
      </c>
      <c r="K204" s="3">
        <v>3853.15</v>
      </c>
      <c r="L204" s="16">
        <f t="shared" ref="L204:L267" si="8">J204-K204</f>
        <v>-1.5899999999996908</v>
      </c>
      <c r="M204" s="17">
        <v>44835</v>
      </c>
      <c r="N204" s="17">
        <v>45199</v>
      </c>
      <c r="O204" t="s">
        <v>2198</v>
      </c>
      <c r="P204" t="s">
        <v>544</v>
      </c>
      <c r="Q204" t="s">
        <v>2199</v>
      </c>
      <c r="R204" t="s">
        <v>32</v>
      </c>
    </row>
    <row r="205" spans="2:18" ht="30" x14ac:dyDescent="0.25">
      <c r="B205" t="s">
        <v>2200</v>
      </c>
      <c r="C205" t="s">
        <v>2201</v>
      </c>
      <c r="D205" s="1" t="s">
        <v>2202</v>
      </c>
      <c r="E205" s="3">
        <v>29184.91</v>
      </c>
      <c r="F205" s="3">
        <v>313174.78000000003</v>
      </c>
      <c r="G205" s="16">
        <f t="shared" si="6"/>
        <v>-283989.87000000005</v>
      </c>
      <c r="H205" s="75">
        <f t="shared" si="7"/>
        <v>-0.90680951384399477</v>
      </c>
      <c r="I205" s="75">
        <f t="shared" si="5"/>
        <v>5.3513875758322334E-3</v>
      </c>
      <c r="J205" s="3">
        <v>336717.13</v>
      </c>
      <c r="K205" s="3">
        <v>313174.78000000003</v>
      </c>
      <c r="L205" s="16">
        <f t="shared" si="8"/>
        <v>23542.349999999977</v>
      </c>
      <c r="M205" s="17">
        <v>44835</v>
      </c>
      <c r="N205" s="17">
        <v>45199</v>
      </c>
      <c r="O205" t="s">
        <v>1754</v>
      </c>
      <c r="P205" t="s">
        <v>45</v>
      </c>
      <c r="Q205" t="s">
        <v>1685</v>
      </c>
      <c r="R205" t="s">
        <v>50</v>
      </c>
    </row>
    <row r="206" spans="2:18" x14ac:dyDescent="0.25">
      <c r="B206" t="s">
        <v>2203</v>
      </c>
      <c r="C206" t="s">
        <v>2204</v>
      </c>
      <c r="D206" s="1" t="s">
        <v>1054</v>
      </c>
      <c r="E206" s="3">
        <v>-15.34</v>
      </c>
      <c r="F206" s="3">
        <v>372731.04</v>
      </c>
      <c r="G206" s="16">
        <f t="shared" si="6"/>
        <v>-372746.38</v>
      </c>
      <c r="H206" s="75">
        <f t="shared" si="7"/>
        <v>-1.0000411556815876</v>
      </c>
      <c r="I206" s="75">
        <f t="shared" si="5"/>
        <v>5.9235066724927649E-3</v>
      </c>
      <c r="J206" s="3">
        <v>372715.69999999995</v>
      </c>
      <c r="K206" s="3">
        <v>372731.04</v>
      </c>
      <c r="L206" s="16">
        <f t="shared" si="8"/>
        <v>-15.340000000025611</v>
      </c>
      <c r="M206" s="17">
        <v>44835</v>
      </c>
      <c r="N206" s="17">
        <v>45199</v>
      </c>
      <c r="O206" t="s">
        <v>2186</v>
      </c>
      <c r="P206" t="s">
        <v>580</v>
      </c>
      <c r="Q206" t="s">
        <v>1787</v>
      </c>
      <c r="R206" t="s">
        <v>50</v>
      </c>
    </row>
    <row r="207" spans="2:18" x14ac:dyDescent="0.25">
      <c r="B207" t="s">
        <v>2205</v>
      </c>
      <c r="C207" t="s">
        <v>2206</v>
      </c>
      <c r="D207" s="1" t="s">
        <v>2207</v>
      </c>
      <c r="E207" s="3">
        <v>-446.45</v>
      </c>
      <c r="F207" s="3">
        <v>3964.18</v>
      </c>
      <c r="G207" s="16">
        <f t="shared" si="6"/>
        <v>-4410.63</v>
      </c>
      <c r="H207" s="75">
        <f t="shared" si="7"/>
        <v>-1.1126210212452512</v>
      </c>
      <c r="I207" s="75">
        <f t="shared" ref="I207:I270" si="9">J207/62921462</f>
        <v>6.9711190118246135E-5</v>
      </c>
      <c r="J207" s="3">
        <v>4386.33</v>
      </c>
      <c r="K207" s="3">
        <v>3964.18</v>
      </c>
      <c r="L207" s="16">
        <f t="shared" si="8"/>
        <v>422.15000000000009</v>
      </c>
      <c r="M207" s="17">
        <v>44835</v>
      </c>
      <c r="N207" s="17">
        <v>45199</v>
      </c>
      <c r="O207" t="s">
        <v>2208</v>
      </c>
      <c r="P207" t="s">
        <v>580</v>
      </c>
      <c r="Q207" t="s">
        <v>1180</v>
      </c>
      <c r="R207" t="s">
        <v>23</v>
      </c>
    </row>
    <row r="208" spans="2:18" ht="60" x14ac:dyDescent="0.25">
      <c r="B208" t="s">
        <v>2209</v>
      </c>
      <c r="C208" t="s">
        <v>2210</v>
      </c>
      <c r="D208" s="1" t="s">
        <v>2211</v>
      </c>
      <c r="E208" s="3">
        <v>-718.4</v>
      </c>
      <c r="F208" s="3">
        <v>129109.01</v>
      </c>
      <c r="G208" s="16">
        <f t="shared" si="6"/>
        <v>-129827.40999999999</v>
      </c>
      <c r="H208" s="75">
        <f t="shared" si="7"/>
        <v>-1.0055642902071666</v>
      </c>
      <c r="I208" s="75">
        <f t="shared" si="9"/>
        <v>2.0404899364862184E-3</v>
      </c>
      <c r="J208" s="3">
        <v>128390.61</v>
      </c>
      <c r="K208" s="3">
        <v>129109.01</v>
      </c>
      <c r="L208" s="16">
        <f t="shared" si="8"/>
        <v>-718.39999999999418</v>
      </c>
      <c r="M208" s="17">
        <v>44835</v>
      </c>
      <c r="N208" s="17">
        <v>45199</v>
      </c>
      <c r="O208" t="s">
        <v>871</v>
      </c>
      <c r="P208" t="s">
        <v>432</v>
      </c>
      <c r="Q208" t="s">
        <v>1180</v>
      </c>
      <c r="R208" t="s">
        <v>23</v>
      </c>
    </row>
    <row r="209" spans="2:18" x14ac:dyDescent="0.25">
      <c r="B209" t="s">
        <v>2222</v>
      </c>
      <c r="C209" t="s">
        <v>2223</v>
      </c>
      <c r="D209" s="1" t="s">
        <v>2224</v>
      </c>
      <c r="E209" s="3">
        <v>1209.3600000000001</v>
      </c>
      <c r="F209" s="3">
        <v>355760.13</v>
      </c>
      <c r="G209" s="16">
        <f t="shared" si="6"/>
        <v>-354550.77</v>
      </c>
      <c r="H209" s="75">
        <f t="shared" si="7"/>
        <v>-0.99660063088013828</v>
      </c>
      <c r="I209" s="75">
        <f t="shared" si="9"/>
        <v>5.2834676664060987E-3</v>
      </c>
      <c r="J209" s="3">
        <v>332443.51</v>
      </c>
      <c r="K209" s="3">
        <v>355760.13</v>
      </c>
      <c r="L209" s="16">
        <f t="shared" si="8"/>
        <v>-23316.619999999995</v>
      </c>
      <c r="M209" s="17">
        <v>44835</v>
      </c>
      <c r="N209" s="17">
        <v>45199</v>
      </c>
      <c r="O209" t="s">
        <v>2225</v>
      </c>
      <c r="P209" t="s">
        <v>580</v>
      </c>
      <c r="Q209" t="s">
        <v>1787</v>
      </c>
      <c r="R209" t="s">
        <v>50</v>
      </c>
    </row>
    <row r="210" spans="2:18" x14ac:dyDescent="0.25">
      <c r="B210" t="s">
        <v>2226</v>
      </c>
      <c r="C210" t="s">
        <v>2227</v>
      </c>
      <c r="D210" s="1" t="s">
        <v>2228</v>
      </c>
      <c r="E210" s="3">
        <v>-558.70000000000005</v>
      </c>
      <c r="F210" s="3">
        <v>20339.28</v>
      </c>
      <c r="G210" s="16">
        <f t="shared" si="6"/>
        <v>-20897.98</v>
      </c>
      <c r="H210" s="75">
        <f t="shared" si="7"/>
        <v>-1.0274690156190387</v>
      </c>
      <c r="I210" s="75">
        <f t="shared" si="9"/>
        <v>2.3826210522571776E-5</v>
      </c>
      <c r="J210" s="3">
        <v>1499.18</v>
      </c>
      <c r="K210" s="3">
        <v>20339.28</v>
      </c>
      <c r="L210" s="16">
        <f t="shared" si="8"/>
        <v>-18840.099999999999</v>
      </c>
      <c r="M210" s="17">
        <v>44835</v>
      </c>
      <c r="N210" s="17">
        <v>45199</v>
      </c>
      <c r="O210" t="s">
        <v>1735</v>
      </c>
      <c r="P210" t="s">
        <v>45</v>
      </c>
      <c r="Q210" t="s">
        <v>1180</v>
      </c>
      <c r="R210" t="s">
        <v>23</v>
      </c>
    </row>
    <row r="211" spans="2:18" ht="30" x14ac:dyDescent="0.25">
      <c r="B211" t="s">
        <v>2233</v>
      </c>
      <c r="C211" t="s">
        <v>2234</v>
      </c>
      <c r="D211" s="1" t="s">
        <v>2235</v>
      </c>
      <c r="E211" s="3">
        <v>8024.6900000000005</v>
      </c>
      <c r="F211" s="3">
        <v>6674.46</v>
      </c>
      <c r="G211" s="16">
        <f t="shared" si="6"/>
        <v>1350.2300000000005</v>
      </c>
      <c r="H211" s="75">
        <f t="shared" si="7"/>
        <v>0.20229801362207586</v>
      </c>
      <c r="I211" s="75">
        <f t="shared" si="9"/>
        <v>8.658206320762222E-5</v>
      </c>
      <c r="J211" s="3">
        <v>5447.87</v>
      </c>
      <c r="K211" s="3">
        <v>6674.46</v>
      </c>
      <c r="L211" s="16">
        <f t="shared" si="8"/>
        <v>-1226.5900000000001</v>
      </c>
      <c r="M211" s="17">
        <v>44835</v>
      </c>
      <c r="N211" s="17">
        <v>45199</v>
      </c>
      <c r="O211" t="s">
        <v>1754</v>
      </c>
      <c r="P211" t="s">
        <v>45</v>
      </c>
      <c r="Q211" t="s">
        <v>2152</v>
      </c>
      <c r="R211" t="s">
        <v>23</v>
      </c>
    </row>
    <row r="212" spans="2:18" ht="30" x14ac:dyDescent="0.25">
      <c r="B212" t="s">
        <v>2236</v>
      </c>
      <c r="C212" t="s">
        <v>2237</v>
      </c>
      <c r="D212" s="1" t="s">
        <v>2238</v>
      </c>
      <c r="E212" s="3">
        <v>-2.48</v>
      </c>
      <c r="F212" s="3">
        <v>6537.27</v>
      </c>
      <c r="G212" s="16">
        <f t="shared" si="6"/>
        <v>-6539.75</v>
      </c>
      <c r="H212" s="75">
        <f t="shared" si="7"/>
        <v>-1.0003793632510207</v>
      </c>
      <c r="I212" s="75">
        <f t="shared" si="9"/>
        <v>1.1699394397415623E-4</v>
      </c>
      <c r="J212" s="3">
        <v>7361.43</v>
      </c>
      <c r="K212" s="3">
        <v>6537.27</v>
      </c>
      <c r="L212" s="16">
        <f t="shared" si="8"/>
        <v>824.15999999999985</v>
      </c>
      <c r="M212" s="17">
        <v>44835</v>
      </c>
      <c r="N212" s="17">
        <v>45199</v>
      </c>
      <c r="O212" t="s">
        <v>1754</v>
      </c>
      <c r="P212" t="s">
        <v>45</v>
      </c>
      <c r="Q212" t="s">
        <v>2239</v>
      </c>
      <c r="R212" t="s">
        <v>454</v>
      </c>
    </row>
    <row r="213" spans="2:18" ht="60" x14ac:dyDescent="0.25">
      <c r="B213" t="s">
        <v>2240</v>
      </c>
      <c r="C213" t="s">
        <v>2241</v>
      </c>
      <c r="D213" s="1" t="s">
        <v>2242</v>
      </c>
      <c r="E213" s="3">
        <v>-79297.420000000013</v>
      </c>
      <c r="F213" s="3">
        <v>344780.72</v>
      </c>
      <c r="G213" s="16">
        <f t="shared" si="6"/>
        <v>-424078.14</v>
      </c>
      <c r="H213" s="75">
        <f t="shared" si="7"/>
        <v>-1.2299937769142082</v>
      </c>
      <c r="I213" s="75">
        <f t="shared" si="9"/>
        <v>2.2808382932996691E-3</v>
      </c>
      <c r="J213" s="3">
        <v>143513.68</v>
      </c>
      <c r="K213" s="3">
        <v>344780.72</v>
      </c>
      <c r="L213" s="16">
        <f t="shared" si="8"/>
        <v>-201267.03999999998</v>
      </c>
      <c r="M213" s="17">
        <v>44835</v>
      </c>
      <c r="N213" s="17">
        <v>45199</v>
      </c>
      <c r="O213" t="s">
        <v>2243</v>
      </c>
      <c r="P213" t="s">
        <v>544</v>
      </c>
      <c r="Q213" t="s">
        <v>1180</v>
      </c>
      <c r="R213" t="s">
        <v>23</v>
      </c>
    </row>
    <row r="214" spans="2:18" ht="30" x14ac:dyDescent="0.25">
      <c r="B214" t="s">
        <v>2285</v>
      </c>
      <c r="C214" t="s">
        <v>2286</v>
      </c>
      <c r="D214" s="1" t="s">
        <v>2287</v>
      </c>
      <c r="E214" s="3">
        <v>-12179.579999999998</v>
      </c>
      <c r="F214" s="3">
        <v>1093089.94</v>
      </c>
      <c r="G214" s="16">
        <f t="shared" si="6"/>
        <v>-1105269.52</v>
      </c>
      <c r="H214" s="75">
        <f t="shared" si="7"/>
        <v>-1.0111423402176769</v>
      </c>
      <c r="I214" s="75">
        <f t="shared" si="9"/>
        <v>1.1534184631628553E-2</v>
      </c>
      <c r="J214" s="3">
        <v>725747.76</v>
      </c>
      <c r="K214" s="3">
        <v>1093089.94</v>
      </c>
      <c r="L214" s="16">
        <f t="shared" si="8"/>
        <v>-367342.17999999993</v>
      </c>
      <c r="M214" s="17">
        <v>44835</v>
      </c>
      <c r="N214" s="17">
        <v>45199</v>
      </c>
      <c r="O214" t="s">
        <v>2288</v>
      </c>
      <c r="P214" t="s">
        <v>580</v>
      </c>
      <c r="Q214" t="s">
        <v>1864</v>
      </c>
      <c r="R214" t="s">
        <v>432</v>
      </c>
    </row>
    <row r="215" spans="2:18" ht="30" x14ac:dyDescent="0.25">
      <c r="B215" t="s">
        <v>2289</v>
      </c>
      <c r="C215" t="s">
        <v>2290</v>
      </c>
      <c r="D215" s="1" t="s">
        <v>2291</v>
      </c>
      <c r="E215" s="3">
        <v>-113.73</v>
      </c>
      <c r="F215" s="3">
        <v>562081.47</v>
      </c>
      <c r="G215" s="16">
        <f t="shared" si="6"/>
        <v>-562195.19999999995</v>
      </c>
      <c r="H215" s="75">
        <f t="shared" si="7"/>
        <v>-1.0002023372163469</v>
      </c>
      <c r="I215" s="75">
        <f t="shared" si="9"/>
        <v>8.9332034274728061E-3</v>
      </c>
      <c r="J215" s="3">
        <v>562090.22</v>
      </c>
      <c r="K215" s="3">
        <v>562081.47</v>
      </c>
      <c r="L215" s="16">
        <f t="shared" si="8"/>
        <v>8.75</v>
      </c>
      <c r="M215" s="17">
        <v>44835</v>
      </c>
      <c r="N215" s="17">
        <v>45199</v>
      </c>
      <c r="O215" t="s">
        <v>871</v>
      </c>
      <c r="P215" t="s">
        <v>432</v>
      </c>
      <c r="Q215" t="s">
        <v>1180</v>
      </c>
      <c r="R215" t="s">
        <v>23</v>
      </c>
    </row>
    <row r="216" spans="2:18" x14ac:dyDescent="0.25">
      <c r="B216" t="s">
        <v>2292</v>
      </c>
      <c r="C216" t="s">
        <v>2293</v>
      </c>
      <c r="D216" s="1" t="s">
        <v>1762</v>
      </c>
      <c r="E216" s="3">
        <v>193.48000000000002</v>
      </c>
      <c r="F216" s="3">
        <v>569512.69999999995</v>
      </c>
      <c r="G216" s="16">
        <f t="shared" si="6"/>
        <v>-569319.22</v>
      </c>
      <c r="H216" s="75">
        <f t="shared" si="7"/>
        <v>-0.99966027096498467</v>
      </c>
      <c r="I216" s="75">
        <f t="shared" si="9"/>
        <v>9.0542425730667214E-3</v>
      </c>
      <c r="J216" s="3">
        <v>569706.17999999993</v>
      </c>
      <c r="K216" s="3">
        <v>569512.69999999995</v>
      </c>
      <c r="L216" s="16">
        <f t="shared" si="8"/>
        <v>193.47999999998137</v>
      </c>
      <c r="M216" s="17">
        <v>44835</v>
      </c>
      <c r="N216" s="17">
        <v>45199</v>
      </c>
      <c r="O216" t="s">
        <v>2294</v>
      </c>
      <c r="P216" t="s">
        <v>45</v>
      </c>
      <c r="Q216" t="s">
        <v>1180</v>
      </c>
      <c r="R216" t="s">
        <v>23</v>
      </c>
    </row>
    <row r="217" spans="2:18" x14ac:dyDescent="0.25">
      <c r="B217" t="s">
        <v>2300</v>
      </c>
      <c r="C217" t="s">
        <v>2301</v>
      </c>
      <c r="D217" s="1" t="s">
        <v>1753</v>
      </c>
      <c r="E217" s="3">
        <v>-66.260000000000005</v>
      </c>
      <c r="F217" s="3">
        <v>267255.19</v>
      </c>
      <c r="G217" s="16">
        <f t="shared" si="6"/>
        <v>-267321.45</v>
      </c>
      <c r="H217" s="75">
        <f t="shared" si="7"/>
        <v>-1.0002479278325709</v>
      </c>
      <c r="I217" s="75">
        <f t="shared" si="9"/>
        <v>3.1938873257585784E-3</v>
      </c>
      <c r="J217" s="3">
        <v>200964.06</v>
      </c>
      <c r="K217" s="3">
        <v>267255.19</v>
      </c>
      <c r="L217" s="16">
        <f t="shared" si="8"/>
        <v>-66291.13</v>
      </c>
      <c r="M217" s="17">
        <v>44835</v>
      </c>
      <c r="N217" s="17">
        <v>45199</v>
      </c>
      <c r="O217" t="s">
        <v>2302</v>
      </c>
      <c r="P217" t="s">
        <v>45</v>
      </c>
      <c r="Q217" t="s">
        <v>2303</v>
      </c>
      <c r="R217" t="s">
        <v>23</v>
      </c>
    </row>
    <row r="218" spans="2:18" x14ac:dyDescent="0.25">
      <c r="B218" t="s">
        <v>2304</v>
      </c>
      <c r="C218" t="s">
        <v>2305</v>
      </c>
      <c r="D218" s="1" t="s">
        <v>2306</v>
      </c>
      <c r="E218" s="3">
        <v>2839.35</v>
      </c>
      <c r="F218" s="3">
        <v>3806.84</v>
      </c>
      <c r="G218" s="16">
        <f t="shared" si="6"/>
        <v>-967.49000000000024</v>
      </c>
      <c r="H218" s="75">
        <f t="shared" si="7"/>
        <v>-0.25414517027245698</v>
      </c>
      <c r="I218" s="75">
        <f t="shared" si="9"/>
        <v>6.6309648049818051E-5</v>
      </c>
      <c r="J218" s="3">
        <v>4172.3</v>
      </c>
      <c r="K218" s="3">
        <v>3806.84</v>
      </c>
      <c r="L218" s="16">
        <f t="shared" si="8"/>
        <v>365.46000000000004</v>
      </c>
      <c r="M218" s="17">
        <v>44835</v>
      </c>
      <c r="N218" s="17">
        <v>45199</v>
      </c>
      <c r="O218" t="s">
        <v>2307</v>
      </c>
      <c r="P218" t="s">
        <v>45</v>
      </c>
      <c r="Q218" t="s">
        <v>2308</v>
      </c>
      <c r="R218" t="s">
        <v>23</v>
      </c>
    </row>
    <row r="219" spans="2:18" ht="45" x14ac:dyDescent="0.25">
      <c r="B219" t="s">
        <v>2545</v>
      </c>
      <c r="C219" t="s">
        <v>2546</v>
      </c>
      <c r="D219" s="1" t="s">
        <v>2547</v>
      </c>
      <c r="E219" s="3">
        <v>2980.2200000000003</v>
      </c>
      <c r="F219" s="3">
        <v>7279.12</v>
      </c>
      <c r="G219" s="16">
        <f t="shared" si="6"/>
        <v>-4298.8999999999996</v>
      </c>
      <c r="H219" s="75">
        <f t="shared" si="7"/>
        <v>-0.59057963050478623</v>
      </c>
      <c r="I219" s="75">
        <f t="shared" si="9"/>
        <v>4.7364125137461051E-5</v>
      </c>
      <c r="J219" s="3">
        <v>2980.2200000000003</v>
      </c>
      <c r="K219" s="3">
        <v>7279.12</v>
      </c>
      <c r="L219" s="16">
        <f t="shared" si="8"/>
        <v>-4298.8999999999996</v>
      </c>
      <c r="M219" s="17">
        <v>44835</v>
      </c>
      <c r="N219" s="17">
        <v>45199</v>
      </c>
      <c r="O219" t="s">
        <v>2167</v>
      </c>
      <c r="P219" t="s">
        <v>580</v>
      </c>
      <c r="Q219" t="s">
        <v>1757</v>
      </c>
      <c r="R219" t="s">
        <v>454</v>
      </c>
    </row>
    <row r="220" spans="2:18" x14ac:dyDescent="0.25">
      <c r="B220" t="s">
        <v>2548</v>
      </c>
      <c r="C220" t="s">
        <v>2549</v>
      </c>
      <c r="D220" s="1" t="s">
        <v>2550</v>
      </c>
      <c r="E220" s="3">
        <v>9025.44</v>
      </c>
      <c r="F220" s="3">
        <v>9029.3700000000008</v>
      </c>
      <c r="G220" s="16">
        <f t="shared" si="6"/>
        <v>-3.930000000000291</v>
      </c>
      <c r="H220" s="75">
        <f t="shared" si="7"/>
        <v>-4.3524631286571383E-4</v>
      </c>
      <c r="I220" s="75">
        <f t="shared" si="9"/>
        <v>1.4343976940650236E-4</v>
      </c>
      <c r="J220" s="3">
        <v>9025.44</v>
      </c>
      <c r="K220" s="3">
        <v>9029.3700000000008</v>
      </c>
      <c r="L220" s="16">
        <f t="shared" si="8"/>
        <v>-3.930000000000291</v>
      </c>
      <c r="M220" s="17">
        <v>44835</v>
      </c>
      <c r="N220" s="17">
        <v>45199</v>
      </c>
      <c r="O220" t="s">
        <v>1754</v>
      </c>
      <c r="P220" t="s">
        <v>45</v>
      </c>
      <c r="Q220" t="s">
        <v>2551</v>
      </c>
      <c r="R220" t="s">
        <v>38</v>
      </c>
    </row>
    <row r="221" spans="2:18" x14ac:dyDescent="0.25">
      <c r="B221" t="s">
        <v>2331</v>
      </c>
      <c r="C221" t="s">
        <v>2332</v>
      </c>
      <c r="D221" s="1" t="s">
        <v>1762</v>
      </c>
      <c r="E221" s="3">
        <v>2358.09</v>
      </c>
      <c r="F221" s="3">
        <v>313547.92</v>
      </c>
      <c r="G221" s="16">
        <f t="shared" si="6"/>
        <v>-311189.82999999996</v>
      </c>
      <c r="H221" s="75">
        <f t="shared" si="7"/>
        <v>-0.99247933138896272</v>
      </c>
      <c r="I221" s="75">
        <f t="shared" si="9"/>
        <v>4.5353634662843659E-3</v>
      </c>
      <c r="J221" s="3">
        <v>285371.7</v>
      </c>
      <c r="K221" s="3">
        <v>313547.92</v>
      </c>
      <c r="L221" s="16">
        <f t="shared" si="8"/>
        <v>-28176.219999999972</v>
      </c>
      <c r="M221" s="17">
        <v>44835</v>
      </c>
      <c r="N221" s="17">
        <v>45199</v>
      </c>
      <c r="O221" t="s">
        <v>2333</v>
      </c>
      <c r="P221" t="s">
        <v>45</v>
      </c>
      <c r="Q221" t="s">
        <v>1180</v>
      </c>
      <c r="R221" t="s">
        <v>23</v>
      </c>
    </row>
    <row r="222" spans="2:18" x14ac:dyDescent="0.25">
      <c r="B222" t="s">
        <v>2334</v>
      </c>
      <c r="C222" t="s">
        <v>2335</v>
      </c>
      <c r="D222" s="1" t="s">
        <v>1054</v>
      </c>
      <c r="E222" s="3">
        <v>75.210000000000008</v>
      </c>
      <c r="F222" s="3">
        <v>149936.48000000001</v>
      </c>
      <c r="G222" s="16">
        <f t="shared" si="6"/>
        <v>-149861.27000000002</v>
      </c>
      <c r="H222" s="75">
        <f t="shared" si="7"/>
        <v>-0.99949838758386222</v>
      </c>
      <c r="I222" s="75">
        <f t="shared" si="9"/>
        <v>2.3841100513525893E-3</v>
      </c>
      <c r="J222" s="3">
        <v>150011.69</v>
      </c>
      <c r="K222" s="3">
        <v>149936.48000000001</v>
      </c>
      <c r="L222" s="16">
        <f t="shared" si="8"/>
        <v>75.209999999991851</v>
      </c>
      <c r="M222" s="17">
        <v>44835</v>
      </c>
      <c r="N222" s="17">
        <v>45199</v>
      </c>
      <c r="O222" t="s">
        <v>2060</v>
      </c>
      <c r="P222" t="s">
        <v>454</v>
      </c>
      <c r="Q222" t="s">
        <v>2336</v>
      </c>
      <c r="R222" t="s">
        <v>23</v>
      </c>
    </row>
    <row r="223" spans="2:18" ht="45" x14ac:dyDescent="0.25">
      <c r="B223" t="s">
        <v>2337</v>
      </c>
      <c r="C223" t="s">
        <v>2338</v>
      </c>
      <c r="D223" s="1" t="s">
        <v>2339</v>
      </c>
      <c r="E223" s="3">
        <v>5.9300000000000006</v>
      </c>
      <c r="F223" s="3">
        <v>27365.49</v>
      </c>
      <c r="G223" s="16">
        <f t="shared" si="6"/>
        <v>-27359.56</v>
      </c>
      <c r="H223" s="75">
        <f t="shared" si="7"/>
        <v>-0.99978330371573831</v>
      </c>
      <c r="I223" s="75">
        <f t="shared" si="9"/>
        <v>3.8096524203458588E-4</v>
      </c>
      <c r="J223" s="3">
        <v>23970.89</v>
      </c>
      <c r="K223" s="3">
        <v>27365.49</v>
      </c>
      <c r="L223" s="16">
        <f t="shared" si="8"/>
        <v>-3394.6000000000022</v>
      </c>
      <c r="M223" s="17">
        <v>44835</v>
      </c>
      <c r="N223" s="17">
        <v>45199</v>
      </c>
      <c r="O223" t="s">
        <v>2276</v>
      </c>
      <c r="P223" t="s">
        <v>454</v>
      </c>
      <c r="Q223" t="s">
        <v>1787</v>
      </c>
      <c r="R223" t="s">
        <v>50</v>
      </c>
    </row>
    <row r="224" spans="2:18" ht="30" x14ac:dyDescent="0.25">
      <c r="B224" t="s">
        <v>2354</v>
      </c>
      <c r="C224" t="s">
        <v>2355</v>
      </c>
      <c r="D224" s="1" t="s">
        <v>2356</v>
      </c>
      <c r="E224" s="3">
        <v>9643.119999999999</v>
      </c>
      <c r="F224" s="3">
        <v>73851.34</v>
      </c>
      <c r="G224" s="16">
        <f t="shared" si="6"/>
        <v>-64208.22</v>
      </c>
      <c r="H224" s="75">
        <f t="shared" si="7"/>
        <v>-0.8694252534889686</v>
      </c>
      <c r="I224" s="75">
        <f t="shared" si="9"/>
        <v>8.4744502599129056E-4</v>
      </c>
      <c r="J224" s="3">
        <v>53322.48</v>
      </c>
      <c r="K224" s="3">
        <v>73851.34</v>
      </c>
      <c r="L224" s="16">
        <f t="shared" si="8"/>
        <v>-20528.859999999993</v>
      </c>
      <c r="M224" s="17">
        <v>44835</v>
      </c>
      <c r="N224" s="17">
        <v>45199</v>
      </c>
      <c r="O224" t="s">
        <v>2357</v>
      </c>
      <c r="P224" t="s">
        <v>50</v>
      </c>
      <c r="Q224" t="s">
        <v>1864</v>
      </c>
      <c r="R224" t="s">
        <v>432</v>
      </c>
    </row>
    <row r="225" spans="2:18" ht="45" x14ac:dyDescent="0.25">
      <c r="B225" t="s">
        <v>2362</v>
      </c>
      <c r="C225" t="s">
        <v>2363</v>
      </c>
      <c r="D225" s="1" t="s">
        <v>2364</v>
      </c>
      <c r="E225" s="3">
        <v>-28.76</v>
      </c>
      <c r="F225" s="3">
        <v>6474.88</v>
      </c>
      <c r="G225" s="16">
        <f t="shared" si="6"/>
        <v>-6503.64</v>
      </c>
      <c r="H225" s="75">
        <f t="shared" si="7"/>
        <v>-1.0044417811604232</v>
      </c>
      <c r="I225" s="75">
        <f t="shared" si="9"/>
        <v>4.8115855922101745E-5</v>
      </c>
      <c r="J225" s="3">
        <v>3027.52</v>
      </c>
      <c r="K225" s="3">
        <v>6474.88</v>
      </c>
      <c r="L225" s="16">
        <f t="shared" si="8"/>
        <v>-3447.36</v>
      </c>
      <c r="M225" s="17">
        <v>44835</v>
      </c>
      <c r="N225" s="17">
        <v>45199</v>
      </c>
      <c r="O225" t="s">
        <v>2357</v>
      </c>
      <c r="P225" t="s">
        <v>50</v>
      </c>
      <c r="Q225" t="s">
        <v>1180</v>
      </c>
      <c r="R225" t="s">
        <v>23</v>
      </c>
    </row>
    <row r="226" spans="2:18" ht="45" x14ac:dyDescent="0.25">
      <c r="B226" t="s">
        <v>2365</v>
      </c>
      <c r="C226" t="s">
        <v>2366</v>
      </c>
      <c r="D226" s="1" t="s">
        <v>2367</v>
      </c>
      <c r="E226" s="3">
        <v>-11.49</v>
      </c>
      <c r="F226" s="3">
        <v>5040.76</v>
      </c>
      <c r="G226" s="16">
        <f t="shared" si="6"/>
        <v>-5052.25</v>
      </c>
      <c r="H226" s="75">
        <f t="shared" si="7"/>
        <v>-1.0022794181829724</v>
      </c>
      <c r="I226" s="75">
        <f t="shared" si="9"/>
        <v>4.166559257634541E-5</v>
      </c>
      <c r="J226" s="3">
        <v>2621.66</v>
      </c>
      <c r="K226" s="3">
        <v>5040.76</v>
      </c>
      <c r="L226" s="16">
        <f t="shared" si="8"/>
        <v>-2419.1000000000004</v>
      </c>
      <c r="M226" s="17">
        <v>44835</v>
      </c>
      <c r="N226" s="17">
        <v>45199</v>
      </c>
      <c r="O226" t="s">
        <v>2357</v>
      </c>
      <c r="P226" t="s">
        <v>50</v>
      </c>
      <c r="Q226" t="s">
        <v>1180</v>
      </c>
      <c r="R226" t="s">
        <v>23</v>
      </c>
    </row>
    <row r="227" spans="2:18" ht="45" x14ac:dyDescent="0.25">
      <c r="B227" t="s">
        <v>2368</v>
      </c>
      <c r="C227" t="s">
        <v>2369</v>
      </c>
      <c r="D227" s="1" t="s">
        <v>2370</v>
      </c>
      <c r="E227" s="3">
        <v>-33.36</v>
      </c>
      <c r="F227" s="3">
        <v>29756.93</v>
      </c>
      <c r="G227" s="16">
        <f t="shared" si="6"/>
        <v>-29790.29</v>
      </c>
      <c r="H227" s="75">
        <f t="shared" si="7"/>
        <v>-1.0011210833913311</v>
      </c>
      <c r="I227" s="75">
        <f t="shared" si="9"/>
        <v>6.1242426312344738E-4</v>
      </c>
      <c r="J227" s="3">
        <v>38534.629999999997</v>
      </c>
      <c r="K227" s="3">
        <v>29756.93</v>
      </c>
      <c r="L227" s="16">
        <f t="shared" si="8"/>
        <v>8777.6999999999971</v>
      </c>
      <c r="M227" s="17">
        <v>44835</v>
      </c>
      <c r="N227" s="17">
        <v>45199</v>
      </c>
      <c r="O227" t="s">
        <v>2357</v>
      </c>
      <c r="P227" t="s">
        <v>50</v>
      </c>
      <c r="Q227" t="s">
        <v>1180</v>
      </c>
      <c r="R227" t="s">
        <v>23</v>
      </c>
    </row>
    <row r="228" spans="2:18" x14ac:dyDescent="0.25">
      <c r="B228" t="s">
        <v>2376</v>
      </c>
      <c r="C228" t="s">
        <v>2377</v>
      </c>
      <c r="D228" s="1" t="s">
        <v>2378</v>
      </c>
      <c r="E228" s="3">
        <v>-152.22</v>
      </c>
      <c r="F228" s="3">
        <v>17841.240000000002</v>
      </c>
      <c r="G228" s="16">
        <f t="shared" si="6"/>
        <v>-17993.460000000003</v>
      </c>
      <c r="H228" s="75">
        <f t="shared" si="7"/>
        <v>-1.0085319181850589</v>
      </c>
      <c r="I228" s="75">
        <f t="shared" si="9"/>
        <v>2.6031610645029196E-4</v>
      </c>
      <c r="J228" s="3">
        <v>16379.470000000001</v>
      </c>
      <c r="K228" s="3">
        <v>17841.240000000002</v>
      </c>
      <c r="L228" s="16">
        <f t="shared" si="8"/>
        <v>-1461.7700000000004</v>
      </c>
      <c r="M228" s="17">
        <v>44835</v>
      </c>
      <c r="N228" s="17">
        <v>45199</v>
      </c>
      <c r="O228" t="s">
        <v>2379</v>
      </c>
      <c r="P228" t="s">
        <v>454</v>
      </c>
      <c r="Q228" t="s">
        <v>1787</v>
      </c>
      <c r="R228" t="s">
        <v>50</v>
      </c>
    </row>
    <row r="229" spans="2:18" x14ac:dyDescent="0.25">
      <c r="B229" t="s">
        <v>2380</v>
      </c>
      <c r="C229" t="s">
        <v>2381</v>
      </c>
      <c r="D229" s="1" t="s">
        <v>2382</v>
      </c>
      <c r="E229" s="3">
        <v>1237.81</v>
      </c>
      <c r="F229" s="3">
        <v>76937.23</v>
      </c>
      <c r="G229" s="16">
        <f t="shared" si="6"/>
        <v>-75699.42</v>
      </c>
      <c r="H229" s="75">
        <f t="shared" si="7"/>
        <v>-0.98391143013596927</v>
      </c>
      <c r="I229" s="75">
        <f t="shared" si="9"/>
        <v>1.1510293578365996E-3</v>
      </c>
      <c r="J229" s="3">
        <v>72424.45</v>
      </c>
      <c r="K229" s="3">
        <v>76937.23</v>
      </c>
      <c r="L229" s="16">
        <f t="shared" si="8"/>
        <v>-4512.7799999999988</v>
      </c>
      <c r="M229" s="17">
        <v>44835</v>
      </c>
      <c r="N229" s="17">
        <v>45199</v>
      </c>
      <c r="O229" t="s">
        <v>2346</v>
      </c>
      <c r="P229" t="s">
        <v>454</v>
      </c>
      <c r="Q229" t="s">
        <v>2383</v>
      </c>
      <c r="R229" t="s">
        <v>23</v>
      </c>
    </row>
    <row r="230" spans="2:18" ht="30" x14ac:dyDescent="0.25">
      <c r="B230" t="s">
        <v>2387</v>
      </c>
      <c r="C230" t="s">
        <v>2388</v>
      </c>
      <c r="D230" s="1" t="s">
        <v>2389</v>
      </c>
      <c r="E230" s="3">
        <v>7318.78</v>
      </c>
      <c r="F230" s="3">
        <v>116947.69</v>
      </c>
      <c r="G230" s="16">
        <f t="shared" si="6"/>
        <v>-109628.91</v>
      </c>
      <c r="H230" s="75">
        <f t="shared" si="7"/>
        <v>-0.937418344902751</v>
      </c>
      <c r="I230" s="75">
        <f t="shared" si="9"/>
        <v>1.9749456870534888E-3</v>
      </c>
      <c r="J230" s="3">
        <v>124266.47</v>
      </c>
      <c r="K230" s="3">
        <v>116947.69</v>
      </c>
      <c r="L230" s="16">
        <f t="shared" si="8"/>
        <v>7318.7799999999988</v>
      </c>
      <c r="M230" s="17">
        <v>44835</v>
      </c>
      <c r="N230" s="17">
        <v>45199</v>
      </c>
      <c r="O230" t="s">
        <v>2361</v>
      </c>
      <c r="P230" t="s">
        <v>454</v>
      </c>
      <c r="Q230" t="s">
        <v>1787</v>
      </c>
      <c r="R230" t="s">
        <v>50</v>
      </c>
    </row>
    <row r="231" spans="2:18" x14ac:dyDescent="0.25">
      <c r="B231" t="s">
        <v>2390</v>
      </c>
      <c r="C231" t="s">
        <v>2391</v>
      </c>
      <c r="D231" s="1" t="s">
        <v>2392</v>
      </c>
      <c r="E231" s="3">
        <v>-158.66</v>
      </c>
      <c r="F231" s="3">
        <v>54875.01</v>
      </c>
      <c r="G231" s="16">
        <f t="shared" si="6"/>
        <v>-55033.670000000006</v>
      </c>
      <c r="H231" s="75">
        <f t="shared" si="7"/>
        <v>-1.0028912978785791</v>
      </c>
      <c r="I231" s="75">
        <f t="shared" si="9"/>
        <v>8.6959756275211786E-4</v>
      </c>
      <c r="J231" s="3">
        <v>54716.35</v>
      </c>
      <c r="K231" s="3">
        <v>54875.01</v>
      </c>
      <c r="L231" s="16">
        <f t="shared" si="8"/>
        <v>-158.66000000000349</v>
      </c>
      <c r="M231" s="17">
        <v>44835</v>
      </c>
      <c r="N231" s="17">
        <v>45199</v>
      </c>
      <c r="O231" t="s">
        <v>2357</v>
      </c>
      <c r="P231" t="s">
        <v>50</v>
      </c>
      <c r="Q231" t="s">
        <v>2393</v>
      </c>
      <c r="R231" t="s">
        <v>50</v>
      </c>
    </row>
    <row r="232" spans="2:18" ht="60" x14ac:dyDescent="0.25">
      <c r="B232" t="s">
        <v>2394</v>
      </c>
      <c r="C232" t="s">
        <v>2395</v>
      </c>
      <c r="D232" s="1" t="s">
        <v>2396</v>
      </c>
      <c r="E232" s="3">
        <v>-144.07</v>
      </c>
      <c r="F232" s="3">
        <v>25233.38</v>
      </c>
      <c r="G232" s="16">
        <f t="shared" si="6"/>
        <v>-25377.45</v>
      </c>
      <c r="H232" s="75">
        <f t="shared" si="7"/>
        <v>-1.0057095006693515</v>
      </c>
      <c r="I232" s="75">
        <f t="shared" si="9"/>
        <v>5.743429801424513E-5</v>
      </c>
      <c r="J232" s="3">
        <v>3613.8500000000004</v>
      </c>
      <c r="K232" s="3">
        <v>25233.38</v>
      </c>
      <c r="L232" s="16">
        <f t="shared" si="8"/>
        <v>-21619.53</v>
      </c>
      <c r="M232" s="17">
        <v>44835</v>
      </c>
      <c r="N232" s="17">
        <v>45199</v>
      </c>
      <c r="O232" t="s">
        <v>2357</v>
      </c>
      <c r="P232" t="s">
        <v>50</v>
      </c>
      <c r="Q232" t="s">
        <v>1180</v>
      </c>
      <c r="R232" t="s">
        <v>23</v>
      </c>
    </row>
    <row r="233" spans="2:18" x14ac:dyDescent="0.25">
      <c r="B233" t="s">
        <v>2397</v>
      </c>
      <c r="C233" t="s">
        <v>2398</v>
      </c>
      <c r="D233" s="1" t="s">
        <v>2399</v>
      </c>
      <c r="E233" s="3">
        <v>-25195.5</v>
      </c>
      <c r="F233" s="3">
        <v>162067.96</v>
      </c>
      <c r="G233" s="16">
        <f t="shared" si="6"/>
        <v>-187263.46</v>
      </c>
      <c r="H233" s="75">
        <f t="shared" si="7"/>
        <v>-1.1554625602740973</v>
      </c>
      <c r="I233" s="75">
        <f t="shared" si="9"/>
        <v>2.4552256907190112E-3</v>
      </c>
      <c r="J233" s="3">
        <v>154486.39000000001</v>
      </c>
      <c r="K233" s="3">
        <v>162067.96</v>
      </c>
      <c r="L233" s="16">
        <f t="shared" si="8"/>
        <v>-7581.5699999999779</v>
      </c>
      <c r="M233" s="17">
        <v>44835</v>
      </c>
      <c r="N233" s="17">
        <v>45199</v>
      </c>
      <c r="O233" t="s">
        <v>2400</v>
      </c>
      <c r="P233" t="s">
        <v>454</v>
      </c>
      <c r="Q233" t="s">
        <v>1180</v>
      </c>
      <c r="R233" t="s">
        <v>23</v>
      </c>
    </row>
    <row r="234" spans="2:18" ht="30" x14ac:dyDescent="0.25">
      <c r="B234" t="s">
        <v>2401</v>
      </c>
      <c r="C234" t="s">
        <v>2402</v>
      </c>
      <c r="D234" s="1" t="s">
        <v>2403</v>
      </c>
      <c r="E234" s="3">
        <v>17201.099999999999</v>
      </c>
      <c r="F234" s="3">
        <v>373594.69</v>
      </c>
      <c r="G234" s="16">
        <f t="shared" si="6"/>
        <v>-356393.59</v>
      </c>
      <c r="H234" s="75">
        <f t="shared" si="7"/>
        <v>-0.95395785737746974</v>
      </c>
      <c r="I234" s="75">
        <f t="shared" si="9"/>
        <v>4.4470830954309367E-3</v>
      </c>
      <c r="J234" s="3">
        <v>279816.97000000003</v>
      </c>
      <c r="K234" s="3">
        <v>373594.69</v>
      </c>
      <c r="L234" s="16">
        <f t="shared" si="8"/>
        <v>-93777.719999999972</v>
      </c>
      <c r="M234" s="17">
        <v>44835</v>
      </c>
      <c r="N234" s="17">
        <v>45199</v>
      </c>
      <c r="O234" t="s">
        <v>2404</v>
      </c>
      <c r="P234" t="s">
        <v>454</v>
      </c>
      <c r="Q234" t="s">
        <v>1180</v>
      </c>
      <c r="R234" t="s">
        <v>23</v>
      </c>
    </row>
    <row r="235" spans="2:18" x14ac:dyDescent="0.25">
      <c r="B235" t="s">
        <v>2405</v>
      </c>
      <c r="C235" t="s">
        <v>2406</v>
      </c>
      <c r="D235" s="1" t="s">
        <v>2407</v>
      </c>
      <c r="E235" s="3">
        <v>-245.52</v>
      </c>
      <c r="F235" s="3">
        <v>58782.49</v>
      </c>
      <c r="G235" s="16">
        <f t="shared" si="6"/>
        <v>-59028.009999999995</v>
      </c>
      <c r="H235" s="75">
        <f t="shared" si="7"/>
        <v>-1.0041767539959603</v>
      </c>
      <c r="I235" s="75">
        <f t="shared" si="9"/>
        <v>9.3031802090040442E-4</v>
      </c>
      <c r="J235" s="3">
        <v>58536.97</v>
      </c>
      <c r="K235" s="3">
        <v>58782.49</v>
      </c>
      <c r="L235" s="16">
        <f t="shared" si="8"/>
        <v>-245.5199999999968</v>
      </c>
      <c r="M235" s="17">
        <v>44835</v>
      </c>
      <c r="N235" s="17">
        <v>45199</v>
      </c>
      <c r="O235" t="s">
        <v>2408</v>
      </c>
      <c r="P235" t="s">
        <v>50</v>
      </c>
      <c r="Q235" t="s">
        <v>2393</v>
      </c>
      <c r="R235" t="s">
        <v>50</v>
      </c>
    </row>
    <row r="236" spans="2:18" ht="60" x14ac:dyDescent="0.25">
      <c r="B236" t="s">
        <v>2409</v>
      </c>
      <c r="C236" t="s">
        <v>2410</v>
      </c>
      <c r="D236" s="1" t="s">
        <v>2411</v>
      </c>
      <c r="E236" s="3">
        <v>-54.84</v>
      </c>
      <c r="F236" s="3">
        <v>296.66000000000003</v>
      </c>
      <c r="G236" s="16">
        <f t="shared" si="6"/>
        <v>-351.5</v>
      </c>
      <c r="H236" s="75">
        <f t="shared" si="7"/>
        <v>-1.1848580866985774</v>
      </c>
      <c r="I236" s="75">
        <f t="shared" si="9"/>
        <v>2.5501314638874727E-5</v>
      </c>
      <c r="J236" s="3">
        <v>1604.58</v>
      </c>
      <c r="K236" s="3">
        <v>296.66000000000003</v>
      </c>
      <c r="L236" s="16">
        <f t="shared" si="8"/>
        <v>1307.9199999999998</v>
      </c>
      <c r="M236" s="17">
        <v>44835</v>
      </c>
      <c r="N236" s="17">
        <v>45199</v>
      </c>
      <c r="O236" t="s">
        <v>2357</v>
      </c>
      <c r="P236" t="s">
        <v>50</v>
      </c>
      <c r="Q236" t="s">
        <v>1180</v>
      </c>
      <c r="R236" t="s">
        <v>23</v>
      </c>
    </row>
    <row r="237" spans="2:18" ht="60" x14ac:dyDescent="0.25">
      <c r="B237" t="s">
        <v>2412</v>
      </c>
      <c r="C237" t="s">
        <v>2413</v>
      </c>
      <c r="D237" s="1" t="s">
        <v>2414</v>
      </c>
      <c r="E237" s="3">
        <v>5074.37</v>
      </c>
      <c r="F237" s="3">
        <v>68239.289999999994</v>
      </c>
      <c r="G237" s="16">
        <f t="shared" si="6"/>
        <v>-63164.919999999991</v>
      </c>
      <c r="H237" s="75">
        <f t="shared" si="7"/>
        <v>-0.92563858738858507</v>
      </c>
      <c r="I237" s="75">
        <f t="shared" si="9"/>
        <v>-6.0608985849693064E-4</v>
      </c>
      <c r="J237" s="3">
        <v>-38136.06</v>
      </c>
      <c r="K237" s="3">
        <v>68239.289999999994</v>
      </c>
      <c r="L237" s="16">
        <f t="shared" si="8"/>
        <v>-106375.34999999999</v>
      </c>
      <c r="M237" s="17">
        <v>44835</v>
      </c>
      <c r="N237" s="17">
        <v>45199</v>
      </c>
      <c r="O237" t="s">
        <v>2415</v>
      </c>
      <c r="P237" t="s">
        <v>43</v>
      </c>
      <c r="Q237" t="s">
        <v>2383</v>
      </c>
      <c r="R237" t="s">
        <v>23</v>
      </c>
    </row>
    <row r="238" spans="2:18" ht="45" x14ac:dyDescent="0.25">
      <c r="B238" t="s">
        <v>2416</v>
      </c>
      <c r="C238" t="s">
        <v>2417</v>
      </c>
      <c r="D238" s="1" t="s">
        <v>2418</v>
      </c>
      <c r="E238" s="3">
        <v>-59.92</v>
      </c>
      <c r="F238" s="3">
        <v>121.59</v>
      </c>
      <c r="G238" s="16">
        <f t="shared" si="6"/>
        <v>-181.51</v>
      </c>
      <c r="H238" s="75">
        <f t="shared" si="7"/>
        <v>-1.4928036845135289</v>
      </c>
      <c r="I238" s="75">
        <f t="shared" si="9"/>
        <v>2.3879928282658149E-5</v>
      </c>
      <c r="J238" s="3">
        <v>1502.56</v>
      </c>
      <c r="K238" s="3">
        <v>121.59</v>
      </c>
      <c r="L238" s="16">
        <f t="shared" si="8"/>
        <v>1380.97</v>
      </c>
      <c r="M238" s="17">
        <v>44835</v>
      </c>
      <c r="N238" s="17">
        <v>45199</v>
      </c>
      <c r="O238" t="s">
        <v>2357</v>
      </c>
      <c r="P238" t="s">
        <v>50</v>
      </c>
      <c r="Q238" t="s">
        <v>1685</v>
      </c>
      <c r="R238" t="s">
        <v>50</v>
      </c>
    </row>
    <row r="239" spans="2:18" x14ac:dyDescent="0.25">
      <c r="B239" t="s">
        <v>2419</v>
      </c>
      <c r="C239" t="s">
        <v>2420</v>
      </c>
      <c r="D239" s="1" t="s">
        <v>2421</v>
      </c>
      <c r="E239" s="3">
        <v>-8300</v>
      </c>
      <c r="F239" s="3">
        <v>61134.57</v>
      </c>
      <c r="G239" s="16">
        <f t="shared" si="6"/>
        <v>-69434.570000000007</v>
      </c>
      <c r="H239" s="75">
        <f t="shared" si="7"/>
        <v>-1.1357660649285668</v>
      </c>
      <c r="I239" s="75">
        <f t="shared" si="9"/>
        <v>8.3969075607302323E-4</v>
      </c>
      <c r="J239" s="3">
        <v>52834.57</v>
      </c>
      <c r="K239" s="3">
        <v>61134.57</v>
      </c>
      <c r="L239" s="16">
        <f t="shared" si="8"/>
        <v>-8300</v>
      </c>
      <c r="M239" s="17">
        <v>44835</v>
      </c>
      <c r="N239" s="17">
        <v>45199</v>
      </c>
      <c r="O239" t="s">
        <v>2422</v>
      </c>
      <c r="P239" t="s">
        <v>23</v>
      </c>
      <c r="Q239" t="s">
        <v>2423</v>
      </c>
      <c r="R239" t="s">
        <v>23</v>
      </c>
    </row>
    <row r="240" spans="2:18" ht="45" x14ac:dyDescent="0.25">
      <c r="B240" t="s">
        <v>2424</v>
      </c>
      <c r="C240" t="s">
        <v>2425</v>
      </c>
      <c r="D240" s="1" t="s">
        <v>2426</v>
      </c>
      <c r="E240" s="3">
        <v>897650.05</v>
      </c>
      <c r="F240" s="3">
        <v>1181271.58</v>
      </c>
      <c r="G240" s="16">
        <f t="shared" si="6"/>
        <v>-283621.53000000003</v>
      </c>
      <c r="H240" s="75">
        <f t="shared" si="7"/>
        <v>-0.24009849623233973</v>
      </c>
      <c r="I240" s="75">
        <f t="shared" si="9"/>
        <v>1.6619510843533799E-2</v>
      </c>
      <c r="J240" s="3">
        <v>1045723.9199999999</v>
      </c>
      <c r="K240" s="3">
        <v>1181271.58</v>
      </c>
      <c r="L240" s="16">
        <f t="shared" si="8"/>
        <v>-135547.66000000015</v>
      </c>
      <c r="M240" s="17">
        <v>44835</v>
      </c>
      <c r="N240" s="17">
        <v>45199</v>
      </c>
      <c r="O240" t="s">
        <v>1685</v>
      </c>
      <c r="P240" t="s">
        <v>50</v>
      </c>
      <c r="Q240" t="s">
        <v>2427</v>
      </c>
      <c r="R240" t="s">
        <v>43</v>
      </c>
    </row>
    <row r="241" spans="2:18" x14ac:dyDescent="0.25">
      <c r="B241" t="s">
        <v>2428</v>
      </c>
      <c r="C241" t="s">
        <v>2429</v>
      </c>
      <c r="D241" s="1" t="s">
        <v>2430</v>
      </c>
      <c r="E241" s="3">
        <v>-462.14</v>
      </c>
      <c r="F241" s="3">
        <v>8868.1</v>
      </c>
      <c r="G241" s="16">
        <f t="shared" si="6"/>
        <v>-9330.24</v>
      </c>
      <c r="H241" s="75">
        <f t="shared" si="7"/>
        <v>-1.0521126284096931</v>
      </c>
      <c r="I241" s="75">
        <f t="shared" si="9"/>
        <v>1.0169455375973305E-4</v>
      </c>
      <c r="J241" s="3">
        <v>6398.77</v>
      </c>
      <c r="K241" s="3">
        <v>8868.1</v>
      </c>
      <c r="L241" s="16">
        <f t="shared" si="8"/>
        <v>-2469.33</v>
      </c>
      <c r="M241" s="17">
        <v>44835</v>
      </c>
      <c r="N241" s="17">
        <v>45199</v>
      </c>
      <c r="O241" t="s">
        <v>2422</v>
      </c>
      <c r="P241" t="s">
        <v>23</v>
      </c>
      <c r="Q241" t="s">
        <v>2423</v>
      </c>
      <c r="R241" t="s">
        <v>23</v>
      </c>
    </row>
    <row r="242" spans="2:18" x14ac:dyDescent="0.25">
      <c r="B242" t="s">
        <v>2435</v>
      </c>
      <c r="C242" t="s">
        <v>2436</v>
      </c>
      <c r="D242" s="1" t="s">
        <v>2437</v>
      </c>
      <c r="E242" s="3">
        <v>2016.18</v>
      </c>
      <c r="F242" s="3">
        <v>6822.4</v>
      </c>
      <c r="G242" s="16">
        <f t="shared" si="6"/>
        <v>-4806.2199999999993</v>
      </c>
      <c r="H242" s="75">
        <f t="shared" si="7"/>
        <v>-0.70447643058161347</v>
      </c>
      <c r="I242" s="75">
        <f t="shared" si="9"/>
        <v>5.6264267985381521E-5</v>
      </c>
      <c r="J242" s="3">
        <v>3540.23</v>
      </c>
      <c r="K242" s="3">
        <v>6822.4</v>
      </c>
      <c r="L242" s="16">
        <f t="shared" si="8"/>
        <v>-3282.1699999999996</v>
      </c>
      <c r="M242" s="17">
        <v>44835</v>
      </c>
      <c r="N242" s="17">
        <v>45199</v>
      </c>
      <c r="O242" t="s">
        <v>2438</v>
      </c>
      <c r="P242" t="s">
        <v>23</v>
      </c>
      <c r="Q242" t="s">
        <v>2439</v>
      </c>
      <c r="R242" t="s">
        <v>432</v>
      </c>
    </row>
    <row r="243" spans="2:18" x14ac:dyDescent="0.25">
      <c r="B243" t="s">
        <v>2440</v>
      </c>
      <c r="C243" t="s">
        <v>2441</v>
      </c>
      <c r="D243" s="1" t="s">
        <v>2442</v>
      </c>
      <c r="E243" s="3">
        <v>-216.05</v>
      </c>
      <c r="F243" s="3">
        <v>2902.6</v>
      </c>
      <c r="G243" s="16">
        <f t="shared" si="6"/>
        <v>-3118.65</v>
      </c>
      <c r="H243" s="75">
        <f t="shared" si="7"/>
        <v>-1.0744332667263834</v>
      </c>
      <c r="I243" s="75">
        <f t="shared" si="9"/>
        <v>5.6512513965425656E-5</v>
      </c>
      <c r="J243" s="3">
        <v>3555.85</v>
      </c>
      <c r="K243" s="3">
        <v>2902.6</v>
      </c>
      <c r="L243" s="16">
        <f t="shared" si="8"/>
        <v>653.25</v>
      </c>
      <c r="M243" s="17">
        <v>44835</v>
      </c>
      <c r="N243" s="17">
        <v>45199</v>
      </c>
      <c r="O243" t="s">
        <v>2443</v>
      </c>
      <c r="P243" t="s">
        <v>23</v>
      </c>
      <c r="Q243" t="s">
        <v>2444</v>
      </c>
      <c r="R243" t="s">
        <v>23</v>
      </c>
    </row>
    <row r="244" spans="2:18" ht="30" x14ac:dyDescent="0.25">
      <c r="B244" t="s">
        <v>2552</v>
      </c>
      <c r="C244" t="s">
        <v>2553</v>
      </c>
      <c r="D244" s="1" t="s">
        <v>2554</v>
      </c>
      <c r="E244" s="3">
        <v>623972.01</v>
      </c>
      <c r="F244" s="3">
        <v>625360.13</v>
      </c>
      <c r="G244" s="16">
        <f t="shared" si="6"/>
        <v>-1388.1199999999953</v>
      </c>
      <c r="H244" s="75">
        <f t="shared" si="7"/>
        <v>-2.2197129836211264E-3</v>
      </c>
      <c r="I244" s="75">
        <f t="shared" si="9"/>
        <v>9.916680098755494E-3</v>
      </c>
      <c r="J244" s="3">
        <v>623972.01</v>
      </c>
      <c r="K244" s="3">
        <v>625360.13</v>
      </c>
      <c r="L244" s="16">
        <f t="shared" si="8"/>
        <v>-1388.1199999999953</v>
      </c>
      <c r="M244" s="17">
        <v>44835</v>
      </c>
      <c r="N244" s="17">
        <v>45199</v>
      </c>
      <c r="O244" t="s">
        <v>2452</v>
      </c>
      <c r="P244" t="s">
        <v>432</v>
      </c>
      <c r="Q244" t="s">
        <v>2555</v>
      </c>
      <c r="R244" t="s">
        <v>544</v>
      </c>
    </row>
    <row r="245" spans="2:18" ht="45" x14ac:dyDescent="0.25">
      <c r="B245" t="s">
        <v>2556</v>
      </c>
      <c r="C245" t="s">
        <v>2557</v>
      </c>
      <c r="D245" s="1" t="s">
        <v>2558</v>
      </c>
      <c r="E245" s="3">
        <v>959307.76</v>
      </c>
      <c r="F245" s="3">
        <v>740326.82</v>
      </c>
      <c r="G245" s="16">
        <f t="shared" si="6"/>
        <v>218980.94000000006</v>
      </c>
      <c r="H245" s="75">
        <f t="shared" si="7"/>
        <v>0.29578955413232239</v>
      </c>
      <c r="I245" s="75">
        <f t="shared" si="9"/>
        <v>1.5246113639253964E-2</v>
      </c>
      <c r="J245" s="3">
        <v>959307.76</v>
      </c>
      <c r="K245" s="3">
        <v>740326.82</v>
      </c>
      <c r="L245" s="16">
        <f t="shared" si="8"/>
        <v>218980.94000000006</v>
      </c>
      <c r="M245" s="17">
        <v>44835</v>
      </c>
      <c r="N245" s="17">
        <v>45199</v>
      </c>
      <c r="O245" t="s">
        <v>2452</v>
      </c>
      <c r="P245" t="s">
        <v>432</v>
      </c>
      <c r="Q245" t="s">
        <v>1471</v>
      </c>
      <c r="R245" t="s">
        <v>23</v>
      </c>
    </row>
    <row r="246" spans="2:18" ht="45" x14ac:dyDescent="0.25">
      <c r="B246" t="s">
        <v>2559</v>
      </c>
      <c r="C246" t="s">
        <v>2560</v>
      </c>
      <c r="D246" s="1" t="s">
        <v>2561</v>
      </c>
      <c r="E246" s="3">
        <v>42467.33</v>
      </c>
      <c r="F246" s="3">
        <v>54231.89</v>
      </c>
      <c r="G246" s="16">
        <f t="shared" si="6"/>
        <v>-11764.559999999998</v>
      </c>
      <c r="H246" s="75">
        <f t="shared" si="7"/>
        <v>-0.21693066570241232</v>
      </c>
      <c r="I246" s="75">
        <f t="shared" si="9"/>
        <v>6.7492598948193545E-4</v>
      </c>
      <c r="J246" s="3">
        <v>42467.33</v>
      </c>
      <c r="K246" s="3">
        <v>54231.89</v>
      </c>
      <c r="L246" s="16">
        <f t="shared" si="8"/>
        <v>-11764.559999999998</v>
      </c>
      <c r="M246" s="17">
        <v>44835</v>
      </c>
      <c r="N246" s="17">
        <v>45199</v>
      </c>
      <c r="O246" t="s">
        <v>2475</v>
      </c>
      <c r="P246" t="s">
        <v>432</v>
      </c>
      <c r="Q246" t="s">
        <v>1876</v>
      </c>
      <c r="R246" t="s">
        <v>45</v>
      </c>
    </row>
    <row r="247" spans="2:18" ht="30" x14ac:dyDescent="0.25">
      <c r="B247" t="s">
        <v>2562</v>
      </c>
      <c r="C247" t="s">
        <v>2563</v>
      </c>
      <c r="D247" s="1" t="s">
        <v>2564</v>
      </c>
      <c r="E247" s="3">
        <v>144991.9</v>
      </c>
      <c r="F247" s="3">
        <v>233647.94</v>
      </c>
      <c r="G247" s="16">
        <f t="shared" si="6"/>
        <v>-88656.040000000008</v>
      </c>
      <c r="H247" s="75">
        <f t="shared" si="7"/>
        <v>-0.37944284892903402</v>
      </c>
      <c r="I247" s="75">
        <f t="shared" si="9"/>
        <v>2.3043313901383918E-3</v>
      </c>
      <c r="J247" s="3">
        <v>144991.9</v>
      </c>
      <c r="K247" s="3">
        <v>233647.94</v>
      </c>
      <c r="L247" s="16">
        <f t="shared" si="8"/>
        <v>-88656.040000000008</v>
      </c>
      <c r="M247" s="17">
        <v>44835</v>
      </c>
      <c r="N247" s="17">
        <v>45199</v>
      </c>
      <c r="O247" t="s">
        <v>2475</v>
      </c>
      <c r="P247" t="s">
        <v>432</v>
      </c>
      <c r="Q247" t="s">
        <v>1471</v>
      </c>
      <c r="R247" t="s">
        <v>23</v>
      </c>
    </row>
    <row r="248" spans="2:18" ht="75" x14ac:dyDescent="0.25">
      <c r="B248" t="s">
        <v>2565</v>
      </c>
      <c r="C248" t="s">
        <v>2566</v>
      </c>
      <c r="D248" s="1" t="s">
        <v>2567</v>
      </c>
      <c r="E248" s="3">
        <v>55355.19</v>
      </c>
      <c r="F248" s="3">
        <v>69821.759999999995</v>
      </c>
      <c r="G248" s="16">
        <f t="shared" si="6"/>
        <v>-14466.569999999992</v>
      </c>
      <c r="H248" s="75">
        <f t="shared" si="7"/>
        <v>-0.20719285792853107</v>
      </c>
      <c r="I248" s="75">
        <f t="shared" si="9"/>
        <v>8.7975053726501145E-4</v>
      </c>
      <c r="J248" s="3">
        <v>55355.19</v>
      </c>
      <c r="K248" s="3">
        <v>69821.759999999995</v>
      </c>
      <c r="L248" s="16">
        <f t="shared" si="8"/>
        <v>-14466.569999999992</v>
      </c>
      <c r="M248" s="17">
        <v>44835</v>
      </c>
      <c r="N248" s="17">
        <v>45199</v>
      </c>
      <c r="O248" t="s">
        <v>2475</v>
      </c>
      <c r="P248" t="s">
        <v>432</v>
      </c>
      <c r="Q248" t="s">
        <v>2568</v>
      </c>
      <c r="R248" t="s">
        <v>454</v>
      </c>
    </row>
    <row r="249" spans="2:18" ht="30" x14ac:dyDescent="0.25">
      <c r="B249" t="s">
        <v>2445</v>
      </c>
      <c r="C249" t="s">
        <v>2446</v>
      </c>
      <c r="D249" s="1" t="s">
        <v>2447</v>
      </c>
      <c r="E249" s="3">
        <v>261073.40000000002</v>
      </c>
      <c r="F249" s="3">
        <v>275470.40000000002</v>
      </c>
      <c r="G249" s="16">
        <f t="shared" si="6"/>
        <v>-14397</v>
      </c>
      <c r="H249" s="75">
        <f t="shared" si="7"/>
        <v>-5.2263328473767051E-2</v>
      </c>
      <c r="I249" s="75">
        <f t="shared" si="9"/>
        <v>4.3743298590233019E-3</v>
      </c>
      <c r="J249" s="3">
        <v>275239.23000000004</v>
      </c>
      <c r="K249" s="3">
        <v>275470.40000000002</v>
      </c>
      <c r="L249" s="16">
        <f t="shared" si="8"/>
        <v>-231.1699999999837</v>
      </c>
      <c r="M249" s="17">
        <v>44835</v>
      </c>
      <c r="N249" s="17">
        <v>45199</v>
      </c>
      <c r="O249" t="s">
        <v>2152</v>
      </c>
      <c r="P249" t="s">
        <v>23</v>
      </c>
      <c r="Q249" t="s">
        <v>2448</v>
      </c>
      <c r="R249" t="s">
        <v>544</v>
      </c>
    </row>
    <row r="250" spans="2:18" ht="60" x14ac:dyDescent="0.25">
      <c r="B250" t="s">
        <v>2569</v>
      </c>
      <c r="C250" t="s">
        <v>2570</v>
      </c>
      <c r="D250" s="1" t="s">
        <v>2571</v>
      </c>
      <c r="E250" s="3">
        <v>1612461.36</v>
      </c>
      <c r="F250" s="3">
        <v>805191.16</v>
      </c>
      <c r="G250" s="16">
        <f t="shared" si="6"/>
        <v>807270.20000000007</v>
      </c>
      <c r="H250" s="75">
        <f t="shared" si="7"/>
        <v>1.0025820452375558</v>
      </c>
      <c r="I250" s="75">
        <f t="shared" si="9"/>
        <v>2.5626571741133416E-2</v>
      </c>
      <c r="J250" s="3">
        <v>1612461.36</v>
      </c>
      <c r="K250" s="3">
        <v>805191.16</v>
      </c>
      <c r="L250" s="16">
        <f t="shared" si="8"/>
        <v>807270.20000000007</v>
      </c>
      <c r="M250" s="17">
        <v>44835</v>
      </c>
      <c r="N250" s="17">
        <v>45199</v>
      </c>
      <c r="O250" t="s">
        <v>2452</v>
      </c>
      <c r="P250" t="s">
        <v>432</v>
      </c>
      <c r="Q250" t="s">
        <v>1471</v>
      </c>
      <c r="R250" t="s">
        <v>23</v>
      </c>
    </row>
    <row r="251" spans="2:18" ht="75" x14ac:dyDescent="0.25">
      <c r="B251" t="s">
        <v>2572</v>
      </c>
      <c r="C251" t="s">
        <v>2573</v>
      </c>
      <c r="D251" s="1" t="s">
        <v>2574</v>
      </c>
      <c r="E251" s="3">
        <v>804010.79</v>
      </c>
      <c r="F251" s="3">
        <v>715180.55</v>
      </c>
      <c r="G251" s="16">
        <f t="shared" si="6"/>
        <v>88830.239999999991</v>
      </c>
      <c r="H251" s="75">
        <f t="shared" si="7"/>
        <v>0.12420673353043506</v>
      </c>
      <c r="I251" s="75">
        <f t="shared" si="9"/>
        <v>1.2778005539667849E-2</v>
      </c>
      <c r="J251" s="3">
        <v>804010.79</v>
      </c>
      <c r="K251" s="3">
        <v>715180.55</v>
      </c>
      <c r="L251" s="16">
        <f t="shared" si="8"/>
        <v>88830.239999999991</v>
      </c>
      <c r="M251" s="17">
        <v>44835</v>
      </c>
      <c r="N251" s="17">
        <v>45199</v>
      </c>
      <c r="O251" t="s">
        <v>2452</v>
      </c>
      <c r="P251" t="s">
        <v>432</v>
      </c>
      <c r="Q251" t="s">
        <v>1471</v>
      </c>
      <c r="R251" t="s">
        <v>23</v>
      </c>
    </row>
    <row r="252" spans="2:18" ht="75" x14ac:dyDescent="0.25">
      <c r="B252" t="s">
        <v>2449</v>
      </c>
      <c r="C252" t="s">
        <v>2450</v>
      </c>
      <c r="D252" s="1" t="s">
        <v>2451</v>
      </c>
      <c r="E252" s="3">
        <v>1365593.2000000002</v>
      </c>
      <c r="F252" s="3">
        <v>1367930.03</v>
      </c>
      <c r="G252" s="16">
        <f t="shared" si="6"/>
        <v>-2336.8299999998417</v>
      </c>
      <c r="H252" s="75">
        <f t="shared" si="7"/>
        <v>-1.708296439694245E-3</v>
      </c>
      <c r="I252" s="75">
        <f t="shared" si="9"/>
        <v>2.1734586046331852E-2</v>
      </c>
      <c r="J252" s="3">
        <v>1367571.93</v>
      </c>
      <c r="K252" s="3">
        <v>1367930.03</v>
      </c>
      <c r="L252" s="16">
        <f t="shared" si="8"/>
        <v>-358.10000000009313</v>
      </c>
      <c r="M252" s="17">
        <v>44835</v>
      </c>
      <c r="N252" s="17">
        <v>45199</v>
      </c>
      <c r="O252" t="s">
        <v>2452</v>
      </c>
      <c r="P252" t="s">
        <v>432</v>
      </c>
      <c r="Q252" t="s">
        <v>2453</v>
      </c>
      <c r="R252" t="s">
        <v>585</v>
      </c>
    </row>
    <row r="253" spans="2:18" ht="60" x14ac:dyDescent="0.25">
      <c r="B253" t="s">
        <v>2575</v>
      </c>
      <c r="C253" t="s">
        <v>2576</v>
      </c>
      <c r="D253" s="1" t="s">
        <v>2577</v>
      </c>
      <c r="E253" s="3">
        <v>45255.68</v>
      </c>
      <c r="F253" s="3">
        <v>58980.33</v>
      </c>
      <c r="G253" s="16">
        <f t="shared" si="6"/>
        <v>-13724.650000000001</v>
      </c>
      <c r="H253" s="75">
        <f t="shared" si="7"/>
        <v>-0.23269876584278185</v>
      </c>
      <c r="I253" s="75">
        <f t="shared" si="9"/>
        <v>7.1924075762893117E-4</v>
      </c>
      <c r="J253" s="3">
        <v>45255.68</v>
      </c>
      <c r="K253" s="3">
        <v>58980.33</v>
      </c>
      <c r="L253" s="16">
        <f t="shared" si="8"/>
        <v>-13724.650000000001</v>
      </c>
      <c r="M253" s="17">
        <v>44835</v>
      </c>
      <c r="N253" s="17">
        <v>45199</v>
      </c>
      <c r="O253" t="s">
        <v>2475</v>
      </c>
      <c r="P253" t="s">
        <v>432</v>
      </c>
      <c r="Q253" t="s">
        <v>872</v>
      </c>
      <c r="R253" t="s">
        <v>544</v>
      </c>
    </row>
    <row r="254" spans="2:18" ht="60" x14ac:dyDescent="0.25">
      <c r="B254" t="s">
        <v>2578</v>
      </c>
      <c r="C254" t="s">
        <v>2579</v>
      </c>
      <c r="D254" s="1" t="s">
        <v>2580</v>
      </c>
      <c r="E254" s="3">
        <v>223942.47</v>
      </c>
      <c r="F254" s="3">
        <v>248959.52</v>
      </c>
      <c r="G254" s="16">
        <f t="shared" si="6"/>
        <v>-25017.049999999988</v>
      </c>
      <c r="H254" s="75">
        <f t="shared" si="7"/>
        <v>-0.10048641642625271</v>
      </c>
      <c r="I254" s="75">
        <f t="shared" si="9"/>
        <v>3.5590792534350205E-3</v>
      </c>
      <c r="J254" s="3">
        <v>223942.47</v>
      </c>
      <c r="K254" s="3">
        <v>248959.52</v>
      </c>
      <c r="L254" s="16">
        <f t="shared" si="8"/>
        <v>-25017.049999999988</v>
      </c>
      <c r="M254" s="17">
        <v>44835</v>
      </c>
      <c r="N254" s="17">
        <v>45199</v>
      </c>
      <c r="O254" t="s">
        <v>2475</v>
      </c>
      <c r="P254" t="s">
        <v>432</v>
      </c>
      <c r="Q254" t="s">
        <v>1471</v>
      </c>
      <c r="R254" t="s">
        <v>23</v>
      </c>
    </row>
    <row r="255" spans="2:18" ht="60" x14ac:dyDescent="0.25">
      <c r="B255" t="s">
        <v>2581</v>
      </c>
      <c r="C255" t="s">
        <v>2582</v>
      </c>
      <c r="D255" s="1" t="s">
        <v>2583</v>
      </c>
      <c r="E255" s="3">
        <v>12092.92</v>
      </c>
      <c r="F255" s="3">
        <v>15708.63</v>
      </c>
      <c r="G255" s="16">
        <f t="shared" si="6"/>
        <v>-3615.7099999999991</v>
      </c>
      <c r="H255" s="75">
        <f t="shared" si="7"/>
        <v>-0.23017347789081538</v>
      </c>
      <c r="I255" s="75">
        <f t="shared" si="9"/>
        <v>1.9219070275258384E-4</v>
      </c>
      <c r="J255" s="3">
        <v>12092.92</v>
      </c>
      <c r="K255" s="3">
        <v>15708.63</v>
      </c>
      <c r="L255" s="16">
        <f t="shared" si="8"/>
        <v>-3615.7099999999991</v>
      </c>
      <c r="M255" s="17">
        <v>44835</v>
      </c>
      <c r="N255" s="17">
        <v>45199</v>
      </c>
      <c r="O255" t="s">
        <v>2475</v>
      </c>
      <c r="P255" t="s">
        <v>432</v>
      </c>
      <c r="Q255" t="s">
        <v>2584</v>
      </c>
      <c r="R255" t="s">
        <v>32</v>
      </c>
    </row>
    <row r="256" spans="2:18" ht="60" x14ac:dyDescent="0.25">
      <c r="B256" t="s">
        <v>2585</v>
      </c>
      <c r="C256" t="s">
        <v>2586</v>
      </c>
      <c r="D256" s="1" t="s">
        <v>2587</v>
      </c>
      <c r="E256" s="3">
        <v>47622.400000000001</v>
      </c>
      <c r="F256" s="3">
        <v>47991.72</v>
      </c>
      <c r="G256" s="16">
        <f t="shared" si="6"/>
        <v>-369.31999999999971</v>
      </c>
      <c r="H256" s="75">
        <f t="shared" si="7"/>
        <v>-7.6954941394057081E-3</v>
      </c>
      <c r="I256" s="75">
        <f t="shared" si="9"/>
        <v>7.5685463252586215E-4</v>
      </c>
      <c r="J256" s="3">
        <v>47622.400000000001</v>
      </c>
      <c r="K256" s="3">
        <v>47991.72</v>
      </c>
      <c r="L256" s="16">
        <f t="shared" si="8"/>
        <v>-369.31999999999971</v>
      </c>
      <c r="M256" s="17">
        <v>44835</v>
      </c>
      <c r="N256" s="17">
        <v>45199</v>
      </c>
      <c r="O256" t="s">
        <v>2475</v>
      </c>
      <c r="P256" t="s">
        <v>432</v>
      </c>
      <c r="Q256" t="s">
        <v>2584</v>
      </c>
      <c r="R256" t="s">
        <v>32</v>
      </c>
    </row>
    <row r="257" spans="2:18" ht="45" x14ac:dyDescent="0.25">
      <c r="B257" t="s">
        <v>2461</v>
      </c>
      <c r="C257" t="s">
        <v>2462</v>
      </c>
      <c r="D257" s="1" t="s">
        <v>2463</v>
      </c>
      <c r="E257" s="3">
        <v>864865.61</v>
      </c>
      <c r="F257" s="3">
        <v>866161</v>
      </c>
      <c r="G257" s="16">
        <f t="shared" si="6"/>
        <v>-1295.390000000014</v>
      </c>
      <c r="H257" s="75">
        <f t="shared" si="7"/>
        <v>-1.4955533670992045E-3</v>
      </c>
      <c r="I257" s="75">
        <f t="shared" si="9"/>
        <v>1.3758259463201921E-2</v>
      </c>
      <c r="J257" s="3">
        <v>865689.8</v>
      </c>
      <c r="K257" s="3">
        <v>866161</v>
      </c>
      <c r="L257" s="16">
        <f t="shared" si="8"/>
        <v>-471.19999999995343</v>
      </c>
      <c r="M257" s="17">
        <v>44835</v>
      </c>
      <c r="N257" s="17">
        <v>45199</v>
      </c>
      <c r="O257" t="s">
        <v>2452</v>
      </c>
      <c r="P257" t="s">
        <v>432</v>
      </c>
      <c r="Q257" t="s">
        <v>2464</v>
      </c>
      <c r="R257" t="s">
        <v>43</v>
      </c>
    </row>
    <row r="258" spans="2:18" ht="30" x14ac:dyDescent="0.25">
      <c r="B258" t="s">
        <v>2468</v>
      </c>
      <c r="C258" t="s">
        <v>2469</v>
      </c>
      <c r="D258" s="1" t="s">
        <v>2470</v>
      </c>
      <c r="E258" s="3">
        <v>4511.17</v>
      </c>
      <c r="F258" s="3">
        <v>14925.47</v>
      </c>
      <c r="G258" s="16">
        <f t="shared" si="6"/>
        <v>-10414.299999999999</v>
      </c>
      <c r="H258" s="75">
        <f t="shared" si="7"/>
        <v>-0.69775357157932039</v>
      </c>
      <c r="I258" s="75">
        <f t="shared" si="9"/>
        <v>1.9131977575473374E-4</v>
      </c>
      <c r="J258" s="3">
        <v>12038.12</v>
      </c>
      <c r="K258" s="3">
        <v>14925.47</v>
      </c>
      <c r="L258" s="16">
        <f t="shared" si="8"/>
        <v>-2887.3499999999985</v>
      </c>
      <c r="M258" s="17">
        <v>44835</v>
      </c>
      <c r="N258" s="17">
        <v>45199</v>
      </c>
      <c r="O258" t="s">
        <v>2471</v>
      </c>
      <c r="P258" t="s">
        <v>50</v>
      </c>
      <c r="Q258" t="s">
        <v>1180</v>
      </c>
      <c r="R258" t="s">
        <v>23</v>
      </c>
    </row>
    <row r="259" spans="2:18" ht="60" x14ac:dyDescent="0.25">
      <c r="B259" t="s">
        <v>2588</v>
      </c>
      <c r="C259" t="s">
        <v>2589</v>
      </c>
      <c r="D259" s="1" t="s">
        <v>2590</v>
      </c>
      <c r="E259" s="3">
        <v>1344346.13</v>
      </c>
      <c r="F259" s="3">
        <v>2762868.98</v>
      </c>
      <c r="G259" s="16">
        <f t="shared" si="6"/>
        <v>-1418522.85</v>
      </c>
      <c r="H259" s="75">
        <f t="shared" si="7"/>
        <v>-0.51342385768868426</v>
      </c>
      <c r="I259" s="75">
        <f t="shared" si="9"/>
        <v>2.1365462391830625E-2</v>
      </c>
      <c r="J259" s="3">
        <v>1344346.13</v>
      </c>
      <c r="K259" s="3">
        <v>2762868.98</v>
      </c>
      <c r="L259" s="16">
        <f t="shared" si="8"/>
        <v>-1418522.85</v>
      </c>
      <c r="M259" s="17">
        <v>44835</v>
      </c>
      <c r="N259" s="17">
        <v>45199</v>
      </c>
      <c r="O259" t="s">
        <v>2475</v>
      </c>
      <c r="P259" t="s">
        <v>432</v>
      </c>
      <c r="Q259" t="s">
        <v>2591</v>
      </c>
      <c r="R259" t="s">
        <v>43</v>
      </c>
    </row>
    <row r="260" spans="2:18" ht="30" x14ac:dyDescent="0.25">
      <c r="B260" t="s">
        <v>2592</v>
      </c>
      <c r="C260" t="s">
        <v>2593</v>
      </c>
      <c r="D260" s="1" t="s">
        <v>2594</v>
      </c>
      <c r="E260" s="3">
        <v>21463.31</v>
      </c>
      <c r="F260" s="3">
        <v>25611.25</v>
      </c>
      <c r="G260" s="16">
        <f t="shared" si="6"/>
        <v>-4147.9399999999987</v>
      </c>
      <c r="H260" s="75">
        <f t="shared" si="7"/>
        <v>-0.16195773341793152</v>
      </c>
      <c r="I260" s="75">
        <f t="shared" si="9"/>
        <v>3.4111270332529782E-4</v>
      </c>
      <c r="J260" s="3">
        <v>21463.31</v>
      </c>
      <c r="K260" s="3">
        <v>25611.25</v>
      </c>
      <c r="L260" s="16">
        <f t="shared" si="8"/>
        <v>-4147.9399999999987</v>
      </c>
      <c r="M260" s="17">
        <v>44835</v>
      </c>
      <c r="N260" s="17">
        <v>45199</v>
      </c>
      <c r="O260" t="s">
        <v>2475</v>
      </c>
      <c r="P260" t="s">
        <v>432</v>
      </c>
      <c r="Q260" t="s">
        <v>2595</v>
      </c>
      <c r="R260" t="s">
        <v>580</v>
      </c>
    </row>
    <row r="261" spans="2:18" ht="60" x14ac:dyDescent="0.25">
      <c r="B261" t="s">
        <v>2596</v>
      </c>
      <c r="C261" t="s">
        <v>2597</v>
      </c>
      <c r="D261" s="1" t="s">
        <v>2598</v>
      </c>
      <c r="E261" s="3">
        <v>59495.450000000004</v>
      </c>
      <c r="F261" s="3">
        <v>57392.160000000003</v>
      </c>
      <c r="G261" s="16">
        <f t="shared" si="6"/>
        <v>2103.2900000000009</v>
      </c>
      <c r="H261" s="75">
        <f t="shared" si="7"/>
        <v>3.6647688464765932E-2</v>
      </c>
      <c r="I261" s="75">
        <f t="shared" si="9"/>
        <v>9.4555097909199896E-4</v>
      </c>
      <c r="J261" s="3">
        <v>59495.450000000004</v>
      </c>
      <c r="K261" s="3">
        <v>57392.160000000003</v>
      </c>
      <c r="L261" s="16">
        <f t="shared" si="8"/>
        <v>2103.2900000000009</v>
      </c>
      <c r="M261" s="17">
        <v>44835</v>
      </c>
      <c r="N261" s="17">
        <v>45199</v>
      </c>
      <c r="O261" t="s">
        <v>2475</v>
      </c>
      <c r="P261" t="s">
        <v>432</v>
      </c>
      <c r="Q261" t="s">
        <v>1471</v>
      </c>
      <c r="R261" t="s">
        <v>23</v>
      </c>
    </row>
    <row r="262" spans="2:18" ht="60" x14ac:dyDescent="0.25">
      <c r="B262" t="s">
        <v>2599</v>
      </c>
      <c r="C262" t="s">
        <v>2600</v>
      </c>
      <c r="D262" s="1" t="s">
        <v>2601</v>
      </c>
      <c r="E262" s="3">
        <v>21688.09</v>
      </c>
      <c r="F262" s="3">
        <v>23872.17</v>
      </c>
      <c r="G262" s="16">
        <f t="shared" si="6"/>
        <v>-2184.0799999999981</v>
      </c>
      <c r="H262" s="75">
        <f t="shared" si="7"/>
        <v>-9.1490635329758388E-2</v>
      </c>
      <c r="I262" s="75">
        <f t="shared" si="9"/>
        <v>3.4468509329932607E-4</v>
      </c>
      <c r="J262" s="3">
        <v>21688.09</v>
      </c>
      <c r="K262" s="3">
        <v>23872.17</v>
      </c>
      <c r="L262" s="16">
        <f t="shared" si="8"/>
        <v>-2184.0799999999981</v>
      </c>
      <c r="M262" s="17">
        <v>44835</v>
      </c>
      <c r="N262" s="17">
        <v>45199</v>
      </c>
      <c r="O262" t="s">
        <v>2475</v>
      </c>
      <c r="P262" t="s">
        <v>432</v>
      </c>
      <c r="Q262" t="s">
        <v>872</v>
      </c>
      <c r="R262" t="s">
        <v>544</v>
      </c>
    </row>
    <row r="263" spans="2:18" ht="60" x14ac:dyDescent="0.25">
      <c r="B263" t="s">
        <v>2602</v>
      </c>
      <c r="C263" t="s">
        <v>2603</v>
      </c>
      <c r="D263" s="1" t="s">
        <v>2604</v>
      </c>
      <c r="E263" s="3">
        <v>43113</v>
      </c>
      <c r="F263" s="3">
        <v>41850.51</v>
      </c>
      <c r="G263" s="16">
        <f t="shared" si="6"/>
        <v>1262.489999999998</v>
      </c>
      <c r="H263" s="75">
        <f t="shared" si="7"/>
        <v>3.0166657467256622E-2</v>
      </c>
      <c r="I263" s="75">
        <f t="shared" si="9"/>
        <v>6.8518751201299165E-4</v>
      </c>
      <c r="J263" s="3">
        <v>43113</v>
      </c>
      <c r="K263" s="3">
        <v>41850.51</v>
      </c>
      <c r="L263" s="16">
        <f t="shared" si="8"/>
        <v>1262.489999999998</v>
      </c>
      <c r="M263" s="17">
        <v>44835</v>
      </c>
      <c r="N263" s="17">
        <v>45199</v>
      </c>
      <c r="O263" t="s">
        <v>2475</v>
      </c>
      <c r="P263" t="s">
        <v>432</v>
      </c>
      <c r="Q263" t="s">
        <v>1876</v>
      </c>
      <c r="R263" t="s">
        <v>45</v>
      </c>
    </row>
    <row r="264" spans="2:18" ht="60" x14ac:dyDescent="0.25">
      <c r="B264" t="s">
        <v>2605</v>
      </c>
      <c r="C264" t="s">
        <v>2606</v>
      </c>
      <c r="D264" s="1" t="s">
        <v>2607</v>
      </c>
      <c r="E264" s="3">
        <v>48833.55</v>
      </c>
      <c r="F264" s="3">
        <v>48278.69</v>
      </c>
      <c r="G264" s="16">
        <f t="shared" si="6"/>
        <v>554.86000000000058</v>
      </c>
      <c r="H264" s="75">
        <f t="shared" si="7"/>
        <v>1.1492855336381343E-2</v>
      </c>
      <c r="I264" s="75">
        <f t="shared" si="9"/>
        <v>7.7610323167633967E-4</v>
      </c>
      <c r="J264" s="3">
        <v>48833.55</v>
      </c>
      <c r="K264" s="3">
        <v>48278.69</v>
      </c>
      <c r="L264" s="16">
        <f t="shared" si="8"/>
        <v>554.86000000000058</v>
      </c>
      <c r="M264" s="17">
        <v>44835</v>
      </c>
      <c r="N264" s="17">
        <v>45199</v>
      </c>
      <c r="O264" t="s">
        <v>2475</v>
      </c>
      <c r="P264" t="s">
        <v>432</v>
      </c>
      <c r="Q264" t="s">
        <v>1471</v>
      </c>
      <c r="R264" t="s">
        <v>23</v>
      </c>
    </row>
    <row r="265" spans="2:18" ht="30" x14ac:dyDescent="0.25">
      <c r="B265" t="s">
        <v>2608</v>
      </c>
      <c r="C265" t="s">
        <v>2609</v>
      </c>
      <c r="D265" s="1" t="s">
        <v>2610</v>
      </c>
      <c r="E265" s="3">
        <v>47803.56</v>
      </c>
      <c r="F265" s="3">
        <v>48427.91</v>
      </c>
      <c r="G265" s="16">
        <f t="shared" si="6"/>
        <v>-624.35000000000582</v>
      </c>
      <c r="H265" s="75">
        <f t="shared" si="7"/>
        <v>-1.2892358972336527E-2</v>
      </c>
      <c r="I265" s="75">
        <f t="shared" si="9"/>
        <v>7.5973377732386441E-4</v>
      </c>
      <c r="J265" s="3">
        <v>47803.56</v>
      </c>
      <c r="K265" s="3">
        <v>48427.91</v>
      </c>
      <c r="L265" s="16">
        <f t="shared" si="8"/>
        <v>-624.35000000000582</v>
      </c>
      <c r="M265" s="17">
        <v>44835</v>
      </c>
      <c r="N265" s="17">
        <v>45199</v>
      </c>
      <c r="O265" t="s">
        <v>2475</v>
      </c>
      <c r="P265" t="s">
        <v>432</v>
      </c>
      <c r="Q265" t="s">
        <v>2611</v>
      </c>
      <c r="R265" t="s">
        <v>38</v>
      </c>
    </row>
    <row r="266" spans="2:18" ht="30" x14ac:dyDescent="0.25">
      <c r="B266" t="s">
        <v>2612</v>
      </c>
      <c r="C266" t="s">
        <v>2613</v>
      </c>
      <c r="D266" s="1" t="s">
        <v>2614</v>
      </c>
      <c r="E266" s="3">
        <v>11502.890000000001</v>
      </c>
      <c r="F266" s="3">
        <v>32297.84</v>
      </c>
      <c r="G266" s="16">
        <f t="shared" si="6"/>
        <v>-20794.949999999997</v>
      </c>
      <c r="H266" s="75">
        <f t="shared" si="7"/>
        <v>-0.64384955774132258</v>
      </c>
      <c r="I266" s="75">
        <f t="shared" si="9"/>
        <v>1.8281345719525717E-4</v>
      </c>
      <c r="J266" s="3">
        <v>11502.890000000001</v>
      </c>
      <c r="K266" s="3">
        <v>32297.84</v>
      </c>
      <c r="L266" s="16">
        <f t="shared" si="8"/>
        <v>-20794.949999999997</v>
      </c>
      <c r="M266" s="17">
        <v>44835</v>
      </c>
      <c r="N266" s="17">
        <v>45199</v>
      </c>
      <c r="O266" t="s">
        <v>2615</v>
      </c>
      <c r="P266" t="s">
        <v>23</v>
      </c>
      <c r="Q266" t="s">
        <v>1864</v>
      </c>
      <c r="R266" t="s">
        <v>432</v>
      </c>
    </row>
    <row r="267" spans="2:18" ht="30" x14ac:dyDescent="0.25">
      <c r="B267" t="s">
        <v>2472</v>
      </c>
      <c r="C267" t="s">
        <v>2473</v>
      </c>
      <c r="D267" s="1" t="s">
        <v>2474</v>
      </c>
      <c r="E267" s="3">
        <v>4580438.5600000005</v>
      </c>
      <c r="F267" s="3">
        <v>4044879.71</v>
      </c>
      <c r="G267" s="16">
        <f t="shared" si="6"/>
        <v>535558.85000000056</v>
      </c>
      <c r="H267" s="75">
        <f t="shared" si="7"/>
        <v>0.13240414756363683</v>
      </c>
      <c r="I267" s="75">
        <f t="shared" si="9"/>
        <v>8.6698953530355033E-2</v>
      </c>
      <c r="J267" s="3">
        <v>5455224.9100000001</v>
      </c>
      <c r="K267" s="3">
        <v>4044879.71</v>
      </c>
      <c r="L267" s="16">
        <f t="shared" si="8"/>
        <v>1410345.2000000002</v>
      </c>
      <c r="M267" s="17">
        <v>44835</v>
      </c>
      <c r="N267" s="17">
        <v>45199</v>
      </c>
      <c r="O267" t="s">
        <v>2475</v>
      </c>
      <c r="P267" t="s">
        <v>432</v>
      </c>
      <c r="Q267" t="s">
        <v>1471</v>
      </c>
      <c r="R267" t="s">
        <v>23</v>
      </c>
    </row>
    <row r="268" spans="2:18" x14ac:dyDescent="0.25">
      <c r="B268" t="s">
        <v>2616</v>
      </c>
      <c r="C268" t="s">
        <v>2617</v>
      </c>
      <c r="D268" s="1" t="s">
        <v>2618</v>
      </c>
      <c r="E268" s="3">
        <v>37911.730000000003</v>
      </c>
      <c r="F268" s="3">
        <v>35870.1</v>
      </c>
      <c r="G268" s="16">
        <f t="shared" ref="G268:G331" si="10">E268-F268</f>
        <v>2041.6300000000047</v>
      </c>
      <c r="H268" s="75">
        <f t="shared" ref="H268:H331" si="11">G268/F268</f>
        <v>5.6917321111455074E-2</v>
      </c>
      <c r="I268" s="75">
        <f t="shared" si="9"/>
        <v>6.0252462029569502E-4</v>
      </c>
      <c r="J268" s="3">
        <v>37911.730000000003</v>
      </c>
      <c r="K268" s="3">
        <v>35870.1</v>
      </c>
      <c r="L268" s="16">
        <f t="shared" ref="L268:L331" si="12">J268-K268</f>
        <v>2041.6300000000047</v>
      </c>
      <c r="M268" s="17">
        <v>44835</v>
      </c>
      <c r="N268" s="17">
        <v>45199</v>
      </c>
      <c r="O268" t="s">
        <v>2475</v>
      </c>
      <c r="P268" t="s">
        <v>432</v>
      </c>
      <c r="Q268" t="s">
        <v>1471</v>
      </c>
      <c r="R268" t="s">
        <v>23</v>
      </c>
    </row>
    <row r="269" spans="2:18" x14ac:dyDescent="0.25">
      <c r="B269" t="s">
        <v>2619</v>
      </c>
      <c r="C269" t="s">
        <v>2620</v>
      </c>
      <c r="D269" s="1" t="s">
        <v>2621</v>
      </c>
      <c r="E269" s="3">
        <v>1927.99</v>
      </c>
      <c r="F269" s="3">
        <v>23748.48</v>
      </c>
      <c r="G269" s="16">
        <f t="shared" si="10"/>
        <v>-21820.489999999998</v>
      </c>
      <c r="H269" s="75">
        <f t="shared" si="11"/>
        <v>-0.91881627792599774</v>
      </c>
      <c r="I269" s="75">
        <f t="shared" si="9"/>
        <v>3.0641214280748913E-5</v>
      </c>
      <c r="J269" s="3">
        <v>1927.99</v>
      </c>
      <c r="K269" s="3">
        <v>23748.48</v>
      </c>
      <c r="L269" s="16">
        <f t="shared" si="12"/>
        <v>-21820.489999999998</v>
      </c>
      <c r="M269" s="17">
        <v>44835</v>
      </c>
      <c r="N269" s="17">
        <v>45199</v>
      </c>
      <c r="O269" t="s">
        <v>2475</v>
      </c>
      <c r="P269" t="s">
        <v>432</v>
      </c>
      <c r="Q269" t="s">
        <v>1471</v>
      </c>
      <c r="R269" t="s">
        <v>23</v>
      </c>
    </row>
    <row r="270" spans="2:18" x14ac:dyDescent="0.25">
      <c r="B270" t="s">
        <v>2622</v>
      </c>
      <c r="C270" t="s">
        <v>2623</v>
      </c>
      <c r="D270" s="1" t="s">
        <v>2624</v>
      </c>
      <c r="E270" s="3">
        <v>87337.82</v>
      </c>
      <c r="F270" s="3">
        <v>87337.82</v>
      </c>
      <c r="G270" s="16">
        <f t="shared" si="10"/>
        <v>0</v>
      </c>
      <c r="H270" s="75">
        <f t="shared" si="11"/>
        <v>0</v>
      </c>
      <c r="I270" s="75">
        <f t="shared" si="9"/>
        <v>1.3880449885287154E-3</v>
      </c>
      <c r="J270" s="3">
        <v>87337.82</v>
      </c>
      <c r="K270" s="3">
        <v>87337.82</v>
      </c>
      <c r="L270" s="16">
        <f t="shared" si="12"/>
        <v>0</v>
      </c>
      <c r="M270" s="17">
        <v>44835</v>
      </c>
      <c r="N270" s="17">
        <v>45199</v>
      </c>
      <c r="O270" t="s">
        <v>2475</v>
      </c>
      <c r="P270" t="s">
        <v>432</v>
      </c>
      <c r="Q270" t="s">
        <v>1471</v>
      </c>
      <c r="R270" t="s">
        <v>23</v>
      </c>
    </row>
    <row r="271" spans="2:18" x14ac:dyDescent="0.25">
      <c r="B271" t="s">
        <v>2625</v>
      </c>
      <c r="C271" t="s">
        <v>2626</v>
      </c>
      <c r="D271" s="1" t="s">
        <v>2627</v>
      </c>
      <c r="E271" s="3">
        <v>10729.130000000001</v>
      </c>
      <c r="F271" s="3">
        <v>13996.68</v>
      </c>
      <c r="G271" s="16">
        <f t="shared" si="10"/>
        <v>-3267.5499999999993</v>
      </c>
      <c r="H271" s="75">
        <f t="shared" si="11"/>
        <v>-0.23345178999591326</v>
      </c>
      <c r="I271" s="75">
        <f t="shared" ref="I271:I334" si="13">J271/62921462</f>
        <v>1.7051622227086841E-4</v>
      </c>
      <c r="J271" s="3">
        <v>10729.130000000001</v>
      </c>
      <c r="K271" s="3">
        <v>13996.68</v>
      </c>
      <c r="L271" s="16">
        <f t="shared" si="12"/>
        <v>-3267.5499999999993</v>
      </c>
      <c r="M271" s="17">
        <v>44835</v>
      </c>
      <c r="N271" s="17">
        <v>45199</v>
      </c>
      <c r="O271" t="s">
        <v>2475</v>
      </c>
      <c r="P271" t="s">
        <v>432</v>
      </c>
      <c r="Q271" t="s">
        <v>2199</v>
      </c>
      <c r="R271" t="s">
        <v>32</v>
      </c>
    </row>
    <row r="272" spans="2:18" x14ac:dyDescent="0.25">
      <c r="B272" t="s">
        <v>2628</v>
      </c>
      <c r="C272" t="s">
        <v>2629</v>
      </c>
      <c r="D272" s="1" t="s">
        <v>2630</v>
      </c>
      <c r="E272" s="3">
        <v>43284.83</v>
      </c>
      <c r="F272" s="3">
        <v>40403.31</v>
      </c>
      <c r="G272" s="16">
        <f t="shared" si="10"/>
        <v>2881.5200000000041</v>
      </c>
      <c r="H272" s="75">
        <f t="shared" si="11"/>
        <v>7.1318909267582387E-2</v>
      </c>
      <c r="I272" s="75">
        <f t="shared" si="13"/>
        <v>6.8791837672176146E-4</v>
      </c>
      <c r="J272" s="3">
        <v>43284.83</v>
      </c>
      <c r="K272" s="3">
        <v>40403.31</v>
      </c>
      <c r="L272" s="16">
        <f t="shared" si="12"/>
        <v>2881.5200000000041</v>
      </c>
      <c r="M272" s="17">
        <v>44835</v>
      </c>
      <c r="N272" s="17">
        <v>45199</v>
      </c>
      <c r="O272" t="s">
        <v>2631</v>
      </c>
      <c r="P272" t="s">
        <v>432</v>
      </c>
      <c r="Q272" t="s">
        <v>2632</v>
      </c>
      <c r="R272" t="s">
        <v>21</v>
      </c>
    </row>
    <row r="273" spans="2:18" ht="45" x14ac:dyDescent="0.25">
      <c r="B273" t="s">
        <v>2633</v>
      </c>
      <c r="C273" t="s">
        <v>2634</v>
      </c>
      <c r="D273" s="1" t="s">
        <v>2635</v>
      </c>
      <c r="E273" s="3">
        <v>839192.69000000006</v>
      </c>
      <c r="F273" s="3">
        <v>615595.31000000006</v>
      </c>
      <c r="G273" s="16">
        <f t="shared" si="10"/>
        <v>223597.38</v>
      </c>
      <c r="H273" s="75">
        <f t="shared" si="11"/>
        <v>0.36322138321684094</v>
      </c>
      <c r="I273" s="75">
        <f t="shared" si="13"/>
        <v>1.333714544013615E-2</v>
      </c>
      <c r="J273" s="3">
        <v>839192.69000000006</v>
      </c>
      <c r="K273" s="3">
        <v>615595.31000000006</v>
      </c>
      <c r="L273" s="16">
        <f t="shared" si="12"/>
        <v>223597.38</v>
      </c>
      <c r="M273" s="17">
        <v>44835</v>
      </c>
      <c r="N273" s="17">
        <v>45199</v>
      </c>
      <c r="O273" t="s">
        <v>2636</v>
      </c>
      <c r="P273" t="s">
        <v>432</v>
      </c>
      <c r="Q273" t="s">
        <v>2637</v>
      </c>
      <c r="R273" t="s">
        <v>23</v>
      </c>
    </row>
    <row r="274" spans="2:18" ht="45" x14ac:dyDescent="0.25">
      <c r="B274" t="s">
        <v>2638</v>
      </c>
      <c r="C274" t="s">
        <v>2639</v>
      </c>
      <c r="D274" s="1" t="s">
        <v>2640</v>
      </c>
      <c r="E274" s="3">
        <v>18818.840000000004</v>
      </c>
      <c r="F274" s="3">
        <v>17344.88</v>
      </c>
      <c r="G274" s="16">
        <f t="shared" si="10"/>
        <v>1473.9600000000028</v>
      </c>
      <c r="H274" s="75">
        <f t="shared" si="11"/>
        <v>8.4979544395810333E-2</v>
      </c>
      <c r="I274" s="75">
        <f t="shared" si="13"/>
        <v>2.9908459533251156E-4</v>
      </c>
      <c r="J274" s="3">
        <v>18818.840000000004</v>
      </c>
      <c r="K274" s="3">
        <v>17344.88</v>
      </c>
      <c r="L274" s="16">
        <f t="shared" si="12"/>
        <v>1473.9600000000028</v>
      </c>
      <c r="M274" s="17">
        <v>44835</v>
      </c>
      <c r="N274" s="17">
        <v>45199</v>
      </c>
      <c r="O274" t="s">
        <v>2475</v>
      </c>
      <c r="P274" t="s">
        <v>432</v>
      </c>
      <c r="Q274" t="s">
        <v>2199</v>
      </c>
      <c r="R274" t="s">
        <v>32</v>
      </c>
    </row>
    <row r="275" spans="2:18" ht="45" x14ac:dyDescent="0.25">
      <c r="B275" t="s">
        <v>2641</v>
      </c>
      <c r="C275" t="s">
        <v>2642</v>
      </c>
      <c r="D275" s="1" t="s">
        <v>2643</v>
      </c>
      <c r="E275" s="3">
        <v>18216.5</v>
      </c>
      <c r="F275" s="3">
        <v>18825.32</v>
      </c>
      <c r="G275" s="16">
        <f t="shared" si="10"/>
        <v>-608.81999999999971</v>
      </c>
      <c r="H275" s="75">
        <f t="shared" si="11"/>
        <v>-3.234048611125865E-2</v>
      </c>
      <c r="I275" s="75">
        <f t="shared" si="13"/>
        <v>2.8951170905723708E-4</v>
      </c>
      <c r="J275" s="3">
        <v>18216.5</v>
      </c>
      <c r="K275" s="3">
        <v>18825.32</v>
      </c>
      <c r="L275" s="16">
        <f t="shared" si="12"/>
        <v>-608.81999999999971</v>
      </c>
      <c r="M275" s="17">
        <v>44835</v>
      </c>
      <c r="N275" s="17">
        <v>45199</v>
      </c>
      <c r="O275" t="s">
        <v>2644</v>
      </c>
      <c r="P275" t="s">
        <v>432</v>
      </c>
      <c r="Q275" t="s">
        <v>2568</v>
      </c>
      <c r="R275" t="s">
        <v>454</v>
      </c>
    </row>
    <row r="276" spans="2:18" ht="60" x14ac:dyDescent="0.25">
      <c r="B276" t="s">
        <v>2645</v>
      </c>
      <c r="C276" t="s">
        <v>2646</v>
      </c>
      <c r="D276" s="1" t="s">
        <v>2647</v>
      </c>
      <c r="E276" s="3">
        <v>437.36999999999989</v>
      </c>
      <c r="F276" s="3">
        <v>61393.71</v>
      </c>
      <c r="G276" s="16">
        <f t="shared" si="10"/>
        <v>-60956.34</v>
      </c>
      <c r="H276" s="75">
        <f t="shared" si="11"/>
        <v>-0.99287598029179203</v>
      </c>
      <c r="I276" s="75">
        <f t="shared" si="13"/>
        <v>6.9510463695201468E-6</v>
      </c>
      <c r="J276" s="3">
        <v>437.36999999999989</v>
      </c>
      <c r="K276" s="3">
        <v>61393.71</v>
      </c>
      <c r="L276" s="16">
        <f t="shared" si="12"/>
        <v>-60956.34</v>
      </c>
      <c r="M276" s="17">
        <v>44835</v>
      </c>
      <c r="N276" s="17">
        <v>45199</v>
      </c>
      <c r="O276" t="s">
        <v>2452</v>
      </c>
      <c r="P276" t="s">
        <v>432</v>
      </c>
      <c r="Q276" t="s">
        <v>2648</v>
      </c>
      <c r="R276" t="s">
        <v>43</v>
      </c>
    </row>
    <row r="277" spans="2:18" x14ac:dyDescent="0.25">
      <c r="B277" t="s">
        <v>2649</v>
      </c>
      <c r="C277" t="s">
        <v>2650</v>
      </c>
      <c r="D277" s="1" t="s">
        <v>2651</v>
      </c>
      <c r="E277" s="3">
        <v>2836.9</v>
      </c>
      <c r="F277" s="3">
        <v>32495.95</v>
      </c>
      <c r="G277" s="16">
        <f t="shared" si="10"/>
        <v>-29659.05</v>
      </c>
      <c r="H277" s="75">
        <f t="shared" si="11"/>
        <v>-0.91269989029402121</v>
      </c>
      <c r="I277" s="75">
        <f t="shared" si="13"/>
        <v>4.50863649671713E-5</v>
      </c>
      <c r="J277" s="3">
        <v>2836.9</v>
      </c>
      <c r="K277" s="3">
        <v>32495.95</v>
      </c>
      <c r="L277" s="16">
        <f t="shared" si="12"/>
        <v>-29659.05</v>
      </c>
      <c r="M277" s="17">
        <v>44835</v>
      </c>
      <c r="N277" s="17">
        <v>45199</v>
      </c>
      <c r="O277" t="s">
        <v>2452</v>
      </c>
      <c r="P277" t="s">
        <v>432</v>
      </c>
      <c r="Q277" t="s">
        <v>2199</v>
      </c>
      <c r="R277" t="s">
        <v>32</v>
      </c>
    </row>
    <row r="278" spans="2:18" ht="30" x14ac:dyDescent="0.25">
      <c r="B278" t="s">
        <v>2652</v>
      </c>
      <c r="C278" t="s">
        <v>2653</v>
      </c>
      <c r="D278" s="1" t="s">
        <v>2654</v>
      </c>
      <c r="E278" s="3">
        <v>4699.75</v>
      </c>
      <c r="F278" s="3">
        <v>12145.54</v>
      </c>
      <c r="G278" s="16">
        <f t="shared" si="10"/>
        <v>-7445.7900000000009</v>
      </c>
      <c r="H278" s="75">
        <f t="shared" si="11"/>
        <v>-0.613047258499828</v>
      </c>
      <c r="I278" s="75">
        <f t="shared" si="13"/>
        <v>7.4692320404125387E-5</v>
      </c>
      <c r="J278" s="3">
        <v>4699.75</v>
      </c>
      <c r="K278" s="3">
        <v>12145.54</v>
      </c>
      <c r="L278" s="16">
        <f t="shared" si="12"/>
        <v>-7445.7900000000009</v>
      </c>
      <c r="M278" s="17">
        <v>44835</v>
      </c>
      <c r="N278" s="17">
        <v>45199</v>
      </c>
      <c r="O278" t="s">
        <v>2631</v>
      </c>
      <c r="P278" t="s">
        <v>432</v>
      </c>
      <c r="Q278" t="s">
        <v>2655</v>
      </c>
      <c r="R278" t="s">
        <v>21</v>
      </c>
    </row>
    <row r="279" spans="2:18" ht="45" x14ac:dyDescent="0.25">
      <c r="B279" t="s">
        <v>2656</v>
      </c>
      <c r="C279" t="s">
        <v>2657</v>
      </c>
      <c r="D279" s="1" t="s">
        <v>2658</v>
      </c>
      <c r="E279" s="3">
        <v>9316.8700000000008</v>
      </c>
      <c r="F279" s="3">
        <v>9656.89</v>
      </c>
      <c r="G279" s="16">
        <f t="shared" si="10"/>
        <v>-340.01999999999862</v>
      </c>
      <c r="H279" s="75">
        <f t="shared" si="11"/>
        <v>-3.5210093518720689E-2</v>
      </c>
      <c r="I279" s="75">
        <f t="shared" si="13"/>
        <v>1.4807141639525161E-4</v>
      </c>
      <c r="J279" s="3">
        <v>9316.8700000000008</v>
      </c>
      <c r="K279" s="3">
        <v>9656.89</v>
      </c>
      <c r="L279" s="16">
        <f t="shared" si="12"/>
        <v>-340.01999999999862</v>
      </c>
      <c r="M279" s="17">
        <v>44835</v>
      </c>
      <c r="N279" s="17">
        <v>45199</v>
      </c>
      <c r="O279" t="s">
        <v>2475</v>
      </c>
      <c r="P279" t="s">
        <v>432</v>
      </c>
      <c r="Q279" t="s">
        <v>2659</v>
      </c>
      <c r="R279" t="s">
        <v>38</v>
      </c>
    </row>
    <row r="280" spans="2:18" x14ac:dyDescent="0.25">
      <c r="B280" t="s">
        <v>2660</v>
      </c>
      <c r="C280" t="s">
        <v>2661</v>
      </c>
      <c r="D280" s="1" t="s">
        <v>2662</v>
      </c>
      <c r="E280" s="3">
        <v>30708.379999999997</v>
      </c>
      <c r="F280" s="3">
        <v>29471.81</v>
      </c>
      <c r="G280" s="16">
        <f t="shared" si="10"/>
        <v>1236.5699999999961</v>
      </c>
      <c r="H280" s="75">
        <f t="shared" si="11"/>
        <v>4.1957721632977278E-2</v>
      </c>
      <c r="I280" s="75">
        <f t="shared" si="13"/>
        <v>4.8804301463942456E-4</v>
      </c>
      <c r="J280" s="3">
        <v>30708.379999999997</v>
      </c>
      <c r="K280" s="3">
        <v>29471.81</v>
      </c>
      <c r="L280" s="16">
        <f t="shared" si="12"/>
        <v>1236.5699999999961</v>
      </c>
      <c r="M280" s="17">
        <v>44835</v>
      </c>
      <c r="N280" s="17">
        <v>45199</v>
      </c>
      <c r="O280" t="s">
        <v>2663</v>
      </c>
      <c r="P280" t="s">
        <v>21</v>
      </c>
      <c r="Q280" t="s">
        <v>2145</v>
      </c>
      <c r="R280" t="s">
        <v>21</v>
      </c>
    </row>
    <row r="281" spans="2:18" x14ac:dyDescent="0.25">
      <c r="B281" t="s">
        <v>2664</v>
      </c>
      <c r="C281" t="s">
        <v>2665</v>
      </c>
      <c r="D281" s="1" t="s">
        <v>2666</v>
      </c>
      <c r="E281" s="3">
        <v>8915.91</v>
      </c>
      <c r="F281" s="3">
        <v>33623.1</v>
      </c>
      <c r="G281" s="16">
        <f t="shared" si="10"/>
        <v>-24707.19</v>
      </c>
      <c r="H281" s="75">
        <f t="shared" si="11"/>
        <v>-0.73482784157320413</v>
      </c>
      <c r="I281" s="75">
        <f t="shared" si="13"/>
        <v>1.4169902790879207E-4</v>
      </c>
      <c r="J281" s="3">
        <v>8915.91</v>
      </c>
      <c r="K281" s="3">
        <v>33623.1</v>
      </c>
      <c r="L281" s="16">
        <f t="shared" si="12"/>
        <v>-24707.19</v>
      </c>
      <c r="M281" s="17">
        <v>44835</v>
      </c>
      <c r="N281" s="17">
        <v>45199</v>
      </c>
      <c r="O281" t="s">
        <v>2667</v>
      </c>
      <c r="P281" t="s">
        <v>432</v>
      </c>
      <c r="Q281" t="s">
        <v>2584</v>
      </c>
      <c r="R281" t="s">
        <v>32</v>
      </c>
    </row>
    <row r="282" spans="2:18" ht="30" x14ac:dyDescent="0.25">
      <c r="B282" t="s">
        <v>2668</v>
      </c>
      <c r="C282" t="s">
        <v>2669</v>
      </c>
      <c r="D282" s="1" t="s">
        <v>2670</v>
      </c>
      <c r="E282" s="3">
        <v>8430.39</v>
      </c>
      <c r="F282" s="3">
        <v>6351.86</v>
      </c>
      <c r="G282" s="16">
        <f t="shared" si="10"/>
        <v>2078.5299999999997</v>
      </c>
      <c r="H282" s="75">
        <f t="shared" si="11"/>
        <v>0.32723170850742928</v>
      </c>
      <c r="I282" s="75">
        <f t="shared" si="13"/>
        <v>1.339827418504675E-4</v>
      </c>
      <c r="J282" s="3">
        <v>8430.39</v>
      </c>
      <c r="K282" s="3">
        <v>6351.86</v>
      </c>
      <c r="L282" s="16">
        <f t="shared" si="12"/>
        <v>2078.5299999999997</v>
      </c>
      <c r="M282" s="17">
        <v>44835</v>
      </c>
      <c r="N282" s="17">
        <v>45199</v>
      </c>
      <c r="O282" t="s">
        <v>2475</v>
      </c>
      <c r="P282" t="s">
        <v>432</v>
      </c>
      <c r="Q282" t="s">
        <v>2655</v>
      </c>
      <c r="R282" t="s">
        <v>21</v>
      </c>
    </row>
    <row r="283" spans="2:18" ht="30" x14ac:dyDescent="0.25">
      <c r="B283" t="s">
        <v>2671</v>
      </c>
      <c r="C283" t="s">
        <v>2672</v>
      </c>
      <c r="D283" s="1" t="s">
        <v>2673</v>
      </c>
      <c r="E283" s="3">
        <v>330031.78999999998</v>
      </c>
      <c r="F283" s="3">
        <v>319074.78000000003</v>
      </c>
      <c r="G283" s="16">
        <f t="shared" si="10"/>
        <v>10957.009999999951</v>
      </c>
      <c r="H283" s="75">
        <f t="shared" si="11"/>
        <v>3.433994375863849E-2</v>
      </c>
      <c r="I283" s="75">
        <f t="shared" si="13"/>
        <v>5.2451386142299107E-3</v>
      </c>
      <c r="J283" s="3">
        <v>330031.78999999998</v>
      </c>
      <c r="K283" s="3">
        <v>319074.78000000003</v>
      </c>
      <c r="L283" s="16">
        <f t="shared" si="12"/>
        <v>10957.009999999951</v>
      </c>
      <c r="M283" s="17">
        <v>44835</v>
      </c>
      <c r="N283" s="17">
        <v>45199</v>
      </c>
      <c r="O283" t="s">
        <v>2475</v>
      </c>
      <c r="P283" t="s">
        <v>432</v>
      </c>
      <c r="Q283" t="s">
        <v>1471</v>
      </c>
      <c r="R283" t="s">
        <v>23</v>
      </c>
    </row>
    <row r="284" spans="2:18" ht="30" x14ac:dyDescent="0.25">
      <c r="B284" t="s">
        <v>2674</v>
      </c>
      <c r="C284" t="s">
        <v>2675</v>
      </c>
      <c r="D284" s="1" t="s">
        <v>2676</v>
      </c>
      <c r="E284" s="3">
        <v>11915.210000000001</v>
      </c>
      <c r="F284" s="3">
        <v>17229.169999999998</v>
      </c>
      <c r="G284" s="16">
        <f t="shared" si="10"/>
        <v>-5313.9599999999973</v>
      </c>
      <c r="H284" s="75">
        <f t="shared" si="11"/>
        <v>-0.30842809026784213</v>
      </c>
      <c r="I284" s="75">
        <f t="shared" si="13"/>
        <v>1.8936638821265788E-4</v>
      </c>
      <c r="J284" s="3">
        <v>11915.210000000001</v>
      </c>
      <c r="K284" s="3">
        <v>17229.169999999998</v>
      </c>
      <c r="L284" s="16">
        <f t="shared" si="12"/>
        <v>-5313.9599999999973</v>
      </c>
      <c r="M284" s="17">
        <v>44835</v>
      </c>
      <c r="N284" s="17">
        <v>45199</v>
      </c>
      <c r="O284" t="s">
        <v>2677</v>
      </c>
      <c r="P284" t="s">
        <v>585</v>
      </c>
      <c r="Q284" t="s">
        <v>872</v>
      </c>
      <c r="R284" t="s">
        <v>544</v>
      </c>
    </row>
    <row r="285" spans="2:18" x14ac:dyDescent="0.25">
      <c r="B285" t="s">
        <v>2678</v>
      </c>
      <c r="C285" t="s">
        <v>2679</v>
      </c>
      <c r="D285" s="1" t="s">
        <v>1823</v>
      </c>
      <c r="E285" s="3">
        <v>9321.1</v>
      </c>
      <c r="F285" s="3">
        <v>19914.099999999999</v>
      </c>
      <c r="G285" s="16">
        <f t="shared" si="10"/>
        <v>-10592.999999999998</v>
      </c>
      <c r="H285" s="75">
        <f t="shared" si="11"/>
        <v>-0.53193465936195961</v>
      </c>
      <c r="I285" s="75">
        <f t="shared" si="13"/>
        <v>1.481386430595017E-4</v>
      </c>
      <c r="J285" s="3">
        <v>9321.1</v>
      </c>
      <c r="K285" s="3">
        <v>19914.099999999999</v>
      </c>
      <c r="L285" s="16">
        <f t="shared" si="12"/>
        <v>-10592.999999999998</v>
      </c>
      <c r="M285" s="17">
        <v>44835</v>
      </c>
      <c r="N285" s="17">
        <v>45199</v>
      </c>
      <c r="O285" t="s">
        <v>2119</v>
      </c>
      <c r="P285" t="s">
        <v>432</v>
      </c>
      <c r="Q285" t="s">
        <v>2568</v>
      </c>
      <c r="R285" t="s">
        <v>454</v>
      </c>
    </row>
    <row r="286" spans="2:18" x14ac:dyDescent="0.25">
      <c r="B286" t="s">
        <v>2680</v>
      </c>
      <c r="C286" t="s">
        <v>2681</v>
      </c>
      <c r="D286" s="1" t="s">
        <v>1827</v>
      </c>
      <c r="E286" s="3">
        <v>78720.27</v>
      </c>
      <c r="F286" s="3">
        <v>83320.960000000006</v>
      </c>
      <c r="G286" s="16">
        <f t="shared" si="10"/>
        <v>-4600.6900000000023</v>
      </c>
      <c r="H286" s="75">
        <f t="shared" si="11"/>
        <v>-5.5216478542734052E-2</v>
      </c>
      <c r="I286" s="75">
        <f t="shared" si="13"/>
        <v>1.2510877449096781E-3</v>
      </c>
      <c r="J286" s="3">
        <v>78720.27</v>
      </c>
      <c r="K286" s="3">
        <v>83320.960000000006</v>
      </c>
      <c r="L286" s="16">
        <f t="shared" si="12"/>
        <v>-4600.6900000000023</v>
      </c>
      <c r="M286" s="17">
        <v>44835</v>
      </c>
      <c r="N286" s="17">
        <v>45199</v>
      </c>
      <c r="O286" t="s">
        <v>2119</v>
      </c>
      <c r="P286" t="s">
        <v>432</v>
      </c>
      <c r="Q286" t="s">
        <v>2568</v>
      </c>
      <c r="R286" t="s">
        <v>454</v>
      </c>
    </row>
    <row r="287" spans="2:18" ht="30" x14ac:dyDescent="0.25">
      <c r="B287" t="s">
        <v>2682</v>
      </c>
      <c r="C287" t="s">
        <v>2683</v>
      </c>
      <c r="D287" s="1" t="s">
        <v>1001</v>
      </c>
      <c r="E287" s="3">
        <v>20792</v>
      </c>
      <c r="F287" s="3">
        <v>31196.29</v>
      </c>
      <c r="G287" s="16">
        <f t="shared" si="10"/>
        <v>-10404.290000000001</v>
      </c>
      <c r="H287" s="75">
        <f t="shared" si="11"/>
        <v>-0.33351049115135167</v>
      </c>
      <c r="I287" s="75">
        <f t="shared" si="13"/>
        <v>3.3044368867334966E-4</v>
      </c>
      <c r="J287" s="3">
        <v>20792</v>
      </c>
      <c r="K287" s="3">
        <v>31196.29</v>
      </c>
      <c r="L287" s="16">
        <f t="shared" si="12"/>
        <v>-10404.290000000001</v>
      </c>
      <c r="M287" s="17">
        <v>44835</v>
      </c>
      <c r="N287" s="17">
        <v>45199</v>
      </c>
      <c r="O287" t="s">
        <v>2119</v>
      </c>
      <c r="P287" t="s">
        <v>432</v>
      </c>
      <c r="Q287" t="s">
        <v>1471</v>
      </c>
      <c r="R287" t="s">
        <v>23</v>
      </c>
    </row>
    <row r="288" spans="2:18" ht="30" x14ac:dyDescent="0.25">
      <c r="B288" t="s">
        <v>2684</v>
      </c>
      <c r="C288" t="s">
        <v>2685</v>
      </c>
      <c r="D288" s="1" t="s">
        <v>2686</v>
      </c>
      <c r="E288" s="3">
        <v>5566.84</v>
      </c>
      <c r="F288" s="3">
        <v>30983</v>
      </c>
      <c r="G288" s="16">
        <f t="shared" si="10"/>
        <v>-25416.16</v>
      </c>
      <c r="H288" s="75">
        <f t="shared" si="11"/>
        <v>-0.82032598521770006</v>
      </c>
      <c r="I288" s="75">
        <f t="shared" si="13"/>
        <v>8.8472833005692083E-5</v>
      </c>
      <c r="J288" s="3">
        <v>5566.84</v>
      </c>
      <c r="K288" s="3">
        <v>30983</v>
      </c>
      <c r="L288" s="16">
        <f t="shared" si="12"/>
        <v>-25416.16</v>
      </c>
      <c r="M288" s="17">
        <v>44835</v>
      </c>
      <c r="N288" s="17">
        <v>45199</v>
      </c>
      <c r="O288" t="s">
        <v>2475</v>
      </c>
      <c r="P288" t="s">
        <v>432</v>
      </c>
      <c r="Q288" t="s">
        <v>2687</v>
      </c>
      <c r="R288" t="s">
        <v>432</v>
      </c>
    </row>
    <row r="289" spans="2:18" x14ac:dyDescent="0.25">
      <c r="B289" t="s">
        <v>2688</v>
      </c>
      <c r="C289" t="s">
        <v>2689</v>
      </c>
      <c r="D289" s="1" t="s">
        <v>1833</v>
      </c>
      <c r="E289" s="3">
        <v>40465.89</v>
      </c>
      <c r="F289" s="3">
        <v>43376.2</v>
      </c>
      <c r="G289" s="16">
        <f t="shared" si="10"/>
        <v>-2910.3099999999977</v>
      </c>
      <c r="H289" s="75">
        <f t="shared" si="11"/>
        <v>-6.7094627929601899E-2</v>
      </c>
      <c r="I289" s="75">
        <f t="shared" si="13"/>
        <v>6.4311744695315571E-4</v>
      </c>
      <c r="J289" s="3">
        <v>40465.89</v>
      </c>
      <c r="K289" s="3">
        <v>43376.2</v>
      </c>
      <c r="L289" s="16">
        <f t="shared" si="12"/>
        <v>-2910.3099999999977</v>
      </c>
      <c r="M289" s="17">
        <v>44835</v>
      </c>
      <c r="N289" s="17">
        <v>45199</v>
      </c>
      <c r="O289" t="s">
        <v>2475</v>
      </c>
      <c r="P289" t="s">
        <v>432</v>
      </c>
      <c r="Q289" t="s">
        <v>2690</v>
      </c>
      <c r="R289" t="s">
        <v>580</v>
      </c>
    </row>
    <row r="290" spans="2:18" x14ac:dyDescent="0.25">
      <c r="B290" t="s">
        <v>2691</v>
      </c>
      <c r="C290" t="s">
        <v>2692</v>
      </c>
      <c r="D290" s="1" t="s">
        <v>2693</v>
      </c>
      <c r="E290" s="3">
        <v>59551.26</v>
      </c>
      <c r="F290" s="3">
        <v>56961.87</v>
      </c>
      <c r="G290" s="16">
        <f t="shared" si="10"/>
        <v>2589.3899999999994</v>
      </c>
      <c r="H290" s="75">
        <f t="shared" si="11"/>
        <v>4.5458303949642093E-2</v>
      </c>
      <c r="I290" s="75">
        <f t="shared" si="13"/>
        <v>9.4643795784656124E-4</v>
      </c>
      <c r="J290" s="3">
        <v>59551.26</v>
      </c>
      <c r="K290" s="3">
        <v>56961.87</v>
      </c>
      <c r="L290" s="16">
        <f t="shared" si="12"/>
        <v>2589.3899999999994</v>
      </c>
      <c r="M290" s="17">
        <v>44835</v>
      </c>
      <c r="N290" s="17">
        <v>45199</v>
      </c>
      <c r="O290" t="s">
        <v>2145</v>
      </c>
      <c r="P290" t="s">
        <v>21</v>
      </c>
      <c r="Q290" t="s">
        <v>1471</v>
      </c>
      <c r="R290" t="s">
        <v>23</v>
      </c>
    </row>
    <row r="291" spans="2:18" x14ac:dyDescent="0.25">
      <c r="B291" t="s">
        <v>2694</v>
      </c>
      <c r="C291" t="s">
        <v>2695</v>
      </c>
      <c r="D291" s="1" t="s">
        <v>2696</v>
      </c>
      <c r="E291" s="3">
        <v>2820.66</v>
      </c>
      <c r="F291" s="3">
        <v>6107.12</v>
      </c>
      <c r="G291" s="16">
        <f t="shared" si="10"/>
        <v>-3286.46</v>
      </c>
      <c r="H291" s="75">
        <f t="shared" si="11"/>
        <v>-0.53813581524515652</v>
      </c>
      <c r="I291" s="75">
        <f t="shared" si="13"/>
        <v>4.4828265433501843E-5</v>
      </c>
      <c r="J291" s="3">
        <v>2820.66</v>
      </c>
      <c r="K291" s="3">
        <v>6107.12</v>
      </c>
      <c r="L291" s="16">
        <f t="shared" si="12"/>
        <v>-3286.46</v>
      </c>
      <c r="M291" s="17">
        <v>44835</v>
      </c>
      <c r="N291" s="17">
        <v>45199</v>
      </c>
      <c r="O291" t="s">
        <v>2697</v>
      </c>
      <c r="P291" t="s">
        <v>21</v>
      </c>
      <c r="Q291" t="s">
        <v>2551</v>
      </c>
      <c r="R291" t="s">
        <v>38</v>
      </c>
    </row>
    <row r="292" spans="2:18" x14ac:dyDescent="0.25">
      <c r="B292" t="s">
        <v>2698</v>
      </c>
      <c r="C292" t="s">
        <v>2699</v>
      </c>
      <c r="D292" s="1" t="s">
        <v>2700</v>
      </c>
      <c r="E292" s="3">
        <v>39925.08</v>
      </c>
      <c r="F292" s="3">
        <v>34561.43</v>
      </c>
      <c r="G292" s="16">
        <f t="shared" si="10"/>
        <v>5363.6500000000015</v>
      </c>
      <c r="H292" s="75">
        <f t="shared" si="11"/>
        <v>0.15519178459919053</v>
      </c>
      <c r="I292" s="75">
        <f t="shared" si="13"/>
        <v>6.3452244641105135E-4</v>
      </c>
      <c r="J292" s="3">
        <v>39925.08</v>
      </c>
      <c r="K292" s="3">
        <v>34561.43</v>
      </c>
      <c r="L292" s="16">
        <f t="shared" si="12"/>
        <v>5363.6500000000015</v>
      </c>
      <c r="M292" s="17">
        <v>44835</v>
      </c>
      <c r="N292" s="17">
        <v>45199</v>
      </c>
      <c r="O292" t="s">
        <v>2701</v>
      </c>
      <c r="P292" t="s">
        <v>21</v>
      </c>
      <c r="Q292" t="s">
        <v>2199</v>
      </c>
      <c r="R292" t="s">
        <v>32</v>
      </c>
    </row>
    <row r="293" spans="2:18" ht="30" x14ac:dyDescent="0.25">
      <c r="B293" t="s">
        <v>2702</v>
      </c>
      <c r="C293" t="s">
        <v>2703</v>
      </c>
      <c r="D293" s="1" t="s">
        <v>2704</v>
      </c>
      <c r="E293" s="3">
        <v>-3672.77</v>
      </c>
      <c r="F293" s="3">
        <v>8959.84</v>
      </c>
      <c r="G293" s="16">
        <f t="shared" si="10"/>
        <v>-12632.61</v>
      </c>
      <c r="H293" s="75">
        <f t="shared" si="11"/>
        <v>-1.4099146859765352</v>
      </c>
      <c r="I293" s="75">
        <f t="shared" si="13"/>
        <v>-5.8370703465218272E-5</v>
      </c>
      <c r="J293" s="3">
        <v>-3672.77</v>
      </c>
      <c r="K293" s="3">
        <v>8959.84</v>
      </c>
      <c r="L293" s="16">
        <f t="shared" si="12"/>
        <v>-12632.61</v>
      </c>
      <c r="M293" s="17">
        <v>44835</v>
      </c>
      <c r="N293" s="17">
        <v>45199</v>
      </c>
      <c r="O293" t="s">
        <v>2119</v>
      </c>
      <c r="P293" t="s">
        <v>432</v>
      </c>
      <c r="Q293" t="s">
        <v>2648</v>
      </c>
      <c r="R293" t="s">
        <v>43</v>
      </c>
    </row>
    <row r="294" spans="2:18" x14ac:dyDescent="0.25">
      <c r="B294" t="s">
        <v>2705</v>
      </c>
      <c r="C294" t="s">
        <v>2706</v>
      </c>
      <c r="D294" s="1" t="s">
        <v>2707</v>
      </c>
      <c r="E294" s="3">
        <v>1040.19</v>
      </c>
      <c r="F294" s="3">
        <v>1060.82</v>
      </c>
      <c r="G294" s="16">
        <f t="shared" si="10"/>
        <v>-20.629999999999882</v>
      </c>
      <c r="H294" s="75">
        <f t="shared" si="11"/>
        <v>-1.9447220075036183E-2</v>
      </c>
      <c r="I294" s="75">
        <f t="shared" si="13"/>
        <v>1.6531561202439956E-5</v>
      </c>
      <c r="J294" s="3">
        <v>1040.19</v>
      </c>
      <c r="K294" s="3">
        <v>1060.82</v>
      </c>
      <c r="L294" s="16">
        <f t="shared" si="12"/>
        <v>-20.629999999999882</v>
      </c>
      <c r="M294" s="17">
        <v>44835</v>
      </c>
      <c r="N294" s="17">
        <v>45199</v>
      </c>
      <c r="O294" t="s">
        <v>2663</v>
      </c>
      <c r="P294" t="s">
        <v>21</v>
      </c>
      <c r="Q294" t="s">
        <v>2584</v>
      </c>
      <c r="R294" t="s">
        <v>32</v>
      </c>
    </row>
    <row r="295" spans="2:18" ht="60" x14ac:dyDescent="0.25">
      <c r="B295" t="s">
        <v>2708</v>
      </c>
      <c r="C295" t="s">
        <v>2709</v>
      </c>
      <c r="D295" s="1" t="s">
        <v>2710</v>
      </c>
      <c r="E295" s="3">
        <v>1666.45</v>
      </c>
      <c r="F295" s="3">
        <v>1666.45</v>
      </c>
      <c r="G295" s="16">
        <f t="shared" si="10"/>
        <v>0</v>
      </c>
      <c r="H295" s="75">
        <f t="shared" si="11"/>
        <v>0</v>
      </c>
      <c r="I295" s="75">
        <f t="shared" si="13"/>
        <v>2.6484603933710251E-5</v>
      </c>
      <c r="J295" s="3">
        <v>1666.45</v>
      </c>
      <c r="K295" s="3">
        <v>1666.45</v>
      </c>
      <c r="L295" s="16">
        <f t="shared" si="12"/>
        <v>0</v>
      </c>
      <c r="M295" s="17">
        <v>44835</v>
      </c>
      <c r="N295" s="17">
        <v>45199</v>
      </c>
      <c r="O295" t="s">
        <v>2422</v>
      </c>
      <c r="P295" t="s">
        <v>23</v>
      </c>
      <c r="Q295" t="s">
        <v>2659</v>
      </c>
      <c r="R295" t="s">
        <v>38</v>
      </c>
    </row>
    <row r="296" spans="2:18" ht="45" x14ac:dyDescent="0.25">
      <c r="B296" t="s">
        <v>2711</v>
      </c>
      <c r="C296" t="s">
        <v>2712</v>
      </c>
      <c r="D296" s="1" t="s">
        <v>2713</v>
      </c>
      <c r="E296" s="3">
        <v>21907.06</v>
      </c>
      <c r="F296" s="3">
        <v>18868.419999999998</v>
      </c>
      <c r="G296" s="16">
        <f t="shared" si="10"/>
        <v>3038.6400000000031</v>
      </c>
      <c r="H296" s="75">
        <f t="shared" si="11"/>
        <v>0.16104369099267471</v>
      </c>
      <c r="I296" s="75">
        <f t="shared" si="13"/>
        <v>3.481651459401881E-4</v>
      </c>
      <c r="J296" s="3">
        <v>21907.06</v>
      </c>
      <c r="K296" s="3">
        <v>18868.419999999998</v>
      </c>
      <c r="L296" s="16">
        <f t="shared" si="12"/>
        <v>3038.6400000000031</v>
      </c>
      <c r="M296" s="17">
        <v>44835</v>
      </c>
      <c r="N296" s="17">
        <v>45199</v>
      </c>
      <c r="O296" t="s">
        <v>2714</v>
      </c>
      <c r="P296" t="s">
        <v>432</v>
      </c>
      <c r="Q296" t="s">
        <v>2648</v>
      </c>
      <c r="R296" t="s">
        <v>43</v>
      </c>
    </row>
    <row r="297" spans="2:18" ht="60" x14ac:dyDescent="0.25">
      <c r="B297" t="s">
        <v>2715</v>
      </c>
      <c r="C297" t="s">
        <v>2716</v>
      </c>
      <c r="D297" s="1" t="s">
        <v>2717</v>
      </c>
      <c r="E297" s="3">
        <v>2074837.73</v>
      </c>
      <c r="F297" s="3">
        <v>1808479.45</v>
      </c>
      <c r="G297" s="16">
        <f t="shared" si="10"/>
        <v>266358.28000000003</v>
      </c>
      <c r="H297" s="75">
        <f t="shared" si="11"/>
        <v>0.14728300064454702</v>
      </c>
      <c r="I297" s="75">
        <f t="shared" si="13"/>
        <v>3.2975040058668692E-2</v>
      </c>
      <c r="J297" s="3">
        <v>2074837.73</v>
      </c>
      <c r="K297" s="3">
        <v>1808479.45</v>
      </c>
      <c r="L297" s="16">
        <f t="shared" si="12"/>
        <v>266358.28000000003</v>
      </c>
      <c r="M297" s="17">
        <v>44835</v>
      </c>
      <c r="N297" s="17">
        <v>45199</v>
      </c>
      <c r="O297" t="s">
        <v>2475</v>
      </c>
      <c r="P297" t="s">
        <v>432</v>
      </c>
      <c r="Q297" t="s">
        <v>1471</v>
      </c>
      <c r="R297" t="s">
        <v>23</v>
      </c>
    </row>
    <row r="298" spans="2:18" ht="30" x14ac:dyDescent="0.25">
      <c r="B298" t="s">
        <v>2718</v>
      </c>
      <c r="C298" t="s">
        <v>2719</v>
      </c>
      <c r="D298" s="1" t="s">
        <v>2720</v>
      </c>
      <c r="E298" s="3">
        <v>24383.119999999999</v>
      </c>
      <c r="F298" s="3">
        <v>24571.54</v>
      </c>
      <c r="G298" s="16">
        <f t="shared" si="10"/>
        <v>-188.42000000000189</v>
      </c>
      <c r="H298" s="75">
        <f t="shared" si="11"/>
        <v>-7.6682210394628048E-3</v>
      </c>
      <c r="I298" s="75">
        <f t="shared" si="13"/>
        <v>3.875167426974281E-4</v>
      </c>
      <c r="J298" s="3">
        <v>24383.119999999999</v>
      </c>
      <c r="K298" s="3">
        <v>24571.54</v>
      </c>
      <c r="L298" s="16">
        <f t="shared" si="12"/>
        <v>-188.42000000000189</v>
      </c>
      <c r="M298" s="17">
        <v>44835</v>
      </c>
      <c r="N298" s="17">
        <v>45199</v>
      </c>
      <c r="O298" t="s">
        <v>2721</v>
      </c>
      <c r="P298" t="s">
        <v>21</v>
      </c>
      <c r="Q298" t="s">
        <v>2199</v>
      </c>
      <c r="R298" t="s">
        <v>32</v>
      </c>
    </row>
    <row r="299" spans="2:18" x14ac:dyDescent="0.25">
      <c r="B299" t="s">
        <v>2722</v>
      </c>
      <c r="C299" t="s">
        <v>2723</v>
      </c>
      <c r="D299" s="1" t="s">
        <v>2724</v>
      </c>
      <c r="E299" s="3">
        <v>109957.22</v>
      </c>
      <c r="F299" s="3">
        <v>359070.92</v>
      </c>
      <c r="G299" s="16">
        <f t="shared" si="10"/>
        <v>-249113.69999999998</v>
      </c>
      <c r="H299" s="75">
        <f t="shared" si="11"/>
        <v>-0.69377297387379633</v>
      </c>
      <c r="I299" s="75">
        <f t="shared" si="13"/>
        <v>1.7475312318712493E-3</v>
      </c>
      <c r="J299" s="3">
        <v>109957.22</v>
      </c>
      <c r="K299" s="3">
        <v>359070.92</v>
      </c>
      <c r="L299" s="16">
        <f t="shared" si="12"/>
        <v>-249113.69999999998</v>
      </c>
      <c r="M299" s="17">
        <v>44835</v>
      </c>
      <c r="N299" s="17">
        <v>45199</v>
      </c>
      <c r="O299" t="s">
        <v>2725</v>
      </c>
      <c r="P299" t="s">
        <v>32</v>
      </c>
      <c r="Q299" t="s">
        <v>1471</v>
      </c>
      <c r="R299" t="s">
        <v>23</v>
      </c>
    </row>
    <row r="300" spans="2:18" ht="30" x14ac:dyDescent="0.25">
      <c r="B300" t="s">
        <v>2726</v>
      </c>
      <c r="C300" t="s">
        <v>2727</v>
      </c>
      <c r="D300" s="1" t="s">
        <v>2728</v>
      </c>
      <c r="E300" s="3">
        <v>238106.44</v>
      </c>
      <c r="F300" s="3">
        <v>252050.43</v>
      </c>
      <c r="G300" s="16">
        <f t="shared" si="10"/>
        <v>-13943.989999999991</v>
      </c>
      <c r="H300" s="75">
        <f t="shared" si="11"/>
        <v>-5.5322222620290677E-2</v>
      </c>
      <c r="I300" s="75">
        <f t="shared" si="13"/>
        <v>3.7841847985032517E-3</v>
      </c>
      <c r="J300" s="3">
        <v>238106.44</v>
      </c>
      <c r="K300" s="3">
        <v>252050.43</v>
      </c>
      <c r="L300" s="16">
        <f t="shared" si="12"/>
        <v>-13943.989999999991</v>
      </c>
      <c r="M300" s="17">
        <v>44835</v>
      </c>
      <c r="N300" s="17">
        <v>45199</v>
      </c>
      <c r="O300" t="s">
        <v>2663</v>
      </c>
      <c r="P300" t="s">
        <v>21</v>
      </c>
      <c r="Q300" t="s">
        <v>2729</v>
      </c>
      <c r="R300" t="s">
        <v>585</v>
      </c>
    </row>
    <row r="301" spans="2:18" ht="30" x14ac:dyDescent="0.25">
      <c r="B301" t="s">
        <v>2730</v>
      </c>
      <c r="C301" t="s">
        <v>2731</v>
      </c>
      <c r="D301" s="1" t="s">
        <v>2732</v>
      </c>
      <c r="E301" s="3">
        <v>5579.52</v>
      </c>
      <c r="F301" s="3">
        <v>9434.6</v>
      </c>
      <c r="G301" s="16">
        <f t="shared" si="10"/>
        <v>-3855.08</v>
      </c>
      <c r="H301" s="75">
        <f t="shared" si="11"/>
        <v>-0.40861085790600554</v>
      </c>
      <c r="I301" s="75">
        <f t="shared" si="13"/>
        <v>8.8674354070158133E-5</v>
      </c>
      <c r="J301" s="3">
        <v>5579.52</v>
      </c>
      <c r="K301" s="3">
        <v>9434.6</v>
      </c>
      <c r="L301" s="16">
        <f t="shared" si="12"/>
        <v>-3855.08</v>
      </c>
      <c r="M301" s="17">
        <v>44835</v>
      </c>
      <c r="N301" s="17">
        <v>45199</v>
      </c>
      <c r="O301" t="s">
        <v>2663</v>
      </c>
      <c r="P301" t="s">
        <v>21</v>
      </c>
      <c r="Q301" t="s">
        <v>2199</v>
      </c>
      <c r="R301" t="s">
        <v>32</v>
      </c>
    </row>
    <row r="302" spans="2:18" ht="30" x14ac:dyDescent="0.25">
      <c r="B302" t="s">
        <v>2733</v>
      </c>
      <c r="C302" t="s">
        <v>2734</v>
      </c>
      <c r="D302" s="1" t="s">
        <v>2735</v>
      </c>
      <c r="E302" s="3">
        <v>5542.86</v>
      </c>
      <c r="F302" s="3">
        <v>4164.57</v>
      </c>
      <c r="G302" s="16">
        <f t="shared" si="10"/>
        <v>1378.29</v>
      </c>
      <c r="H302" s="75">
        <f t="shared" si="11"/>
        <v>0.33095613712820293</v>
      </c>
      <c r="I302" s="75">
        <f t="shared" si="13"/>
        <v>8.8091722979990512E-5</v>
      </c>
      <c r="J302" s="3">
        <v>5542.86</v>
      </c>
      <c r="K302" s="3">
        <v>4164.57</v>
      </c>
      <c r="L302" s="16">
        <f t="shared" si="12"/>
        <v>1378.29</v>
      </c>
      <c r="M302" s="17">
        <v>44835</v>
      </c>
      <c r="N302" s="17">
        <v>45199</v>
      </c>
      <c r="O302" t="s">
        <v>2736</v>
      </c>
      <c r="P302" t="s">
        <v>21</v>
      </c>
      <c r="Q302" t="s">
        <v>2551</v>
      </c>
      <c r="R302" t="s">
        <v>38</v>
      </c>
    </row>
    <row r="303" spans="2:18" ht="30" x14ac:dyDescent="0.25">
      <c r="B303" t="s">
        <v>2737</v>
      </c>
      <c r="C303" t="s">
        <v>2738</v>
      </c>
      <c r="D303" s="1" t="s">
        <v>2739</v>
      </c>
      <c r="E303" s="3">
        <v>4840.54</v>
      </c>
      <c r="F303" s="3">
        <v>8885.08</v>
      </c>
      <c r="G303" s="16">
        <f t="shared" si="10"/>
        <v>-4044.54</v>
      </c>
      <c r="H303" s="75">
        <f t="shared" si="11"/>
        <v>-0.45520580568773722</v>
      </c>
      <c r="I303" s="75">
        <f t="shared" si="13"/>
        <v>7.6929871718492497E-5</v>
      </c>
      <c r="J303" s="3">
        <v>4840.54</v>
      </c>
      <c r="K303" s="3">
        <v>8885.08</v>
      </c>
      <c r="L303" s="16">
        <f t="shared" si="12"/>
        <v>-4044.54</v>
      </c>
      <c r="M303" s="17">
        <v>44835</v>
      </c>
      <c r="N303" s="17">
        <v>45199</v>
      </c>
      <c r="O303" t="s">
        <v>2725</v>
      </c>
      <c r="P303" t="s">
        <v>32</v>
      </c>
      <c r="Q303" t="s">
        <v>2659</v>
      </c>
      <c r="R303" t="s">
        <v>38</v>
      </c>
    </row>
    <row r="304" spans="2:18" ht="30" x14ac:dyDescent="0.25">
      <c r="B304" t="s">
        <v>2740</v>
      </c>
      <c r="C304" t="s">
        <v>2741</v>
      </c>
      <c r="D304" s="1" t="s">
        <v>2742</v>
      </c>
      <c r="E304" s="3">
        <v>26210.37</v>
      </c>
      <c r="F304" s="3">
        <v>26989.599999999999</v>
      </c>
      <c r="G304" s="16">
        <f t="shared" si="10"/>
        <v>-779.22999999999956</v>
      </c>
      <c r="H304" s="75">
        <f t="shared" si="11"/>
        <v>-2.8871491241070621E-2</v>
      </c>
      <c r="I304" s="75">
        <f t="shared" si="13"/>
        <v>4.1655691344234818E-4</v>
      </c>
      <c r="J304" s="3">
        <v>26210.37</v>
      </c>
      <c r="K304" s="3">
        <v>26989.599999999999</v>
      </c>
      <c r="L304" s="16">
        <f t="shared" si="12"/>
        <v>-779.22999999999956</v>
      </c>
      <c r="M304" s="17">
        <v>44835</v>
      </c>
      <c r="N304" s="17">
        <v>45199</v>
      </c>
      <c r="O304" t="s">
        <v>2475</v>
      </c>
      <c r="P304" t="s">
        <v>432</v>
      </c>
      <c r="Q304" t="s">
        <v>2743</v>
      </c>
      <c r="R304" t="s">
        <v>32</v>
      </c>
    </row>
    <row r="305" spans="2:18" x14ac:dyDescent="0.25">
      <c r="B305" t="s">
        <v>2744</v>
      </c>
      <c r="C305" t="s">
        <v>2745</v>
      </c>
      <c r="D305" s="1" t="s">
        <v>2746</v>
      </c>
      <c r="E305" s="3">
        <v>-1031.74</v>
      </c>
      <c r="F305" s="3">
        <v>3198.05</v>
      </c>
      <c r="G305" s="16">
        <f t="shared" si="10"/>
        <v>-4229.79</v>
      </c>
      <c r="H305" s="75">
        <f t="shared" si="11"/>
        <v>-1.3226153437250825</v>
      </c>
      <c r="I305" s="75">
        <f t="shared" si="13"/>
        <v>-1.6397266802224017E-5</v>
      </c>
      <c r="J305" s="3">
        <v>-1031.74</v>
      </c>
      <c r="K305" s="3">
        <v>3198.05</v>
      </c>
      <c r="L305" s="16">
        <f t="shared" si="12"/>
        <v>-4229.79</v>
      </c>
      <c r="M305" s="17">
        <v>44835</v>
      </c>
      <c r="N305" s="17">
        <v>45199</v>
      </c>
      <c r="O305" t="s">
        <v>2747</v>
      </c>
      <c r="P305" t="s">
        <v>21</v>
      </c>
      <c r="Q305" t="s">
        <v>2199</v>
      </c>
      <c r="R305" t="s">
        <v>32</v>
      </c>
    </row>
    <row r="306" spans="2:18" ht="60" x14ac:dyDescent="0.25">
      <c r="B306" t="s">
        <v>2748</v>
      </c>
      <c r="C306" t="s">
        <v>2749</v>
      </c>
      <c r="D306" s="1" t="s">
        <v>2750</v>
      </c>
      <c r="E306" s="3">
        <v>244652.81</v>
      </c>
      <c r="F306" s="3">
        <v>244615.14</v>
      </c>
      <c r="G306" s="16">
        <f t="shared" si="10"/>
        <v>37.669999999983702</v>
      </c>
      <c r="H306" s="75">
        <f t="shared" si="11"/>
        <v>1.5399700934285465E-4</v>
      </c>
      <c r="I306" s="75">
        <f t="shared" si="13"/>
        <v>3.8882251337389456E-3</v>
      </c>
      <c r="J306" s="3">
        <v>244652.81</v>
      </c>
      <c r="K306" s="3">
        <v>244615.14</v>
      </c>
      <c r="L306" s="16">
        <f t="shared" si="12"/>
        <v>37.669999999983702</v>
      </c>
      <c r="M306" s="17">
        <v>44835</v>
      </c>
      <c r="N306" s="17">
        <v>45199</v>
      </c>
      <c r="O306" t="s">
        <v>2725</v>
      </c>
      <c r="P306" t="s">
        <v>32</v>
      </c>
      <c r="Q306" t="s">
        <v>2568</v>
      </c>
      <c r="R306" t="s">
        <v>454</v>
      </c>
    </row>
    <row r="307" spans="2:18" x14ac:dyDescent="0.25">
      <c r="B307" t="s">
        <v>2751</v>
      </c>
      <c r="C307" t="s">
        <v>2752</v>
      </c>
      <c r="D307" s="1" t="s">
        <v>2753</v>
      </c>
      <c r="E307" s="3">
        <v>9554.0500000000011</v>
      </c>
      <c r="F307" s="3">
        <v>62566.8</v>
      </c>
      <c r="G307" s="16">
        <f t="shared" si="10"/>
        <v>-53012.75</v>
      </c>
      <c r="H307" s="75">
        <f t="shared" si="11"/>
        <v>-0.8472984074621045</v>
      </c>
      <c r="I307" s="75">
        <f t="shared" si="13"/>
        <v>1.518408774417861E-4</v>
      </c>
      <c r="J307" s="3">
        <v>9554.0500000000011</v>
      </c>
      <c r="K307" s="3">
        <v>62566.8</v>
      </c>
      <c r="L307" s="16">
        <f t="shared" si="12"/>
        <v>-53012.75</v>
      </c>
      <c r="M307" s="17">
        <v>44835</v>
      </c>
      <c r="N307" s="17">
        <v>45199</v>
      </c>
      <c r="O307" t="s">
        <v>2754</v>
      </c>
      <c r="P307" t="s">
        <v>21</v>
      </c>
      <c r="Q307" t="s">
        <v>2755</v>
      </c>
      <c r="R307" t="s">
        <v>23</v>
      </c>
    </row>
    <row r="308" spans="2:18" x14ac:dyDescent="0.25">
      <c r="B308" t="s">
        <v>2756</v>
      </c>
      <c r="C308" t="s">
        <v>2757</v>
      </c>
      <c r="D308" s="1" t="s">
        <v>2758</v>
      </c>
      <c r="E308" s="3">
        <v>19172.600000000002</v>
      </c>
      <c r="F308" s="3">
        <v>124143.76</v>
      </c>
      <c r="G308" s="16">
        <f t="shared" si="10"/>
        <v>-104971.15999999999</v>
      </c>
      <c r="H308" s="75">
        <f t="shared" si="11"/>
        <v>-0.84556130731016999</v>
      </c>
      <c r="I308" s="75">
        <f t="shared" si="13"/>
        <v>3.0470684231717317E-4</v>
      </c>
      <c r="J308" s="3">
        <v>19172.600000000002</v>
      </c>
      <c r="K308" s="3">
        <v>124143.76</v>
      </c>
      <c r="L308" s="16">
        <f t="shared" si="12"/>
        <v>-104971.15999999999</v>
      </c>
      <c r="M308" s="17">
        <v>44835</v>
      </c>
      <c r="N308" s="17">
        <v>45199</v>
      </c>
      <c r="O308" t="s">
        <v>2475</v>
      </c>
      <c r="P308" t="s">
        <v>432</v>
      </c>
      <c r="Q308" t="s">
        <v>2759</v>
      </c>
      <c r="R308" t="s">
        <v>544</v>
      </c>
    </row>
    <row r="309" spans="2:18" x14ac:dyDescent="0.25">
      <c r="B309" t="s">
        <v>2760</v>
      </c>
      <c r="C309" t="s">
        <v>2761</v>
      </c>
      <c r="D309" s="1" t="s">
        <v>2762</v>
      </c>
      <c r="E309" s="3">
        <v>9544.77</v>
      </c>
      <c r="F309" s="3">
        <v>63809.55</v>
      </c>
      <c r="G309" s="16">
        <f t="shared" si="10"/>
        <v>-54264.78</v>
      </c>
      <c r="H309" s="75">
        <f t="shared" si="11"/>
        <v>-0.85041784497775019</v>
      </c>
      <c r="I309" s="75">
        <f t="shared" si="13"/>
        <v>1.5169339199397499E-4</v>
      </c>
      <c r="J309" s="3">
        <v>9544.77</v>
      </c>
      <c r="K309" s="3">
        <v>63809.55</v>
      </c>
      <c r="L309" s="16">
        <f t="shared" si="12"/>
        <v>-54264.78</v>
      </c>
      <c r="M309" s="17">
        <v>44835</v>
      </c>
      <c r="N309" s="17">
        <v>45199</v>
      </c>
      <c r="O309" t="s">
        <v>2475</v>
      </c>
      <c r="P309" t="s">
        <v>432</v>
      </c>
      <c r="Q309" t="s">
        <v>1471</v>
      </c>
      <c r="R309" t="s">
        <v>23</v>
      </c>
    </row>
    <row r="310" spans="2:18" x14ac:dyDescent="0.25">
      <c r="B310" t="s">
        <v>2763</v>
      </c>
      <c r="C310" t="s">
        <v>2764</v>
      </c>
      <c r="D310" s="1" t="s">
        <v>2765</v>
      </c>
      <c r="E310" s="3">
        <v>4983.26</v>
      </c>
      <c r="F310" s="3">
        <v>7909.33</v>
      </c>
      <c r="G310" s="16">
        <f t="shared" si="10"/>
        <v>-2926.0699999999997</v>
      </c>
      <c r="H310" s="75">
        <f t="shared" si="11"/>
        <v>-0.36995168996615385</v>
      </c>
      <c r="I310" s="75">
        <f t="shared" si="13"/>
        <v>7.9198096191725493E-5</v>
      </c>
      <c r="J310" s="3">
        <v>4983.26</v>
      </c>
      <c r="K310" s="3">
        <v>7909.33</v>
      </c>
      <c r="L310" s="16">
        <f t="shared" si="12"/>
        <v>-2926.0699999999997</v>
      </c>
      <c r="M310" s="17">
        <v>44835</v>
      </c>
      <c r="N310" s="17">
        <v>45199</v>
      </c>
      <c r="O310" t="s">
        <v>2766</v>
      </c>
      <c r="P310" t="s">
        <v>32</v>
      </c>
      <c r="Q310" t="s">
        <v>2551</v>
      </c>
      <c r="R310" t="s">
        <v>38</v>
      </c>
    </row>
    <row r="311" spans="2:18" ht="45" x14ac:dyDescent="0.25">
      <c r="B311" t="s">
        <v>2767</v>
      </c>
      <c r="C311" t="s">
        <v>2768</v>
      </c>
      <c r="D311" s="1" t="s">
        <v>2769</v>
      </c>
      <c r="E311" s="3">
        <v>860058.55</v>
      </c>
      <c r="F311" s="3">
        <v>862241.51</v>
      </c>
      <c r="G311" s="16">
        <f t="shared" si="10"/>
        <v>-2182.9599999999627</v>
      </c>
      <c r="H311" s="75">
        <f t="shared" si="11"/>
        <v>-2.5317268708159998E-3</v>
      </c>
      <c r="I311" s="75">
        <f t="shared" si="13"/>
        <v>1.3668762973117187E-2</v>
      </c>
      <c r="J311" s="3">
        <v>860058.55</v>
      </c>
      <c r="K311" s="3">
        <v>862241.51</v>
      </c>
      <c r="L311" s="16">
        <f t="shared" si="12"/>
        <v>-2182.9599999999627</v>
      </c>
      <c r="M311" s="17">
        <v>44835</v>
      </c>
      <c r="N311" s="17">
        <v>45199</v>
      </c>
      <c r="O311" t="s">
        <v>2770</v>
      </c>
      <c r="P311" t="s">
        <v>32</v>
      </c>
      <c r="Q311" t="s">
        <v>2448</v>
      </c>
      <c r="R311" t="s">
        <v>544</v>
      </c>
    </row>
    <row r="312" spans="2:18" ht="60" x14ac:dyDescent="0.25">
      <c r="B312" t="s">
        <v>2771</v>
      </c>
      <c r="C312" t="s">
        <v>2772</v>
      </c>
      <c r="D312" s="1" t="s">
        <v>2773</v>
      </c>
      <c r="E312" s="3">
        <v>17630.05</v>
      </c>
      <c r="F312" s="3">
        <v>13296.04</v>
      </c>
      <c r="G312" s="16">
        <f t="shared" si="10"/>
        <v>4334.0099999999984</v>
      </c>
      <c r="H312" s="75">
        <f t="shared" si="11"/>
        <v>0.3259624670202555</v>
      </c>
      <c r="I312" s="75">
        <f t="shared" si="13"/>
        <v>2.8019135982568238E-4</v>
      </c>
      <c r="J312" s="3">
        <v>17630.05</v>
      </c>
      <c r="K312" s="3">
        <v>13296.04</v>
      </c>
      <c r="L312" s="16">
        <f t="shared" si="12"/>
        <v>4334.0099999999984</v>
      </c>
      <c r="M312" s="17">
        <v>44835</v>
      </c>
      <c r="N312" s="17">
        <v>45199</v>
      </c>
      <c r="O312" t="s">
        <v>2725</v>
      </c>
      <c r="P312" t="s">
        <v>32</v>
      </c>
      <c r="Q312" t="s">
        <v>2659</v>
      </c>
      <c r="R312" t="s">
        <v>38</v>
      </c>
    </row>
    <row r="313" spans="2:18" ht="30" x14ac:dyDescent="0.25">
      <c r="B313" t="s">
        <v>2774</v>
      </c>
      <c r="C313" t="s">
        <v>2775</v>
      </c>
      <c r="D313" s="1" t="s">
        <v>2776</v>
      </c>
      <c r="E313" s="3">
        <v>27440.66</v>
      </c>
      <c r="F313" s="3">
        <v>26847.73</v>
      </c>
      <c r="G313" s="16">
        <f t="shared" si="10"/>
        <v>592.93000000000029</v>
      </c>
      <c r="H313" s="75">
        <f t="shared" si="11"/>
        <v>2.2084921146033585E-2</v>
      </c>
      <c r="I313" s="75">
        <f t="shared" si="13"/>
        <v>4.3610970132893607E-4</v>
      </c>
      <c r="J313" s="3">
        <v>27440.66</v>
      </c>
      <c r="K313" s="3">
        <v>26847.73</v>
      </c>
      <c r="L313" s="16">
        <f t="shared" si="12"/>
        <v>592.93000000000029</v>
      </c>
      <c r="M313" s="17">
        <v>44835</v>
      </c>
      <c r="N313" s="17">
        <v>45199</v>
      </c>
      <c r="O313" t="s">
        <v>2725</v>
      </c>
      <c r="P313" t="s">
        <v>32</v>
      </c>
      <c r="Q313" t="s">
        <v>2648</v>
      </c>
      <c r="R313" t="s">
        <v>43</v>
      </c>
    </row>
    <row r="314" spans="2:18" ht="30" x14ac:dyDescent="0.25">
      <c r="B314" t="s">
        <v>2777</v>
      </c>
      <c r="C314" t="s">
        <v>2778</v>
      </c>
      <c r="D314" s="1" t="s">
        <v>2779</v>
      </c>
      <c r="E314" s="3">
        <v>2117.23</v>
      </c>
      <c r="F314" s="3">
        <v>1586.19</v>
      </c>
      <c r="G314" s="16">
        <f t="shared" si="10"/>
        <v>531.04</v>
      </c>
      <c r="H314" s="75">
        <f t="shared" si="11"/>
        <v>0.33478965319413184</v>
      </c>
      <c r="I314" s="75">
        <f t="shared" si="13"/>
        <v>3.3648773132448829E-5</v>
      </c>
      <c r="J314" s="3">
        <v>2117.23</v>
      </c>
      <c r="K314" s="3">
        <v>1586.19</v>
      </c>
      <c r="L314" s="16">
        <f t="shared" si="12"/>
        <v>531.04</v>
      </c>
      <c r="M314" s="17">
        <v>44835</v>
      </c>
      <c r="N314" s="17">
        <v>45199</v>
      </c>
      <c r="O314" t="s">
        <v>2725</v>
      </c>
      <c r="P314" t="s">
        <v>32</v>
      </c>
      <c r="Q314" t="s">
        <v>2648</v>
      </c>
      <c r="R314" t="s">
        <v>43</v>
      </c>
    </row>
    <row r="315" spans="2:18" ht="60" x14ac:dyDescent="0.25">
      <c r="B315" t="s">
        <v>2780</v>
      </c>
      <c r="C315" t="s">
        <v>2781</v>
      </c>
      <c r="D315" s="1" t="s">
        <v>2782</v>
      </c>
      <c r="E315" s="3">
        <v>874811.89</v>
      </c>
      <c r="F315" s="3">
        <v>1300115.79</v>
      </c>
      <c r="G315" s="16">
        <f t="shared" si="10"/>
        <v>-425303.9</v>
      </c>
      <c r="H315" s="75">
        <f t="shared" si="11"/>
        <v>-0.32712770914042971</v>
      </c>
      <c r="I315" s="75">
        <f t="shared" si="13"/>
        <v>1.3903235274475982E-2</v>
      </c>
      <c r="J315" s="3">
        <v>874811.89</v>
      </c>
      <c r="K315" s="3">
        <v>1300115.79</v>
      </c>
      <c r="L315" s="16">
        <f t="shared" si="12"/>
        <v>-425303.9</v>
      </c>
      <c r="M315" s="17">
        <v>44835</v>
      </c>
      <c r="N315" s="17">
        <v>45199</v>
      </c>
      <c r="O315" t="s">
        <v>2783</v>
      </c>
      <c r="P315" t="s">
        <v>32</v>
      </c>
      <c r="Q315" t="s">
        <v>2595</v>
      </c>
      <c r="R315" t="s">
        <v>580</v>
      </c>
    </row>
    <row r="316" spans="2:18" ht="30" x14ac:dyDescent="0.25">
      <c r="B316" t="s">
        <v>2784</v>
      </c>
      <c r="C316" t="s">
        <v>2785</v>
      </c>
      <c r="D316" s="1" t="s">
        <v>2786</v>
      </c>
      <c r="E316" s="3">
        <v>13596.52</v>
      </c>
      <c r="F316" s="3">
        <v>13494.8</v>
      </c>
      <c r="G316" s="16">
        <f t="shared" si="10"/>
        <v>101.72000000000116</v>
      </c>
      <c r="H316" s="75">
        <f t="shared" si="11"/>
        <v>7.5377182322080485E-3</v>
      </c>
      <c r="I316" s="75">
        <f t="shared" si="13"/>
        <v>2.1608715957680704E-4</v>
      </c>
      <c r="J316" s="3">
        <v>13596.52</v>
      </c>
      <c r="K316" s="3">
        <v>13494.8</v>
      </c>
      <c r="L316" s="16">
        <f t="shared" si="12"/>
        <v>101.72000000000116</v>
      </c>
      <c r="M316" s="17">
        <v>44835</v>
      </c>
      <c r="N316" s="17">
        <v>45199</v>
      </c>
      <c r="O316" t="s">
        <v>2475</v>
      </c>
      <c r="P316" t="s">
        <v>432</v>
      </c>
      <c r="Q316" t="s">
        <v>1471</v>
      </c>
      <c r="R316" t="s">
        <v>23</v>
      </c>
    </row>
    <row r="317" spans="2:18" x14ac:dyDescent="0.25">
      <c r="B317" t="s">
        <v>2787</v>
      </c>
      <c r="C317" t="s">
        <v>2788</v>
      </c>
      <c r="D317" s="1" t="s">
        <v>2789</v>
      </c>
      <c r="E317" s="3">
        <v>1211.21</v>
      </c>
      <c r="F317" s="3">
        <v>4319.09</v>
      </c>
      <c r="G317" s="16">
        <f t="shared" si="10"/>
        <v>-3107.88</v>
      </c>
      <c r="H317" s="75">
        <f t="shared" si="11"/>
        <v>-0.71956824238439121</v>
      </c>
      <c r="I317" s="75">
        <f t="shared" si="13"/>
        <v>1.9249552720183138E-5</v>
      </c>
      <c r="J317" s="3">
        <v>1211.21</v>
      </c>
      <c r="K317" s="3">
        <v>4319.09</v>
      </c>
      <c r="L317" s="16">
        <f t="shared" si="12"/>
        <v>-3107.88</v>
      </c>
      <c r="M317" s="17">
        <v>44835</v>
      </c>
      <c r="N317" s="17">
        <v>45199</v>
      </c>
      <c r="O317" t="s">
        <v>2790</v>
      </c>
      <c r="P317" t="s">
        <v>38</v>
      </c>
      <c r="Q317" t="s">
        <v>2791</v>
      </c>
      <c r="R317" t="s">
        <v>38</v>
      </c>
    </row>
    <row r="318" spans="2:18" x14ac:dyDescent="0.25">
      <c r="B318" t="s">
        <v>2792</v>
      </c>
      <c r="C318" t="s">
        <v>2793</v>
      </c>
      <c r="D318" s="1" t="s">
        <v>2794</v>
      </c>
      <c r="E318" s="3">
        <v>19782.18</v>
      </c>
      <c r="F318" s="3">
        <v>20167.79</v>
      </c>
      <c r="G318" s="16">
        <f t="shared" si="10"/>
        <v>-385.61000000000058</v>
      </c>
      <c r="H318" s="75">
        <f t="shared" si="11"/>
        <v>-1.9120091988264483E-2</v>
      </c>
      <c r="I318" s="75">
        <f t="shared" si="13"/>
        <v>3.143947926702657E-4</v>
      </c>
      <c r="J318" s="3">
        <v>19782.18</v>
      </c>
      <c r="K318" s="3">
        <v>20167.79</v>
      </c>
      <c r="L318" s="16">
        <f t="shared" si="12"/>
        <v>-385.61000000000058</v>
      </c>
      <c r="M318" s="17">
        <v>44835</v>
      </c>
      <c r="N318" s="17">
        <v>45199</v>
      </c>
      <c r="O318" t="s">
        <v>2783</v>
      </c>
      <c r="P318" t="s">
        <v>32</v>
      </c>
      <c r="Q318" t="s">
        <v>2648</v>
      </c>
      <c r="R318" t="s">
        <v>43</v>
      </c>
    </row>
    <row r="319" spans="2:18" x14ac:dyDescent="0.25">
      <c r="B319" t="s">
        <v>2795</v>
      </c>
      <c r="C319" t="s">
        <v>2796</v>
      </c>
      <c r="D319" s="1" t="s">
        <v>2797</v>
      </c>
      <c r="E319" s="3">
        <v>1658.01</v>
      </c>
      <c r="F319" s="3">
        <v>3242.65</v>
      </c>
      <c r="G319" s="16">
        <f t="shared" si="10"/>
        <v>-1584.64</v>
      </c>
      <c r="H319" s="75">
        <f t="shared" si="11"/>
        <v>-0.48868672227961701</v>
      </c>
      <c r="I319" s="75">
        <f t="shared" si="13"/>
        <v>2.6350468461778589E-5</v>
      </c>
      <c r="J319" s="3">
        <v>1658.01</v>
      </c>
      <c r="K319" s="3">
        <v>3242.65</v>
      </c>
      <c r="L319" s="16">
        <f t="shared" si="12"/>
        <v>-1584.64</v>
      </c>
      <c r="M319" s="17">
        <v>44835</v>
      </c>
      <c r="N319" s="17">
        <v>45199</v>
      </c>
      <c r="O319" t="s">
        <v>2798</v>
      </c>
      <c r="P319" t="s">
        <v>32</v>
      </c>
      <c r="Q319" t="s">
        <v>2199</v>
      </c>
      <c r="R319" t="s">
        <v>32</v>
      </c>
    </row>
    <row r="320" spans="2:18" x14ac:dyDescent="0.25">
      <c r="B320" t="s">
        <v>2799</v>
      </c>
      <c r="C320" t="s">
        <v>2800</v>
      </c>
      <c r="D320" s="1" t="s">
        <v>2801</v>
      </c>
      <c r="E320" s="3">
        <v>-1429.89</v>
      </c>
      <c r="F320" s="3">
        <v>23697.98</v>
      </c>
      <c r="G320" s="16">
        <f t="shared" si="10"/>
        <v>-25127.87</v>
      </c>
      <c r="H320" s="75">
        <f t="shared" si="11"/>
        <v>-1.060338054129508</v>
      </c>
      <c r="I320" s="75">
        <f t="shared" si="13"/>
        <v>-2.2724996440801075E-5</v>
      </c>
      <c r="J320" s="3">
        <v>-1429.89</v>
      </c>
      <c r="K320" s="3">
        <v>23697.98</v>
      </c>
      <c r="L320" s="16">
        <f t="shared" si="12"/>
        <v>-25127.87</v>
      </c>
      <c r="M320" s="17">
        <v>44835</v>
      </c>
      <c r="N320" s="17">
        <v>45199</v>
      </c>
      <c r="O320" t="s">
        <v>2802</v>
      </c>
      <c r="P320" t="s">
        <v>38</v>
      </c>
      <c r="Q320" t="s">
        <v>2648</v>
      </c>
      <c r="R320" t="s">
        <v>43</v>
      </c>
    </row>
    <row r="321" spans="2:18" x14ac:dyDescent="0.25">
      <c r="B321" t="s">
        <v>2803</v>
      </c>
      <c r="C321" t="s">
        <v>2804</v>
      </c>
      <c r="D321" s="1" t="s">
        <v>2805</v>
      </c>
      <c r="E321" s="3">
        <v>678.67</v>
      </c>
      <c r="F321" s="3">
        <v>18539.89</v>
      </c>
      <c r="G321" s="16">
        <f t="shared" si="10"/>
        <v>-17861.22</v>
      </c>
      <c r="H321" s="75">
        <f t="shared" si="11"/>
        <v>-0.96339406544483286</v>
      </c>
      <c r="I321" s="75">
        <f t="shared" si="13"/>
        <v>1.0785985869177674E-5</v>
      </c>
      <c r="J321" s="3">
        <v>678.67</v>
      </c>
      <c r="K321" s="3">
        <v>18539.89</v>
      </c>
      <c r="L321" s="16">
        <f t="shared" si="12"/>
        <v>-17861.22</v>
      </c>
      <c r="M321" s="17">
        <v>44835</v>
      </c>
      <c r="N321" s="17">
        <v>45199</v>
      </c>
      <c r="O321" t="s">
        <v>2806</v>
      </c>
      <c r="P321" t="s">
        <v>32</v>
      </c>
      <c r="Q321" t="s">
        <v>2648</v>
      </c>
      <c r="R321" t="s">
        <v>43</v>
      </c>
    </row>
    <row r="322" spans="2:18" x14ac:dyDescent="0.25">
      <c r="B322" t="s">
        <v>2807</v>
      </c>
      <c r="C322" t="s">
        <v>2808</v>
      </c>
      <c r="D322" s="1" t="s">
        <v>2809</v>
      </c>
      <c r="E322" s="3">
        <v>3286.26</v>
      </c>
      <c r="F322" s="3">
        <v>2192.36</v>
      </c>
      <c r="G322" s="16">
        <f t="shared" si="10"/>
        <v>1093.9000000000001</v>
      </c>
      <c r="H322" s="75">
        <f t="shared" si="11"/>
        <v>0.49896002481344304</v>
      </c>
      <c r="I322" s="75">
        <f t="shared" si="13"/>
        <v>5.2227966349542229E-5</v>
      </c>
      <c r="J322" s="3">
        <v>3286.26</v>
      </c>
      <c r="K322" s="3">
        <v>2192.36</v>
      </c>
      <c r="L322" s="16">
        <f t="shared" si="12"/>
        <v>1093.9000000000001</v>
      </c>
      <c r="M322" s="17">
        <v>44835</v>
      </c>
      <c r="N322" s="17">
        <v>45199</v>
      </c>
      <c r="O322" t="s">
        <v>2802</v>
      </c>
      <c r="P322" t="s">
        <v>38</v>
      </c>
      <c r="Q322" t="s">
        <v>2810</v>
      </c>
      <c r="R322" t="s">
        <v>38</v>
      </c>
    </row>
    <row r="323" spans="2:18" x14ac:dyDescent="0.25">
      <c r="B323" t="s">
        <v>2811</v>
      </c>
      <c r="C323" t="s">
        <v>2812</v>
      </c>
      <c r="D323" s="1" t="s">
        <v>2813</v>
      </c>
      <c r="E323" s="3">
        <v>80.930000000000007</v>
      </c>
      <c r="F323" s="3">
        <v>2814.48</v>
      </c>
      <c r="G323" s="16">
        <f t="shared" si="10"/>
        <v>-2733.55</v>
      </c>
      <c r="H323" s="75">
        <f t="shared" si="11"/>
        <v>-0.97124513231573861</v>
      </c>
      <c r="I323" s="75">
        <f t="shared" si="13"/>
        <v>1.2862066046717097E-6</v>
      </c>
      <c r="J323" s="3">
        <v>80.930000000000007</v>
      </c>
      <c r="K323" s="3">
        <v>2814.48</v>
      </c>
      <c r="L323" s="16">
        <f t="shared" si="12"/>
        <v>-2733.55</v>
      </c>
      <c r="M323" s="17">
        <v>44835</v>
      </c>
      <c r="N323" s="17">
        <v>45199</v>
      </c>
      <c r="O323" t="s">
        <v>2790</v>
      </c>
      <c r="P323" t="s">
        <v>38</v>
      </c>
      <c r="Q323" t="s">
        <v>2814</v>
      </c>
      <c r="R323" t="s">
        <v>43</v>
      </c>
    </row>
    <row r="324" spans="2:18" ht="45" x14ac:dyDescent="0.25">
      <c r="B324" t="s">
        <v>2815</v>
      </c>
      <c r="C324" t="s">
        <v>2816</v>
      </c>
      <c r="D324" s="1" t="s">
        <v>2817</v>
      </c>
      <c r="E324" s="3">
        <v>61006.080000000002</v>
      </c>
      <c r="F324" s="3">
        <v>57580.21</v>
      </c>
      <c r="G324" s="16">
        <f t="shared" si="10"/>
        <v>3425.8700000000026</v>
      </c>
      <c r="H324" s="75">
        <f t="shared" si="11"/>
        <v>5.9497351607436001E-2</v>
      </c>
      <c r="I324" s="75">
        <f t="shared" si="13"/>
        <v>9.695591625000703E-4</v>
      </c>
      <c r="J324" s="3">
        <v>61006.080000000002</v>
      </c>
      <c r="K324" s="3">
        <v>57580.21</v>
      </c>
      <c r="L324" s="16">
        <f t="shared" si="12"/>
        <v>3425.8700000000026</v>
      </c>
      <c r="M324" s="17">
        <v>44835</v>
      </c>
      <c r="N324" s="17">
        <v>45199</v>
      </c>
      <c r="O324" t="s">
        <v>2818</v>
      </c>
      <c r="P324" t="s">
        <v>32</v>
      </c>
      <c r="Q324" t="s">
        <v>1876</v>
      </c>
      <c r="R324" t="s">
        <v>45</v>
      </c>
    </row>
    <row r="325" spans="2:18" x14ac:dyDescent="0.25">
      <c r="B325" t="s">
        <v>2819</v>
      </c>
      <c r="C325" t="s">
        <v>2820</v>
      </c>
      <c r="D325" s="1" t="s">
        <v>2821</v>
      </c>
      <c r="E325" s="3">
        <v>690.06000000000006</v>
      </c>
      <c r="F325" s="3">
        <v>2918.92</v>
      </c>
      <c r="G325" s="16">
        <f t="shared" si="10"/>
        <v>-2228.86</v>
      </c>
      <c r="H325" s="75">
        <f t="shared" si="11"/>
        <v>-0.76359064311457669</v>
      </c>
      <c r="I325" s="75">
        <f t="shared" si="13"/>
        <v>1.0967005184971705E-5</v>
      </c>
      <c r="J325" s="3">
        <v>690.06000000000006</v>
      </c>
      <c r="K325" s="3">
        <v>2918.92</v>
      </c>
      <c r="L325" s="16">
        <f t="shared" si="12"/>
        <v>-2228.86</v>
      </c>
      <c r="M325" s="17">
        <v>44835</v>
      </c>
      <c r="N325" s="17">
        <v>45199</v>
      </c>
      <c r="O325" t="s">
        <v>2822</v>
      </c>
      <c r="P325" t="s">
        <v>38</v>
      </c>
      <c r="Q325" t="s">
        <v>2648</v>
      </c>
      <c r="R325" t="s">
        <v>43</v>
      </c>
    </row>
    <row r="326" spans="2:18" x14ac:dyDescent="0.25">
      <c r="B326" t="s">
        <v>2823</v>
      </c>
      <c r="C326" t="s">
        <v>2824</v>
      </c>
      <c r="D326" s="1" t="s">
        <v>2825</v>
      </c>
      <c r="E326" s="3">
        <v>243623.61000000002</v>
      </c>
      <c r="F326" s="3">
        <v>267820.28000000003</v>
      </c>
      <c r="G326" s="16">
        <f t="shared" si="10"/>
        <v>-24196.670000000013</v>
      </c>
      <c r="H326" s="75">
        <f t="shared" si="11"/>
        <v>-9.034666829561977E-2</v>
      </c>
      <c r="I326" s="75">
        <f t="shared" si="13"/>
        <v>3.871868234720929E-3</v>
      </c>
      <c r="J326" s="3">
        <v>243623.61000000002</v>
      </c>
      <c r="K326" s="3">
        <v>267820.28000000003</v>
      </c>
      <c r="L326" s="16">
        <f t="shared" si="12"/>
        <v>-24196.670000000013</v>
      </c>
      <c r="M326" s="17">
        <v>44835</v>
      </c>
      <c r="N326" s="17">
        <v>45199</v>
      </c>
      <c r="O326" t="s">
        <v>2826</v>
      </c>
      <c r="P326" t="s">
        <v>38</v>
      </c>
      <c r="Q326" t="s">
        <v>2555</v>
      </c>
      <c r="R326" t="s">
        <v>544</v>
      </c>
    </row>
    <row r="327" spans="2:18" x14ac:dyDescent="0.25">
      <c r="B327" t="s">
        <v>2827</v>
      </c>
      <c r="C327" t="s">
        <v>2828</v>
      </c>
      <c r="D327" s="1" t="s">
        <v>2829</v>
      </c>
      <c r="E327" s="3">
        <v>9990.14</v>
      </c>
      <c r="F327" s="3">
        <v>9833.07</v>
      </c>
      <c r="G327" s="16">
        <f t="shared" si="10"/>
        <v>157.06999999999971</v>
      </c>
      <c r="H327" s="75">
        <f t="shared" si="11"/>
        <v>1.5973648107864554E-2</v>
      </c>
      <c r="I327" s="75">
        <f t="shared" si="13"/>
        <v>1.5877158099091848E-4</v>
      </c>
      <c r="J327" s="3">
        <v>9990.14</v>
      </c>
      <c r="K327" s="3">
        <v>9833.07</v>
      </c>
      <c r="L327" s="16">
        <f t="shared" si="12"/>
        <v>157.06999999999971</v>
      </c>
      <c r="M327" s="17">
        <v>44835</v>
      </c>
      <c r="N327" s="17">
        <v>45199</v>
      </c>
      <c r="O327" t="s">
        <v>2830</v>
      </c>
      <c r="P327" t="s">
        <v>38</v>
      </c>
      <c r="Q327" t="s">
        <v>2810</v>
      </c>
      <c r="R327" t="s">
        <v>38</v>
      </c>
    </row>
    <row r="328" spans="2:18" x14ac:dyDescent="0.25">
      <c r="B328" t="s">
        <v>2831</v>
      </c>
      <c r="C328" t="s">
        <v>2832</v>
      </c>
      <c r="D328" s="1" t="s">
        <v>2833</v>
      </c>
      <c r="E328" s="3">
        <v>27850.7</v>
      </c>
      <c r="F328" s="3">
        <v>52916.37</v>
      </c>
      <c r="G328" s="16">
        <f t="shared" si="10"/>
        <v>-25065.670000000002</v>
      </c>
      <c r="H328" s="75">
        <f t="shared" si="11"/>
        <v>-0.47368460837355247</v>
      </c>
      <c r="I328" s="75">
        <f t="shared" si="13"/>
        <v>4.4262639669752113E-4</v>
      </c>
      <c r="J328" s="3">
        <v>27850.7</v>
      </c>
      <c r="K328" s="3">
        <v>52916.37</v>
      </c>
      <c r="L328" s="16">
        <f t="shared" si="12"/>
        <v>-25065.670000000002</v>
      </c>
      <c r="M328" s="17">
        <v>44835</v>
      </c>
      <c r="N328" s="17">
        <v>45199</v>
      </c>
      <c r="O328" t="s">
        <v>2830</v>
      </c>
      <c r="P328" t="s">
        <v>38</v>
      </c>
      <c r="Q328" t="s">
        <v>2729</v>
      </c>
      <c r="R328" t="s">
        <v>585</v>
      </c>
    </row>
    <row r="329" spans="2:18" ht="60" x14ac:dyDescent="0.25">
      <c r="B329" t="s">
        <v>2834</v>
      </c>
      <c r="C329" t="s">
        <v>2835</v>
      </c>
      <c r="D329" s="1" t="s">
        <v>2836</v>
      </c>
      <c r="E329" s="3">
        <v>-5401.18</v>
      </c>
      <c r="F329" s="3">
        <v>0</v>
      </c>
      <c r="G329" s="16">
        <f t="shared" si="10"/>
        <v>-5401.18</v>
      </c>
      <c r="H329" s="75"/>
      <c r="I329" s="75">
        <f t="shared" si="13"/>
        <v>-8.5840027048322557E-5</v>
      </c>
      <c r="J329" s="3">
        <v>-5401.18</v>
      </c>
      <c r="K329" s="3">
        <v>0</v>
      </c>
      <c r="L329" s="16">
        <f t="shared" si="12"/>
        <v>-5401.18</v>
      </c>
      <c r="M329" s="17">
        <v>44835</v>
      </c>
      <c r="N329" s="17">
        <v>45199</v>
      </c>
      <c r="O329" t="s">
        <v>2475</v>
      </c>
      <c r="P329" t="s">
        <v>432</v>
      </c>
      <c r="Q329" t="s">
        <v>2837</v>
      </c>
      <c r="R329" t="s">
        <v>32</v>
      </c>
    </row>
    <row r="330" spans="2:18" x14ac:dyDescent="0.25">
      <c r="B330" t="s">
        <v>2838</v>
      </c>
      <c r="C330" t="s">
        <v>2839</v>
      </c>
      <c r="D330" s="1" t="s">
        <v>542</v>
      </c>
      <c r="E330" s="3">
        <v>409486.74000000005</v>
      </c>
      <c r="F330" s="3">
        <v>516181</v>
      </c>
      <c r="G330" s="16">
        <f t="shared" si="10"/>
        <v>-106694.25999999995</v>
      </c>
      <c r="H330" s="75">
        <f t="shared" si="11"/>
        <v>-0.2066993167125484</v>
      </c>
      <c r="I330" s="75">
        <f t="shared" si="13"/>
        <v>6.5079025023290155E-3</v>
      </c>
      <c r="J330" s="3">
        <v>409486.74000000005</v>
      </c>
      <c r="K330" s="3">
        <v>516181</v>
      </c>
      <c r="L330" s="16">
        <f t="shared" si="12"/>
        <v>-106694.25999999995</v>
      </c>
      <c r="M330" s="17">
        <v>44835</v>
      </c>
      <c r="N330" s="17">
        <v>45199</v>
      </c>
      <c r="O330" t="s">
        <v>2826</v>
      </c>
      <c r="P330" t="s">
        <v>38</v>
      </c>
      <c r="Q330" t="s">
        <v>1876</v>
      </c>
      <c r="R330" t="s">
        <v>45</v>
      </c>
    </row>
    <row r="331" spans="2:18" ht="60" x14ac:dyDescent="0.25">
      <c r="B331" t="s">
        <v>2840</v>
      </c>
      <c r="C331" t="s">
        <v>2841</v>
      </c>
      <c r="D331" s="1" t="s">
        <v>2842</v>
      </c>
      <c r="E331" s="3">
        <v>80181.66</v>
      </c>
      <c r="F331" s="3">
        <v>69357.320000000007</v>
      </c>
      <c r="G331" s="16">
        <f t="shared" si="10"/>
        <v>10824.339999999997</v>
      </c>
      <c r="H331" s="75">
        <f t="shared" si="11"/>
        <v>0.15606629552583628</v>
      </c>
      <c r="I331" s="75">
        <f t="shared" si="13"/>
        <v>1.2743133654459587E-3</v>
      </c>
      <c r="J331" s="3">
        <v>80181.66</v>
      </c>
      <c r="K331" s="3">
        <v>69357.320000000007</v>
      </c>
      <c r="L331" s="16">
        <f t="shared" si="12"/>
        <v>10824.339999999997</v>
      </c>
      <c r="M331" s="17">
        <v>44835</v>
      </c>
      <c r="N331" s="17">
        <v>45199</v>
      </c>
      <c r="O331" t="s">
        <v>2551</v>
      </c>
      <c r="P331" t="s">
        <v>38</v>
      </c>
      <c r="Q331" t="s">
        <v>872</v>
      </c>
      <c r="R331" t="s">
        <v>544</v>
      </c>
    </row>
    <row r="332" spans="2:18" ht="45" x14ac:dyDescent="0.25">
      <c r="B332" t="s">
        <v>2843</v>
      </c>
      <c r="C332" t="s">
        <v>2844</v>
      </c>
      <c r="D332" s="1" t="s">
        <v>2845</v>
      </c>
      <c r="E332" s="3">
        <v>4728.18</v>
      </c>
      <c r="F332" s="3">
        <v>13532.8</v>
      </c>
      <c r="G332" s="16">
        <f t="shared" ref="G332:G393" si="14">E332-F332</f>
        <v>-8804.619999999999</v>
      </c>
      <c r="H332" s="75">
        <f t="shared" ref="H332:H393" si="15">G332/F332</f>
        <v>-0.65061332466304089</v>
      </c>
      <c r="I332" s="75">
        <f t="shared" si="13"/>
        <v>7.5144153516331209E-5</v>
      </c>
      <c r="J332" s="3">
        <v>4728.18</v>
      </c>
      <c r="K332" s="3">
        <v>13532.8</v>
      </c>
      <c r="L332" s="16">
        <f t="shared" ref="L332:L393" si="16">J332-K332</f>
        <v>-8804.619999999999</v>
      </c>
      <c r="M332" s="17">
        <v>44835</v>
      </c>
      <c r="N332" s="17">
        <v>45199</v>
      </c>
      <c r="O332" t="s">
        <v>2846</v>
      </c>
      <c r="P332" t="s">
        <v>38</v>
      </c>
      <c r="Q332" t="s">
        <v>2729</v>
      </c>
      <c r="R332" t="s">
        <v>585</v>
      </c>
    </row>
    <row r="333" spans="2:18" ht="45" x14ac:dyDescent="0.25">
      <c r="B333" t="s">
        <v>2847</v>
      </c>
      <c r="C333" t="s">
        <v>2848</v>
      </c>
      <c r="D333" s="1" t="s">
        <v>2849</v>
      </c>
      <c r="E333" s="3">
        <v>3627.0000000000005</v>
      </c>
      <c r="F333" s="3">
        <v>8460.67</v>
      </c>
      <c r="G333" s="16">
        <f t="shared" si="14"/>
        <v>-4833.67</v>
      </c>
      <c r="H333" s="75">
        <f t="shared" si="15"/>
        <v>-0.57131054632789124</v>
      </c>
      <c r="I333" s="75">
        <f t="shared" si="13"/>
        <v>5.7643288708072305E-5</v>
      </c>
      <c r="J333" s="3">
        <v>3627.0000000000005</v>
      </c>
      <c r="K333" s="3">
        <v>8460.67</v>
      </c>
      <c r="L333" s="16">
        <f t="shared" si="16"/>
        <v>-4833.67</v>
      </c>
      <c r="M333" s="17">
        <v>44835</v>
      </c>
      <c r="N333" s="17">
        <v>45199</v>
      </c>
      <c r="O333" t="s">
        <v>2659</v>
      </c>
      <c r="P333" t="s">
        <v>38</v>
      </c>
      <c r="Q333" t="s">
        <v>872</v>
      </c>
      <c r="R333" t="s">
        <v>544</v>
      </c>
    </row>
    <row r="334" spans="2:18" ht="30" x14ac:dyDescent="0.25">
      <c r="B334" t="s">
        <v>2850</v>
      </c>
      <c r="C334" t="s">
        <v>2851</v>
      </c>
      <c r="D334" s="1" t="s">
        <v>2852</v>
      </c>
      <c r="E334" s="3">
        <v>530763.17000000004</v>
      </c>
      <c r="F334" s="3">
        <v>562630.59</v>
      </c>
      <c r="G334" s="16">
        <f t="shared" si="14"/>
        <v>-31867.419999999925</v>
      </c>
      <c r="H334" s="75">
        <f t="shared" si="15"/>
        <v>-5.6640041559062632E-2</v>
      </c>
      <c r="I334" s="75">
        <f t="shared" si="13"/>
        <v>8.4353279966698815E-3</v>
      </c>
      <c r="J334" s="3">
        <v>530763.17000000004</v>
      </c>
      <c r="K334" s="3">
        <v>562630.59</v>
      </c>
      <c r="L334" s="16">
        <f t="shared" si="16"/>
        <v>-31867.419999999925</v>
      </c>
      <c r="M334" s="17">
        <v>44835</v>
      </c>
      <c r="N334" s="17">
        <v>45199</v>
      </c>
      <c r="O334" t="s">
        <v>2853</v>
      </c>
      <c r="P334" t="s">
        <v>43</v>
      </c>
      <c r="Q334" t="s">
        <v>1876</v>
      </c>
      <c r="R334" t="s">
        <v>45</v>
      </c>
    </row>
    <row r="335" spans="2:18" ht="45" x14ac:dyDescent="0.25">
      <c r="B335" t="s">
        <v>2854</v>
      </c>
      <c r="C335" t="s">
        <v>2855</v>
      </c>
      <c r="D335" s="1" t="s">
        <v>2856</v>
      </c>
      <c r="E335" s="3">
        <v>13920.9</v>
      </c>
      <c r="F335" s="3">
        <v>11500.58</v>
      </c>
      <c r="G335" s="16">
        <f t="shared" si="14"/>
        <v>2420.3199999999997</v>
      </c>
      <c r="H335" s="75">
        <f t="shared" si="15"/>
        <v>0.21045199459505518</v>
      </c>
      <c r="I335" s="75">
        <f t="shared" ref="I335:I398" si="17">J335/62921462</f>
        <v>2.212424752622563E-4</v>
      </c>
      <c r="J335" s="3">
        <v>13920.9</v>
      </c>
      <c r="K335" s="3">
        <v>11500.58</v>
      </c>
      <c r="L335" s="16">
        <f t="shared" si="16"/>
        <v>2420.3199999999997</v>
      </c>
      <c r="M335" s="17">
        <v>44835</v>
      </c>
      <c r="N335" s="17">
        <v>45199</v>
      </c>
      <c r="O335" t="s">
        <v>2846</v>
      </c>
      <c r="P335" t="s">
        <v>38</v>
      </c>
      <c r="Q335" t="s">
        <v>2648</v>
      </c>
      <c r="R335" t="s">
        <v>43</v>
      </c>
    </row>
    <row r="336" spans="2:18" x14ac:dyDescent="0.25">
      <c r="B336" t="s">
        <v>2857</v>
      </c>
      <c r="C336" t="s">
        <v>2858</v>
      </c>
      <c r="D336" s="1" t="s">
        <v>2859</v>
      </c>
      <c r="E336" s="3">
        <v>200059.43000000002</v>
      </c>
      <c r="F336" s="3">
        <v>196963.29</v>
      </c>
      <c r="G336" s="16">
        <f t="shared" si="14"/>
        <v>3096.140000000014</v>
      </c>
      <c r="H336" s="75">
        <f t="shared" si="15"/>
        <v>1.571937593040822E-2</v>
      </c>
      <c r="I336" s="75">
        <f t="shared" si="17"/>
        <v>3.1795101963778276E-3</v>
      </c>
      <c r="J336" s="3">
        <v>200059.43000000002</v>
      </c>
      <c r="K336" s="3">
        <v>196963.29</v>
      </c>
      <c r="L336" s="16">
        <f t="shared" si="16"/>
        <v>3096.140000000014</v>
      </c>
      <c r="M336" s="17">
        <v>44835</v>
      </c>
      <c r="N336" s="17">
        <v>45199</v>
      </c>
      <c r="O336" t="s">
        <v>2860</v>
      </c>
      <c r="P336" t="s">
        <v>544</v>
      </c>
      <c r="Q336" t="s">
        <v>1876</v>
      </c>
      <c r="R336" t="s">
        <v>45</v>
      </c>
    </row>
    <row r="337" spans="2:18" x14ac:dyDescent="0.25">
      <c r="B337" t="s">
        <v>2861</v>
      </c>
      <c r="C337" t="s">
        <v>2862</v>
      </c>
      <c r="D337" s="1" t="s">
        <v>2863</v>
      </c>
      <c r="E337" s="3">
        <v>3148.46</v>
      </c>
      <c r="F337" s="3">
        <v>1235.53</v>
      </c>
      <c r="G337" s="16">
        <f t="shared" si="14"/>
        <v>1912.93</v>
      </c>
      <c r="H337" s="75">
        <f t="shared" si="15"/>
        <v>1.5482667357328435</v>
      </c>
      <c r="I337" s="75">
        <f t="shared" si="17"/>
        <v>5.0037934592174608E-5</v>
      </c>
      <c r="J337" s="3">
        <v>3148.46</v>
      </c>
      <c r="K337" s="3">
        <v>1235.53</v>
      </c>
      <c r="L337" s="16">
        <f t="shared" si="16"/>
        <v>1912.93</v>
      </c>
      <c r="M337" s="17">
        <v>44835</v>
      </c>
      <c r="N337" s="17">
        <v>45199</v>
      </c>
      <c r="O337" t="s">
        <v>2864</v>
      </c>
      <c r="P337" t="s">
        <v>43</v>
      </c>
      <c r="Q337" t="s">
        <v>2865</v>
      </c>
      <c r="R337" t="s">
        <v>585</v>
      </c>
    </row>
    <row r="338" spans="2:18" ht="45" x14ac:dyDescent="0.25">
      <c r="B338" t="s">
        <v>2866</v>
      </c>
      <c r="C338" t="s">
        <v>2867</v>
      </c>
      <c r="D338" s="1" t="s">
        <v>2868</v>
      </c>
      <c r="E338" s="3">
        <v>96120.13</v>
      </c>
      <c r="F338" s="3">
        <v>99370.8</v>
      </c>
      <c r="G338" s="16">
        <f t="shared" si="14"/>
        <v>-3250.6699999999983</v>
      </c>
      <c r="H338" s="75">
        <f t="shared" si="15"/>
        <v>-3.2712527221276252E-2</v>
      </c>
      <c r="I338" s="75">
        <f t="shared" si="17"/>
        <v>1.5276207345595373E-3</v>
      </c>
      <c r="J338" s="3">
        <v>96120.13</v>
      </c>
      <c r="K338" s="3">
        <v>99370.8</v>
      </c>
      <c r="L338" s="16">
        <f t="shared" si="16"/>
        <v>-3250.6699999999983</v>
      </c>
      <c r="M338" s="17">
        <v>44835</v>
      </c>
      <c r="N338" s="17">
        <v>45199</v>
      </c>
      <c r="O338" t="s">
        <v>2869</v>
      </c>
      <c r="P338" t="s">
        <v>38</v>
      </c>
      <c r="Q338" t="s">
        <v>1471</v>
      </c>
      <c r="R338" t="s">
        <v>23</v>
      </c>
    </row>
    <row r="339" spans="2:18" x14ac:dyDescent="0.25">
      <c r="B339" t="s">
        <v>2870</v>
      </c>
      <c r="C339" t="s">
        <v>2871</v>
      </c>
      <c r="D339" s="1" t="s">
        <v>2872</v>
      </c>
      <c r="E339" s="3">
        <v>21662.080000000002</v>
      </c>
      <c r="F339" s="3">
        <v>19666.55</v>
      </c>
      <c r="G339" s="16">
        <f t="shared" si="14"/>
        <v>1995.5300000000025</v>
      </c>
      <c r="H339" s="75">
        <f t="shared" si="15"/>
        <v>0.10146822904881653</v>
      </c>
      <c r="I339" s="75">
        <f t="shared" si="17"/>
        <v>3.4427172083191586E-4</v>
      </c>
      <c r="J339" s="3">
        <v>21662.080000000002</v>
      </c>
      <c r="K339" s="3">
        <v>19666.55</v>
      </c>
      <c r="L339" s="16">
        <f t="shared" si="16"/>
        <v>1995.5300000000025</v>
      </c>
      <c r="M339" s="17">
        <v>44835</v>
      </c>
      <c r="N339" s="17">
        <v>45199</v>
      </c>
      <c r="O339" t="s">
        <v>2864</v>
      </c>
      <c r="P339" t="s">
        <v>43</v>
      </c>
      <c r="Q339" t="s">
        <v>2729</v>
      </c>
      <c r="R339" t="s">
        <v>585</v>
      </c>
    </row>
    <row r="340" spans="2:18" ht="30" x14ac:dyDescent="0.25">
      <c r="B340" t="s">
        <v>2873</v>
      </c>
      <c r="C340" t="s">
        <v>2874</v>
      </c>
      <c r="D340" s="1" t="s">
        <v>2875</v>
      </c>
      <c r="E340" s="3">
        <v>9323.8000000000011</v>
      </c>
      <c r="F340" s="3">
        <v>11843.17</v>
      </c>
      <c r="G340" s="16">
        <f t="shared" si="14"/>
        <v>-2519.369999999999</v>
      </c>
      <c r="H340" s="75">
        <f t="shared" si="15"/>
        <v>-0.21272767341851878</v>
      </c>
      <c r="I340" s="75">
        <f t="shared" si="17"/>
        <v>1.4818155369625711E-4</v>
      </c>
      <c r="J340" s="3">
        <v>9323.8000000000011</v>
      </c>
      <c r="K340" s="3">
        <v>11843.17</v>
      </c>
      <c r="L340" s="16">
        <f t="shared" si="16"/>
        <v>-2519.369999999999</v>
      </c>
      <c r="M340" s="17">
        <v>44835</v>
      </c>
      <c r="N340" s="17">
        <v>45199</v>
      </c>
      <c r="O340" t="s">
        <v>2876</v>
      </c>
      <c r="P340" t="s">
        <v>43</v>
      </c>
      <c r="Q340" t="s">
        <v>872</v>
      </c>
      <c r="R340" t="s">
        <v>544</v>
      </c>
    </row>
    <row r="341" spans="2:18" x14ac:dyDescent="0.25">
      <c r="B341" t="s">
        <v>2877</v>
      </c>
      <c r="C341" t="s">
        <v>2878</v>
      </c>
      <c r="D341" s="1" t="s">
        <v>1762</v>
      </c>
      <c r="E341" s="3">
        <v>569688.96</v>
      </c>
      <c r="F341" s="3">
        <v>528855.76</v>
      </c>
      <c r="G341" s="16">
        <f t="shared" si="14"/>
        <v>40833.199999999953</v>
      </c>
      <c r="H341" s="75">
        <f t="shared" si="15"/>
        <v>7.7210466611916925E-2</v>
      </c>
      <c r="I341" s="75">
        <f t="shared" si="17"/>
        <v>9.0539688985611932E-3</v>
      </c>
      <c r="J341" s="3">
        <v>569688.96</v>
      </c>
      <c r="K341" s="3">
        <v>528855.76</v>
      </c>
      <c r="L341" s="16">
        <f t="shared" si="16"/>
        <v>40833.199999999953</v>
      </c>
      <c r="M341" s="17">
        <v>44835</v>
      </c>
      <c r="N341" s="17">
        <v>45199</v>
      </c>
      <c r="O341" t="s">
        <v>2677</v>
      </c>
      <c r="P341" t="s">
        <v>585</v>
      </c>
      <c r="Q341" t="s">
        <v>2879</v>
      </c>
      <c r="R341" t="s">
        <v>454</v>
      </c>
    </row>
    <row r="342" spans="2:18" x14ac:dyDescent="0.25">
      <c r="B342" t="s">
        <v>2880</v>
      </c>
      <c r="C342" t="s">
        <v>2881</v>
      </c>
      <c r="D342" s="1" t="s">
        <v>2882</v>
      </c>
      <c r="E342" s="3">
        <v>-16758.45</v>
      </c>
      <c r="F342" s="3">
        <v>237535.41</v>
      </c>
      <c r="G342" s="16">
        <f t="shared" si="14"/>
        <v>-254293.86000000002</v>
      </c>
      <c r="H342" s="75">
        <f t="shared" si="15"/>
        <v>-1.0705513758980187</v>
      </c>
      <c r="I342" s="75">
        <f t="shared" si="17"/>
        <v>-2.6633917056790576E-4</v>
      </c>
      <c r="J342" s="3">
        <v>-16758.45</v>
      </c>
      <c r="K342" s="3">
        <v>237535.41</v>
      </c>
      <c r="L342" s="16">
        <f t="shared" si="16"/>
        <v>-254293.86000000002</v>
      </c>
      <c r="M342" s="17">
        <v>44835</v>
      </c>
      <c r="N342" s="17">
        <v>45199</v>
      </c>
      <c r="O342" t="s">
        <v>2677</v>
      </c>
      <c r="P342" t="s">
        <v>585</v>
      </c>
      <c r="Q342" t="s">
        <v>2595</v>
      </c>
      <c r="R342" t="s">
        <v>580</v>
      </c>
    </row>
    <row r="343" spans="2:18" x14ac:dyDescent="0.25">
      <c r="B343" t="s">
        <v>2883</v>
      </c>
      <c r="C343" t="s">
        <v>2884</v>
      </c>
      <c r="D343" s="1" t="s">
        <v>2885</v>
      </c>
      <c r="E343" s="3">
        <v>277284.43</v>
      </c>
      <c r="F343" s="3">
        <v>162300.82999999999</v>
      </c>
      <c r="G343" s="16">
        <f t="shared" si="14"/>
        <v>114983.6</v>
      </c>
      <c r="H343" s="75">
        <f t="shared" si="15"/>
        <v>0.70845971644137629</v>
      </c>
      <c r="I343" s="75">
        <f t="shared" si="17"/>
        <v>4.4068338717240868E-3</v>
      </c>
      <c r="J343" s="3">
        <v>277284.43</v>
      </c>
      <c r="K343" s="3">
        <v>162300.82999999999</v>
      </c>
      <c r="L343" s="16">
        <f t="shared" si="16"/>
        <v>114983.6</v>
      </c>
      <c r="M343" s="17">
        <v>44835</v>
      </c>
      <c r="N343" s="17">
        <v>45199</v>
      </c>
      <c r="O343" t="s">
        <v>2886</v>
      </c>
      <c r="P343" t="s">
        <v>544</v>
      </c>
      <c r="Q343" t="s">
        <v>1471</v>
      </c>
      <c r="R343" t="s">
        <v>23</v>
      </c>
    </row>
    <row r="344" spans="2:18" x14ac:dyDescent="0.25">
      <c r="B344" t="s">
        <v>2887</v>
      </c>
      <c r="C344" t="s">
        <v>2888</v>
      </c>
      <c r="D344" s="1" t="s">
        <v>2889</v>
      </c>
      <c r="E344" s="3">
        <v>17085.48</v>
      </c>
      <c r="F344" s="3">
        <v>11588.19</v>
      </c>
      <c r="G344" s="16">
        <f t="shared" si="14"/>
        <v>5497.2899999999991</v>
      </c>
      <c r="H344" s="75">
        <f t="shared" si="15"/>
        <v>0.47438728567619265</v>
      </c>
      <c r="I344" s="75">
        <f t="shared" si="17"/>
        <v>2.7153660224868903E-4</v>
      </c>
      <c r="J344" s="3">
        <v>17085.48</v>
      </c>
      <c r="K344" s="3">
        <v>11588.19</v>
      </c>
      <c r="L344" s="16">
        <f t="shared" si="16"/>
        <v>5497.2899999999991</v>
      </c>
      <c r="M344" s="17">
        <v>44835</v>
      </c>
      <c r="N344" s="17">
        <v>45199</v>
      </c>
      <c r="O344" t="s">
        <v>2677</v>
      </c>
      <c r="P344" t="s">
        <v>585</v>
      </c>
      <c r="Q344" t="s">
        <v>2729</v>
      </c>
      <c r="R344" t="s">
        <v>585</v>
      </c>
    </row>
    <row r="345" spans="2:18" x14ac:dyDescent="0.25">
      <c r="B345" t="s">
        <v>2890</v>
      </c>
      <c r="C345" t="s">
        <v>2891</v>
      </c>
      <c r="D345" s="1" t="s">
        <v>2892</v>
      </c>
      <c r="E345" s="3">
        <v>222005.13</v>
      </c>
      <c r="F345" s="3">
        <v>243758.24</v>
      </c>
      <c r="G345" s="16">
        <f t="shared" si="14"/>
        <v>-21753.109999999986</v>
      </c>
      <c r="H345" s="75">
        <f t="shared" si="15"/>
        <v>-8.9240511418198568E-2</v>
      </c>
      <c r="I345" s="75">
        <f t="shared" si="17"/>
        <v>3.5282894412084704E-3</v>
      </c>
      <c r="J345" s="3">
        <v>222005.13</v>
      </c>
      <c r="K345" s="3">
        <v>243758.24</v>
      </c>
      <c r="L345" s="16">
        <f t="shared" si="16"/>
        <v>-21753.109999999986</v>
      </c>
      <c r="M345" s="17">
        <v>44835</v>
      </c>
      <c r="N345" s="17">
        <v>45199</v>
      </c>
      <c r="O345" t="s">
        <v>2893</v>
      </c>
      <c r="P345" t="s">
        <v>544</v>
      </c>
      <c r="Q345" t="s">
        <v>2894</v>
      </c>
      <c r="R345" t="s">
        <v>50</v>
      </c>
    </row>
    <row r="346" spans="2:18" ht="30" x14ac:dyDescent="0.25">
      <c r="B346" t="s">
        <v>2895</v>
      </c>
      <c r="C346" t="s">
        <v>2896</v>
      </c>
      <c r="D346" s="1" t="s">
        <v>2897</v>
      </c>
      <c r="E346" s="3">
        <v>7698.93</v>
      </c>
      <c r="F346" s="3">
        <v>24241.83</v>
      </c>
      <c r="G346" s="16">
        <f t="shared" si="14"/>
        <v>-16542.900000000001</v>
      </c>
      <c r="H346" s="75">
        <f t="shared" si="15"/>
        <v>-0.68241135260828079</v>
      </c>
      <c r="I346" s="75">
        <f t="shared" si="17"/>
        <v>1.2235777356857982E-4</v>
      </c>
      <c r="J346" s="3">
        <v>7698.93</v>
      </c>
      <c r="K346" s="3">
        <v>24241.83</v>
      </c>
      <c r="L346" s="16">
        <f t="shared" si="16"/>
        <v>-16542.900000000001</v>
      </c>
      <c r="M346" s="17">
        <v>44835</v>
      </c>
      <c r="N346" s="17">
        <v>45199</v>
      </c>
      <c r="O346" t="s">
        <v>2677</v>
      </c>
      <c r="P346" t="s">
        <v>585</v>
      </c>
      <c r="Q346" t="s">
        <v>2898</v>
      </c>
      <c r="R346" t="s">
        <v>580</v>
      </c>
    </row>
    <row r="347" spans="2:18" ht="30" x14ac:dyDescent="0.25">
      <c r="B347" t="s">
        <v>2899</v>
      </c>
      <c r="C347" t="s">
        <v>2900</v>
      </c>
      <c r="D347" s="1" t="s">
        <v>2901</v>
      </c>
      <c r="E347" s="3">
        <v>6638.13</v>
      </c>
      <c r="F347" s="3">
        <v>8589.06</v>
      </c>
      <c r="G347" s="16">
        <f t="shared" si="14"/>
        <v>-1950.9299999999994</v>
      </c>
      <c r="H347" s="75">
        <f t="shared" si="15"/>
        <v>-0.2271412704067732</v>
      </c>
      <c r="I347" s="75">
        <f t="shared" si="17"/>
        <v>1.0549866117224041E-4</v>
      </c>
      <c r="J347" s="3">
        <v>6638.13</v>
      </c>
      <c r="K347" s="3">
        <v>8589.06</v>
      </c>
      <c r="L347" s="16">
        <f t="shared" si="16"/>
        <v>-1950.9299999999994</v>
      </c>
      <c r="M347" s="17">
        <v>44835</v>
      </c>
      <c r="N347" s="17">
        <v>45199</v>
      </c>
      <c r="O347" t="s">
        <v>2677</v>
      </c>
      <c r="P347" t="s">
        <v>585</v>
      </c>
      <c r="Q347" t="s">
        <v>2729</v>
      </c>
      <c r="R347" t="s">
        <v>585</v>
      </c>
    </row>
    <row r="348" spans="2:18" x14ac:dyDescent="0.25">
      <c r="B348" t="s">
        <v>2902</v>
      </c>
      <c r="C348" t="s">
        <v>2903</v>
      </c>
      <c r="D348" s="1" t="s">
        <v>2904</v>
      </c>
      <c r="E348" s="3">
        <v>493.22</v>
      </c>
      <c r="F348" s="3">
        <v>3043.99</v>
      </c>
      <c r="G348" s="16">
        <f t="shared" si="14"/>
        <v>-2550.7699999999995</v>
      </c>
      <c r="H348" s="75">
        <f t="shared" si="15"/>
        <v>-0.83796924431420594</v>
      </c>
      <c r="I348" s="75">
        <f t="shared" si="17"/>
        <v>7.8386608372195799E-6</v>
      </c>
      <c r="J348" s="3">
        <v>493.22</v>
      </c>
      <c r="K348" s="3">
        <v>3043.99</v>
      </c>
      <c r="L348" s="16">
        <f t="shared" si="16"/>
        <v>-2550.7699999999995</v>
      </c>
      <c r="M348" s="17">
        <v>44835</v>
      </c>
      <c r="N348" s="17">
        <v>45199</v>
      </c>
      <c r="O348" t="s">
        <v>2677</v>
      </c>
      <c r="P348" t="s">
        <v>585</v>
      </c>
      <c r="Q348" t="s">
        <v>2448</v>
      </c>
      <c r="R348" t="s">
        <v>544</v>
      </c>
    </row>
    <row r="349" spans="2:18" x14ac:dyDescent="0.25">
      <c r="B349" t="s">
        <v>2905</v>
      </c>
      <c r="C349" t="s">
        <v>2906</v>
      </c>
      <c r="D349" s="1" t="s">
        <v>2907</v>
      </c>
      <c r="E349" s="3">
        <v>-78.38</v>
      </c>
      <c r="F349" s="3">
        <v>1648.61</v>
      </c>
      <c r="G349" s="16">
        <f t="shared" si="14"/>
        <v>-1726.9899999999998</v>
      </c>
      <c r="H349" s="75">
        <f t="shared" si="15"/>
        <v>-1.0475430817476541</v>
      </c>
      <c r="I349" s="75">
        <f t="shared" si="17"/>
        <v>-1.245679892180509E-6</v>
      </c>
      <c r="J349" s="3">
        <v>-78.38</v>
      </c>
      <c r="K349" s="3">
        <v>1648.61</v>
      </c>
      <c r="L349" s="16">
        <f t="shared" si="16"/>
        <v>-1726.9899999999998</v>
      </c>
      <c r="M349" s="17">
        <v>44835</v>
      </c>
      <c r="N349" s="17">
        <v>45199</v>
      </c>
      <c r="O349" t="s">
        <v>2886</v>
      </c>
      <c r="P349" t="s">
        <v>544</v>
      </c>
      <c r="Q349" t="s">
        <v>872</v>
      </c>
      <c r="R349" t="s">
        <v>544</v>
      </c>
    </row>
    <row r="350" spans="2:18" x14ac:dyDescent="0.25">
      <c r="B350" t="s">
        <v>2908</v>
      </c>
      <c r="C350" t="s">
        <v>2909</v>
      </c>
      <c r="D350" s="1" t="s">
        <v>2228</v>
      </c>
      <c r="E350" s="3">
        <v>4640.3100000000004</v>
      </c>
      <c r="F350" s="3">
        <v>8476.98</v>
      </c>
      <c r="G350" s="16">
        <f t="shared" si="14"/>
        <v>-3836.6699999999992</v>
      </c>
      <c r="H350" s="75">
        <f t="shared" si="15"/>
        <v>-0.45259868490901234</v>
      </c>
      <c r="I350" s="75">
        <f t="shared" si="17"/>
        <v>7.3747650682369717E-5</v>
      </c>
      <c r="J350" s="3">
        <v>4640.3100000000004</v>
      </c>
      <c r="K350" s="3">
        <v>8476.98</v>
      </c>
      <c r="L350" s="16">
        <f t="shared" si="16"/>
        <v>-3836.6699999999992</v>
      </c>
      <c r="M350" s="17">
        <v>44835</v>
      </c>
      <c r="N350" s="17">
        <v>45199</v>
      </c>
      <c r="O350" t="s">
        <v>2910</v>
      </c>
      <c r="P350" t="s">
        <v>585</v>
      </c>
      <c r="Q350" t="s">
        <v>2729</v>
      </c>
      <c r="R350" t="s">
        <v>585</v>
      </c>
    </row>
    <row r="351" spans="2:18" x14ac:dyDescent="0.25">
      <c r="B351" t="s">
        <v>2911</v>
      </c>
      <c r="C351" t="s">
        <v>2912</v>
      </c>
      <c r="D351" s="1" t="s">
        <v>2913</v>
      </c>
      <c r="E351" s="3">
        <v>10177.790000000001</v>
      </c>
      <c r="F351" s="3">
        <v>19603.27</v>
      </c>
      <c r="G351" s="16">
        <f t="shared" si="14"/>
        <v>-9425.48</v>
      </c>
      <c r="H351" s="75">
        <f t="shared" si="15"/>
        <v>-0.48081161969406122</v>
      </c>
      <c r="I351" s="75">
        <f t="shared" si="17"/>
        <v>1.6175387024541801E-4</v>
      </c>
      <c r="J351" s="3">
        <v>10177.790000000001</v>
      </c>
      <c r="K351" s="3">
        <v>19603.27</v>
      </c>
      <c r="L351" s="16">
        <f t="shared" si="16"/>
        <v>-9425.48</v>
      </c>
      <c r="M351" s="17">
        <v>44835</v>
      </c>
      <c r="N351" s="17">
        <v>45199</v>
      </c>
      <c r="O351" t="s">
        <v>2860</v>
      </c>
      <c r="P351" t="s">
        <v>544</v>
      </c>
      <c r="Q351" t="s">
        <v>2448</v>
      </c>
      <c r="R351" t="s">
        <v>544</v>
      </c>
    </row>
    <row r="352" spans="2:18" x14ac:dyDescent="0.25">
      <c r="B352" t="s">
        <v>2914</v>
      </c>
      <c r="C352" t="s">
        <v>2915</v>
      </c>
      <c r="D352" s="1" t="s">
        <v>2916</v>
      </c>
      <c r="E352" s="3">
        <v>9467.9</v>
      </c>
      <c r="F352" s="3">
        <v>24291.34</v>
      </c>
      <c r="G352" s="16">
        <f t="shared" si="14"/>
        <v>-14823.44</v>
      </c>
      <c r="H352" s="75">
        <f t="shared" si="15"/>
        <v>-0.61023558189873428</v>
      </c>
      <c r="I352" s="75">
        <f t="shared" si="17"/>
        <v>1.5047171027272061E-4</v>
      </c>
      <c r="J352" s="3">
        <v>9467.9</v>
      </c>
      <c r="K352" s="3">
        <v>24291.34</v>
      </c>
      <c r="L352" s="16">
        <f t="shared" si="16"/>
        <v>-14823.44</v>
      </c>
      <c r="M352" s="17">
        <v>44835</v>
      </c>
      <c r="N352" s="17">
        <v>45199</v>
      </c>
      <c r="O352" t="s">
        <v>2917</v>
      </c>
      <c r="P352" t="s">
        <v>585</v>
      </c>
      <c r="Q352" t="s">
        <v>872</v>
      </c>
      <c r="R352" t="s">
        <v>544</v>
      </c>
    </row>
    <row r="353" spans="2:18" x14ac:dyDescent="0.25">
      <c r="B353" t="s">
        <v>2918</v>
      </c>
      <c r="C353" t="s">
        <v>2919</v>
      </c>
      <c r="D353" s="1" t="s">
        <v>2920</v>
      </c>
      <c r="E353" s="3">
        <v>6049.2</v>
      </c>
      <c r="F353" s="3">
        <v>5672.87</v>
      </c>
      <c r="G353" s="16">
        <f t="shared" si="14"/>
        <v>376.32999999999993</v>
      </c>
      <c r="H353" s="75">
        <f t="shared" si="15"/>
        <v>6.6338555263914023E-2</v>
      </c>
      <c r="I353" s="75">
        <f t="shared" si="17"/>
        <v>9.6138897726184426E-5</v>
      </c>
      <c r="J353" s="3">
        <v>6049.2</v>
      </c>
      <c r="K353" s="3">
        <v>5672.87</v>
      </c>
      <c r="L353" s="16">
        <f t="shared" si="16"/>
        <v>376.32999999999993</v>
      </c>
      <c r="M353" s="17">
        <v>44835</v>
      </c>
      <c r="N353" s="17">
        <v>45199</v>
      </c>
      <c r="O353" t="s">
        <v>2860</v>
      </c>
      <c r="P353" t="s">
        <v>544</v>
      </c>
      <c r="Q353" t="s">
        <v>2921</v>
      </c>
      <c r="R353" t="s">
        <v>544</v>
      </c>
    </row>
    <row r="354" spans="2:18" x14ac:dyDescent="0.25">
      <c r="B354" t="s">
        <v>2922</v>
      </c>
      <c r="C354" t="s">
        <v>2923</v>
      </c>
      <c r="D354" s="1" t="s">
        <v>2924</v>
      </c>
      <c r="E354" s="3">
        <v>211120.61000000002</v>
      </c>
      <c r="F354" s="3">
        <v>69023.070000000007</v>
      </c>
      <c r="G354" s="16">
        <f t="shared" si="14"/>
        <v>142097.54</v>
      </c>
      <c r="H354" s="75">
        <f t="shared" si="15"/>
        <v>2.0586963170429828</v>
      </c>
      <c r="I354" s="75">
        <f t="shared" si="17"/>
        <v>3.3553036323281872E-3</v>
      </c>
      <c r="J354" s="3">
        <v>211120.61000000002</v>
      </c>
      <c r="K354" s="3">
        <v>69023.070000000007</v>
      </c>
      <c r="L354" s="16">
        <f t="shared" si="16"/>
        <v>142097.54</v>
      </c>
      <c r="M354" s="17">
        <v>44835</v>
      </c>
      <c r="N354" s="17">
        <v>45199</v>
      </c>
      <c r="O354" t="s">
        <v>2677</v>
      </c>
      <c r="P354" t="s">
        <v>585</v>
      </c>
      <c r="Q354" t="s">
        <v>2925</v>
      </c>
      <c r="R354" t="s">
        <v>45</v>
      </c>
    </row>
    <row r="355" spans="2:18" ht="30" x14ac:dyDescent="0.25">
      <c r="B355" t="s">
        <v>2926</v>
      </c>
      <c r="C355" t="s">
        <v>2927</v>
      </c>
      <c r="D355" s="1" t="s">
        <v>2928</v>
      </c>
      <c r="E355" s="3">
        <v>1131.96</v>
      </c>
      <c r="F355" s="3">
        <v>5117.9799999999996</v>
      </c>
      <c r="G355" s="16">
        <f t="shared" si="14"/>
        <v>-3986.0199999999995</v>
      </c>
      <c r="H355" s="75">
        <f t="shared" si="15"/>
        <v>-0.7788268027620272</v>
      </c>
      <c r="I355" s="75">
        <f t="shared" si="17"/>
        <v>1.7990046067270338E-5</v>
      </c>
      <c r="J355" s="3">
        <v>1131.96</v>
      </c>
      <c r="K355" s="3">
        <v>5117.9799999999996</v>
      </c>
      <c r="L355" s="16">
        <f t="shared" si="16"/>
        <v>-3986.0199999999995</v>
      </c>
      <c r="M355" s="17">
        <v>44835</v>
      </c>
      <c r="N355" s="17">
        <v>45199</v>
      </c>
      <c r="O355" t="s">
        <v>2929</v>
      </c>
      <c r="P355" t="s">
        <v>585</v>
      </c>
      <c r="Q355" t="s">
        <v>2595</v>
      </c>
      <c r="R355" t="s">
        <v>580</v>
      </c>
    </row>
    <row r="356" spans="2:18" x14ac:dyDescent="0.25">
      <c r="B356" t="s">
        <v>2930</v>
      </c>
      <c r="C356" t="s">
        <v>2931</v>
      </c>
      <c r="D356" s="1" t="s">
        <v>2932</v>
      </c>
      <c r="E356" s="3">
        <v>15440.25</v>
      </c>
      <c r="F356" s="3">
        <v>15361.92</v>
      </c>
      <c r="G356" s="16">
        <f t="shared" si="14"/>
        <v>78.329999999999927</v>
      </c>
      <c r="H356" s="75">
        <f t="shared" si="15"/>
        <v>5.0989720034995576E-3</v>
      </c>
      <c r="I356" s="75">
        <f t="shared" si="17"/>
        <v>2.4538924413421923E-4</v>
      </c>
      <c r="J356" s="3">
        <v>15440.25</v>
      </c>
      <c r="K356" s="3">
        <v>15361.92</v>
      </c>
      <c r="L356" s="16">
        <f t="shared" si="16"/>
        <v>78.329999999999927</v>
      </c>
      <c r="M356" s="17">
        <v>44835</v>
      </c>
      <c r="N356" s="17">
        <v>45199</v>
      </c>
      <c r="O356" t="s">
        <v>2929</v>
      </c>
      <c r="P356" t="s">
        <v>585</v>
      </c>
      <c r="Q356" t="s">
        <v>2894</v>
      </c>
      <c r="R356" t="s">
        <v>50</v>
      </c>
    </row>
    <row r="357" spans="2:18" x14ac:dyDescent="0.25">
      <c r="B357" t="s">
        <v>2933</v>
      </c>
      <c r="C357" t="s">
        <v>2934</v>
      </c>
      <c r="D357" s="1" t="s">
        <v>2935</v>
      </c>
      <c r="E357" s="3">
        <v>6402.32</v>
      </c>
      <c r="F357" s="3">
        <v>7446.15</v>
      </c>
      <c r="G357" s="16">
        <f t="shared" si="14"/>
        <v>-1043.83</v>
      </c>
      <c r="H357" s="75">
        <f t="shared" si="15"/>
        <v>-0.14018385340075071</v>
      </c>
      <c r="I357" s="75">
        <f t="shared" si="17"/>
        <v>1.0175097330065216E-4</v>
      </c>
      <c r="J357" s="3">
        <v>6402.32</v>
      </c>
      <c r="K357" s="3">
        <v>7446.15</v>
      </c>
      <c r="L357" s="16">
        <f t="shared" si="16"/>
        <v>-1043.83</v>
      </c>
      <c r="M357" s="17">
        <v>44835</v>
      </c>
      <c r="N357" s="17">
        <v>45199</v>
      </c>
      <c r="O357" t="s">
        <v>2886</v>
      </c>
      <c r="P357" t="s">
        <v>544</v>
      </c>
      <c r="Q357" t="s">
        <v>1876</v>
      </c>
      <c r="R357" t="s">
        <v>45</v>
      </c>
    </row>
    <row r="358" spans="2:18" x14ac:dyDescent="0.25">
      <c r="B358" t="s">
        <v>2936</v>
      </c>
      <c r="C358" t="s">
        <v>2937</v>
      </c>
      <c r="D358" s="1" t="s">
        <v>2938</v>
      </c>
      <c r="E358" s="3">
        <v>6408.03</v>
      </c>
      <c r="F358" s="3">
        <v>13984.63</v>
      </c>
      <c r="G358" s="16">
        <f t="shared" si="14"/>
        <v>-7576.5999999999995</v>
      </c>
      <c r="H358" s="75">
        <f t="shared" si="15"/>
        <v>-0.5417805118905541</v>
      </c>
      <c r="I358" s="75">
        <f t="shared" si="17"/>
        <v>1.0184172135097559E-4</v>
      </c>
      <c r="J358" s="3">
        <v>6408.03</v>
      </c>
      <c r="K358" s="3">
        <v>13984.63</v>
      </c>
      <c r="L358" s="16">
        <f t="shared" si="16"/>
        <v>-7576.5999999999995</v>
      </c>
      <c r="M358" s="17">
        <v>44835</v>
      </c>
      <c r="N358" s="17">
        <v>45199</v>
      </c>
      <c r="O358" t="s">
        <v>2860</v>
      </c>
      <c r="P358" t="s">
        <v>544</v>
      </c>
      <c r="Q358" t="s">
        <v>2595</v>
      </c>
      <c r="R358" t="s">
        <v>580</v>
      </c>
    </row>
    <row r="359" spans="2:18" x14ac:dyDescent="0.25">
      <c r="B359" t="s">
        <v>2939</v>
      </c>
      <c r="C359" t="s">
        <v>2940</v>
      </c>
      <c r="D359" s="1" t="s">
        <v>2941</v>
      </c>
      <c r="E359" s="3">
        <v>1549.8600000000001</v>
      </c>
      <c r="F359" s="3">
        <v>2900.89</v>
      </c>
      <c r="G359" s="16">
        <f t="shared" si="14"/>
        <v>-1351.0299999999997</v>
      </c>
      <c r="H359" s="75">
        <f t="shared" si="15"/>
        <v>-0.46572948302072803</v>
      </c>
      <c r="I359" s="75">
        <f t="shared" si="17"/>
        <v>2.4631659067298853E-5</v>
      </c>
      <c r="J359" s="3">
        <v>1549.8600000000001</v>
      </c>
      <c r="K359" s="3">
        <v>2900.89</v>
      </c>
      <c r="L359" s="16">
        <f t="shared" si="16"/>
        <v>-1351.0299999999997</v>
      </c>
      <c r="M359" s="17">
        <v>44835</v>
      </c>
      <c r="N359" s="17">
        <v>45199</v>
      </c>
      <c r="O359" t="s">
        <v>2860</v>
      </c>
      <c r="P359" t="s">
        <v>544</v>
      </c>
      <c r="Q359" t="s">
        <v>2448</v>
      </c>
      <c r="R359" t="s">
        <v>544</v>
      </c>
    </row>
    <row r="360" spans="2:18" ht="30" x14ac:dyDescent="0.25">
      <c r="B360" t="s">
        <v>2942</v>
      </c>
      <c r="C360" t="s">
        <v>2943</v>
      </c>
      <c r="D360" s="1" t="s">
        <v>2944</v>
      </c>
      <c r="E360" s="3">
        <v>64877.21</v>
      </c>
      <c r="F360" s="3">
        <v>102286.29</v>
      </c>
      <c r="G360" s="16">
        <f t="shared" si="14"/>
        <v>-37409.079999999994</v>
      </c>
      <c r="H360" s="75">
        <f t="shared" si="15"/>
        <v>-0.36572917054670767</v>
      </c>
      <c r="I360" s="75">
        <f t="shared" si="17"/>
        <v>1.0310823674122512E-3</v>
      </c>
      <c r="J360" s="3">
        <v>64877.21</v>
      </c>
      <c r="K360" s="3">
        <v>102286.29</v>
      </c>
      <c r="L360" s="16">
        <f t="shared" si="16"/>
        <v>-37409.079999999994</v>
      </c>
      <c r="M360" s="17">
        <v>44835</v>
      </c>
      <c r="N360" s="17">
        <v>45199</v>
      </c>
      <c r="O360" t="s">
        <v>2886</v>
      </c>
      <c r="P360" t="s">
        <v>544</v>
      </c>
      <c r="Q360" t="s">
        <v>2894</v>
      </c>
      <c r="R360" t="s">
        <v>50</v>
      </c>
    </row>
    <row r="361" spans="2:18" x14ac:dyDescent="0.25">
      <c r="B361" t="s">
        <v>2945</v>
      </c>
      <c r="C361" t="s">
        <v>2946</v>
      </c>
      <c r="D361" s="1" t="s">
        <v>2947</v>
      </c>
      <c r="E361" s="3">
        <v>89265.180000000008</v>
      </c>
      <c r="F361" s="3">
        <v>125042.23</v>
      </c>
      <c r="G361" s="16">
        <f t="shared" si="14"/>
        <v>-35777.049999999988</v>
      </c>
      <c r="H361" s="75">
        <f t="shared" si="15"/>
        <v>-0.28611973730794782</v>
      </c>
      <c r="I361" s="75">
        <f t="shared" si="17"/>
        <v>1.4186761903275547E-3</v>
      </c>
      <c r="J361" s="3">
        <v>89265.180000000008</v>
      </c>
      <c r="K361" s="3">
        <v>125042.23</v>
      </c>
      <c r="L361" s="16">
        <f t="shared" si="16"/>
        <v>-35777.049999999988</v>
      </c>
      <c r="M361" s="17">
        <v>44835</v>
      </c>
      <c r="N361" s="17">
        <v>45199</v>
      </c>
      <c r="O361" t="s">
        <v>2886</v>
      </c>
      <c r="P361" t="s">
        <v>544</v>
      </c>
      <c r="Q361" t="s">
        <v>2948</v>
      </c>
      <c r="R361" t="s">
        <v>50</v>
      </c>
    </row>
    <row r="362" spans="2:18" ht="60" x14ac:dyDescent="0.25">
      <c r="B362" t="s">
        <v>2949</v>
      </c>
      <c r="C362" t="s">
        <v>2950</v>
      </c>
      <c r="D362" s="1" t="s">
        <v>2951</v>
      </c>
      <c r="E362" s="3">
        <v>18960.57</v>
      </c>
      <c r="F362" s="3">
        <v>17313.38</v>
      </c>
      <c r="G362" s="16">
        <f t="shared" si="14"/>
        <v>1647.1899999999987</v>
      </c>
      <c r="H362" s="75">
        <f t="shared" si="15"/>
        <v>9.5139712753950903E-2</v>
      </c>
      <c r="I362" s="75">
        <f t="shared" si="17"/>
        <v>3.0133708590560088E-4</v>
      </c>
      <c r="J362" s="3">
        <v>18960.57</v>
      </c>
      <c r="K362" s="3">
        <v>17313.38</v>
      </c>
      <c r="L362" s="16">
        <f t="shared" si="16"/>
        <v>1647.1899999999987</v>
      </c>
      <c r="M362" s="17">
        <v>44835</v>
      </c>
      <c r="N362" s="17">
        <v>45199</v>
      </c>
      <c r="O362" t="s">
        <v>2886</v>
      </c>
      <c r="P362" t="s">
        <v>544</v>
      </c>
      <c r="Q362" t="s">
        <v>2898</v>
      </c>
      <c r="R362" t="s">
        <v>580</v>
      </c>
    </row>
    <row r="363" spans="2:18" x14ac:dyDescent="0.25">
      <c r="B363" t="s">
        <v>2952</v>
      </c>
      <c r="C363" t="s">
        <v>2953</v>
      </c>
      <c r="D363" s="1" t="s">
        <v>542</v>
      </c>
      <c r="E363" s="3">
        <v>472638.35</v>
      </c>
      <c r="F363" s="3">
        <v>747260.79</v>
      </c>
      <c r="G363" s="16">
        <f t="shared" si="14"/>
        <v>-274622.44000000006</v>
      </c>
      <c r="H363" s="75">
        <f t="shared" si="15"/>
        <v>-0.36750548627073026</v>
      </c>
      <c r="I363" s="75">
        <f t="shared" si="17"/>
        <v>7.5115602050060438E-3</v>
      </c>
      <c r="J363" s="3">
        <v>472638.35</v>
      </c>
      <c r="K363" s="3">
        <v>747260.79</v>
      </c>
      <c r="L363" s="16">
        <f t="shared" si="16"/>
        <v>-274622.44000000006</v>
      </c>
      <c r="M363" s="17">
        <v>44835</v>
      </c>
      <c r="N363" s="17">
        <v>45199</v>
      </c>
      <c r="O363" t="s">
        <v>2954</v>
      </c>
      <c r="P363" t="s">
        <v>544</v>
      </c>
      <c r="Q363" t="s">
        <v>2955</v>
      </c>
      <c r="R363" t="s">
        <v>454</v>
      </c>
    </row>
    <row r="364" spans="2:18" ht="45" x14ac:dyDescent="0.25">
      <c r="B364" t="s">
        <v>2956</v>
      </c>
      <c r="C364" t="s">
        <v>2957</v>
      </c>
      <c r="D364" s="1" t="s">
        <v>2958</v>
      </c>
      <c r="E364" s="3">
        <v>30424.7</v>
      </c>
      <c r="F364" s="3">
        <v>26850.1</v>
      </c>
      <c r="G364" s="16">
        <f t="shared" si="14"/>
        <v>3574.6000000000022</v>
      </c>
      <c r="H364" s="75">
        <f t="shared" si="15"/>
        <v>0.1331317201798132</v>
      </c>
      <c r="I364" s="75">
        <f t="shared" si="17"/>
        <v>4.8353453707099177E-4</v>
      </c>
      <c r="J364" s="3">
        <v>30424.7</v>
      </c>
      <c r="K364" s="3">
        <v>26850.1</v>
      </c>
      <c r="L364" s="16">
        <f t="shared" si="16"/>
        <v>3574.6000000000022</v>
      </c>
      <c r="M364" s="17">
        <v>44835</v>
      </c>
      <c r="N364" s="17">
        <v>45199</v>
      </c>
      <c r="O364" t="s">
        <v>2860</v>
      </c>
      <c r="P364" t="s">
        <v>544</v>
      </c>
      <c r="Q364" t="s">
        <v>1876</v>
      </c>
      <c r="R364" t="s">
        <v>45</v>
      </c>
    </row>
    <row r="365" spans="2:18" x14ac:dyDescent="0.25">
      <c r="B365" t="s">
        <v>2959</v>
      </c>
      <c r="C365" t="s">
        <v>2960</v>
      </c>
      <c r="D365" s="1" t="s">
        <v>2961</v>
      </c>
      <c r="E365" s="3">
        <v>457912.52</v>
      </c>
      <c r="F365" s="3">
        <v>464772.12</v>
      </c>
      <c r="G365" s="16">
        <f t="shared" si="14"/>
        <v>-6859.5999999999767</v>
      </c>
      <c r="H365" s="75">
        <f t="shared" si="15"/>
        <v>-1.4759060849002683E-2</v>
      </c>
      <c r="I365" s="75">
        <f t="shared" si="17"/>
        <v>7.2775251153573009E-3</v>
      </c>
      <c r="J365" s="3">
        <v>457912.52</v>
      </c>
      <c r="K365" s="3">
        <v>464772.12</v>
      </c>
      <c r="L365" s="16">
        <f t="shared" si="16"/>
        <v>-6859.5999999999767</v>
      </c>
      <c r="M365" s="17">
        <v>44835</v>
      </c>
      <c r="N365" s="17">
        <v>45199</v>
      </c>
      <c r="O365" t="s">
        <v>2893</v>
      </c>
      <c r="P365" t="s">
        <v>544</v>
      </c>
      <c r="Q365" t="s">
        <v>2962</v>
      </c>
      <c r="R365" t="s">
        <v>23</v>
      </c>
    </row>
    <row r="366" spans="2:18" x14ac:dyDescent="0.25">
      <c r="B366" t="s">
        <v>2963</v>
      </c>
      <c r="C366" t="s">
        <v>2964</v>
      </c>
      <c r="D366" s="1" t="s">
        <v>1762</v>
      </c>
      <c r="E366" s="3">
        <v>477045.75</v>
      </c>
      <c r="F366" s="3">
        <v>607223.73</v>
      </c>
      <c r="G366" s="16">
        <f t="shared" si="14"/>
        <v>-130177.97999999998</v>
      </c>
      <c r="H366" s="75">
        <f t="shared" si="15"/>
        <v>-0.21438223437018838</v>
      </c>
      <c r="I366" s="75">
        <f t="shared" si="17"/>
        <v>7.5816062570192664E-3</v>
      </c>
      <c r="J366" s="3">
        <v>477045.75</v>
      </c>
      <c r="K366" s="3">
        <v>607223.73</v>
      </c>
      <c r="L366" s="16">
        <f t="shared" si="16"/>
        <v>-130177.97999999998</v>
      </c>
      <c r="M366" s="17">
        <v>44835</v>
      </c>
      <c r="N366" s="17">
        <v>45199</v>
      </c>
      <c r="O366" t="s">
        <v>2965</v>
      </c>
      <c r="P366" t="s">
        <v>544</v>
      </c>
      <c r="Q366" t="s">
        <v>2955</v>
      </c>
      <c r="R366" t="s">
        <v>454</v>
      </c>
    </row>
    <row r="367" spans="2:18" ht="60" x14ac:dyDescent="0.25">
      <c r="B367" t="s">
        <v>2966</v>
      </c>
      <c r="C367" t="s">
        <v>2967</v>
      </c>
      <c r="D367" s="1" t="s">
        <v>2968</v>
      </c>
      <c r="E367" s="3">
        <v>856832.12</v>
      </c>
      <c r="F367" s="3">
        <v>683579.72</v>
      </c>
      <c r="G367" s="16">
        <f t="shared" si="14"/>
        <v>173252.40000000002</v>
      </c>
      <c r="H367" s="75">
        <f t="shared" si="15"/>
        <v>0.25344871260955493</v>
      </c>
      <c r="I367" s="75">
        <f t="shared" si="17"/>
        <v>1.3617485874692485E-2</v>
      </c>
      <c r="J367" s="3">
        <v>856832.12</v>
      </c>
      <c r="K367" s="3">
        <v>683579.72</v>
      </c>
      <c r="L367" s="16">
        <f t="shared" si="16"/>
        <v>173252.40000000002</v>
      </c>
      <c r="M367" s="17">
        <v>44835</v>
      </c>
      <c r="N367" s="17">
        <v>45199</v>
      </c>
      <c r="O367" t="s">
        <v>2965</v>
      </c>
      <c r="P367" t="s">
        <v>544</v>
      </c>
      <c r="Q367" t="s">
        <v>1471</v>
      </c>
      <c r="R367" t="s">
        <v>23</v>
      </c>
    </row>
    <row r="368" spans="2:18" ht="30" x14ac:dyDescent="0.25">
      <c r="B368" t="s">
        <v>2969</v>
      </c>
      <c r="C368" t="s">
        <v>2970</v>
      </c>
      <c r="D368" s="1" t="s">
        <v>2971</v>
      </c>
      <c r="E368" s="3">
        <v>8922.8000000000011</v>
      </c>
      <c r="F368" s="3">
        <v>15161.48</v>
      </c>
      <c r="G368" s="16">
        <f t="shared" si="14"/>
        <v>-6238.6799999999985</v>
      </c>
      <c r="H368" s="75">
        <f t="shared" si="15"/>
        <v>-0.41148225634964386</v>
      </c>
      <c r="I368" s="75">
        <f t="shared" si="17"/>
        <v>1.4180852949666046E-4</v>
      </c>
      <c r="J368" s="3">
        <v>8922.8000000000011</v>
      </c>
      <c r="K368" s="3">
        <v>15161.48</v>
      </c>
      <c r="L368" s="16">
        <f t="shared" si="16"/>
        <v>-6238.6799999999985</v>
      </c>
      <c r="M368" s="17">
        <v>44835</v>
      </c>
      <c r="N368" s="17">
        <v>45199</v>
      </c>
      <c r="O368" t="s">
        <v>2860</v>
      </c>
      <c r="P368" t="s">
        <v>544</v>
      </c>
      <c r="Q368" t="s">
        <v>1876</v>
      </c>
      <c r="R368" t="s">
        <v>45</v>
      </c>
    </row>
    <row r="369" spans="2:18" x14ac:dyDescent="0.25">
      <c r="B369" t="s">
        <v>2972</v>
      </c>
      <c r="C369" t="s">
        <v>2973</v>
      </c>
      <c r="D369" s="1" t="s">
        <v>2974</v>
      </c>
      <c r="E369" s="3">
        <v>2720.27</v>
      </c>
      <c r="F369" s="3">
        <v>1185.1600000000001</v>
      </c>
      <c r="G369" s="16">
        <f t="shared" si="14"/>
        <v>1535.11</v>
      </c>
      <c r="H369" s="75">
        <f t="shared" si="15"/>
        <v>1.2952765871274763</v>
      </c>
      <c r="I369" s="75">
        <f t="shared" si="17"/>
        <v>4.3232784387622782E-5</v>
      </c>
      <c r="J369" s="3">
        <v>2720.27</v>
      </c>
      <c r="K369" s="3">
        <v>1185.1600000000001</v>
      </c>
      <c r="L369" s="16">
        <f t="shared" si="16"/>
        <v>1535.11</v>
      </c>
      <c r="M369" s="17">
        <v>44835</v>
      </c>
      <c r="N369" s="17">
        <v>45199</v>
      </c>
      <c r="O369" t="s">
        <v>2975</v>
      </c>
      <c r="P369" t="s">
        <v>544</v>
      </c>
      <c r="Q369" t="s">
        <v>2595</v>
      </c>
      <c r="R369" t="s">
        <v>580</v>
      </c>
    </row>
    <row r="370" spans="2:18" x14ac:dyDescent="0.25">
      <c r="B370" t="s">
        <v>2976</v>
      </c>
      <c r="C370" t="s">
        <v>2977</v>
      </c>
      <c r="D370" s="1" t="s">
        <v>2978</v>
      </c>
      <c r="E370" s="3">
        <v>46902.700000000004</v>
      </c>
      <c r="F370" s="3">
        <v>41911.24</v>
      </c>
      <c r="G370" s="16">
        <f t="shared" si="14"/>
        <v>4991.4600000000064</v>
      </c>
      <c r="H370" s="75">
        <f t="shared" si="15"/>
        <v>0.11909597520855997</v>
      </c>
      <c r="I370" s="75">
        <f t="shared" si="17"/>
        <v>7.4541656390628695E-4</v>
      </c>
      <c r="J370" s="3">
        <v>46902.700000000004</v>
      </c>
      <c r="K370" s="3">
        <v>41911.24</v>
      </c>
      <c r="L370" s="16">
        <f t="shared" si="16"/>
        <v>4991.4600000000064</v>
      </c>
      <c r="M370" s="17">
        <v>44835</v>
      </c>
      <c r="N370" s="17">
        <v>45199</v>
      </c>
      <c r="O370" t="s">
        <v>2979</v>
      </c>
      <c r="P370" t="s">
        <v>580</v>
      </c>
      <c r="Q370" t="s">
        <v>2894</v>
      </c>
      <c r="R370" t="s">
        <v>50</v>
      </c>
    </row>
    <row r="371" spans="2:18" ht="45" x14ac:dyDescent="0.25">
      <c r="B371" t="s">
        <v>2980</v>
      </c>
      <c r="C371" t="s">
        <v>2981</v>
      </c>
      <c r="D371" s="1" t="s">
        <v>2982</v>
      </c>
      <c r="E371" s="3">
        <v>100221.55</v>
      </c>
      <c r="F371" s="3">
        <v>91626.05</v>
      </c>
      <c r="G371" s="16">
        <f t="shared" si="14"/>
        <v>8595.5</v>
      </c>
      <c r="H371" s="75">
        <f t="shared" si="15"/>
        <v>9.381065755863098E-2</v>
      </c>
      <c r="I371" s="75">
        <f t="shared" si="17"/>
        <v>1.5928038989303842E-3</v>
      </c>
      <c r="J371" s="3">
        <v>100221.55</v>
      </c>
      <c r="K371" s="3">
        <v>91626.05</v>
      </c>
      <c r="L371" s="16">
        <f t="shared" si="16"/>
        <v>8595.5</v>
      </c>
      <c r="M371" s="17">
        <v>44835</v>
      </c>
      <c r="N371" s="17">
        <v>45199</v>
      </c>
      <c r="O371" t="s">
        <v>2975</v>
      </c>
      <c r="P371" t="s">
        <v>544</v>
      </c>
      <c r="Q371" t="s">
        <v>1471</v>
      </c>
      <c r="R371" t="s">
        <v>23</v>
      </c>
    </row>
    <row r="372" spans="2:18" ht="60" x14ac:dyDescent="0.25">
      <c r="B372" t="s">
        <v>2983</v>
      </c>
      <c r="C372" t="s">
        <v>2984</v>
      </c>
      <c r="D372" s="1" t="s">
        <v>2985</v>
      </c>
      <c r="E372" s="3">
        <v>-242876.88</v>
      </c>
      <c r="F372" s="3">
        <v>2406761.29</v>
      </c>
      <c r="G372" s="16">
        <f t="shared" si="14"/>
        <v>-2649638.17</v>
      </c>
      <c r="H372" s="75">
        <f t="shared" si="15"/>
        <v>-1.1009144035219214</v>
      </c>
      <c r="I372" s="75">
        <f t="shared" si="17"/>
        <v>-3.8600005829489466E-3</v>
      </c>
      <c r="J372" s="3">
        <v>-242876.88</v>
      </c>
      <c r="K372" s="3">
        <v>2406761.29</v>
      </c>
      <c r="L372" s="16">
        <f t="shared" si="16"/>
        <v>-2649638.17</v>
      </c>
      <c r="M372" s="17">
        <v>44835</v>
      </c>
      <c r="N372" s="17">
        <v>45199</v>
      </c>
      <c r="O372" t="s">
        <v>2986</v>
      </c>
      <c r="P372" t="s">
        <v>585</v>
      </c>
      <c r="Q372" t="s">
        <v>2987</v>
      </c>
      <c r="R372" t="s">
        <v>38</v>
      </c>
    </row>
    <row r="373" spans="2:18" x14ac:dyDescent="0.25">
      <c r="B373" t="s">
        <v>2988</v>
      </c>
      <c r="C373" t="s">
        <v>2989</v>
      </c>
      <c r="D373" s="1" t="s">
        <v>2990</v>
      </c>
      <c r="E373" s="3">
        <v>-290.11</v>
      </c>
      <c r="F373" s="3">
        <v>1356.29</v>
      </c>
      <c r="G373" s="16">
        <f t="shared" si="14"/>
        <v>-1646.4</v>
      </c>
      <c r="H373" s="75">
        <f t="shared" si="15"/>
        <v>-1.2138996822213539</v>
      </c>
      <c r="I373" s="75">
        <f t="shared" si="17"/>
        <v>-4.6106684552243877E-6</v>
      </c>
      <c r="J373" s="3">
        <v>-290.11</v>
      </c>
      <c r="K373" s="3">
        <v>1356.29</v>
      </c>
      <c r="L373" s="16">
        <f t="shared" si="16"/>
        <v>-1646.4</v>
      </c>
      <c r="M373" s="17">
        <v>44835</v>
      </c>
      <c r="N373" s="17">
        <v>45199</v>
      </c>
      <c r="O373" t="s">
        <v>2860</v>
      </c>
      <c r="P373" t="s">
        <v>544</v>
      </c>
      <c r="Q373" t="s">
        <v>2991</v>
      </c>
      <c r="R373" t="s">
        <v>580</v>
      </c>
    </row>
    <row r="374" spans="2:18" ht="60" x14ac:dyDescent="0.25">
      <c r="B374" t="s">
        <v>2992</v>
      </c>
      <c r="C374" t="s">
        <v>2993</v>
      </c>
      <c r="D374" s="1" t="s">
        <v>2994</v>
      </c>
      <c r="E374" s="3">
        <v>7200.26</v>
      </c>
      <c r="F374" s="3">
        <v>20357.810000000001</v>
      </c>
      <c r="G374" s="16">
        <f t="shared" si="14"/>
        <v>-13157.550000000001</v>
      </c>
      <c r="H374" s="75">
        <f t="shared" si="15"/>
        <v>-0.64631460849668998</v>
      </c>
      <c r="I374" s="75">
        <f t="shared" si="17"/>
        <v>1.1443249681642808E-4</v>
      </c>
      <c r="J374" s="3">
        <v>7200.26</v>
      </c>
      <c r="K374" s="3">
        <v>20357.810000000001</v>
      </c>
      <c r="L374" s="16">
        <f t="shared" si="16"/>
        <v>-13157.550000000001</v>
      </c>
      <c r="M374" s="17">
        <v>44835</v>
      </c>
      <c r="N374" s="17">
        <v>45199</v>
      </c>
      <c r="O374" t="s">
        <v>2979</v>
      </c>
      <c r="P374" t="s">
        <v>580</v>
      </c>
      <c r="Q374" t="s">
        <v>2568</v>
      </c>
      <c r="R374" t="s">
        <v>454</v>
      </c>
    </row>
    <row r="375" spans="2:18" x14ac:dyDescent="0.25">
      <c r="B375" t="s">
        <v>2995</v>
      </c>
      <c r="C375" t="s">
        <v>2996</v>
      </c>
      <c r="D375" s="1" t="s">
        <v>2997</v>
      </c>
      <c r="E375" s="3">
        <v>73628.56</v>
      </c>
      <c r="F375" s="3">
        <v>73665.25</v>
      </c>
      <c r="G375" s="16">
        <f t="shared" si="14"/>
        <v>-36.690000000002328</v>
      </c>
      <c r="H375" s="75">
        <f t="shared" si="15"/>
        <v>-4.980638767940424E-4</v>
      </c>
      <c r="I375" s="75">
        <f t="shared" si="17"/>
        <v>1.1701660714749445E-3</v>
      </c>
      <c r="J375" s="3">
        <v>73628.56</v>
      </c>
      <c r="K375" s="3">
        <v>73665.25</v>
      </c>
      <c r="L375" s="16">
        <f t="shared" si="16"/>
        <v>-36.690000000002328</v>
      </c>
      <c r="M375" s="17">
        <v>44835</v>
      </c>
      <c r="N375" s="17">
        <v>45199</v>
      </c>
      <c r="O375" t="s">
        <v>2860</v>
      </c>
      <c r="P375" t="s">
        <v>544</v>
      </c>
      <c r="Q375" t="s">
        <v>2998</v>
      </c>
      <c r="R375" t="s">
        <v>580</v>
      </c>
    </row>
    <row r="376" spans="2:18" x14ac:dyDescent="0.25">
      <c r="B376" t="s">
        <v>2999</v>
      </c>
      <c r="C376" t="s">
        <v>3000</v>
      </c>
      <c r="D376" s="1" t="s">
        <v>3001</v>
      </c>
      <c r="E376" s="3">
        <v>92654.400000000009</v>
      </c>
      <c r="F376" s="3">
        <v>100211.42</v>
      </c>
      <c r="G376" s="16">
        <f t="shared" si="14"/>
        <v>-7557.0199999999895</v>
      </c>
      <c r="H376" s="75">
        <f t="shared" si="15"/>
        <v>-7.5410766557344355E-2</v>
      </c>
      <c r="I376" s="75">
        <f t="shared" si="17"/>
        <v>1.4725404822920358E-3</v>
      </c>
      <c r="J376" s="3">
        <v>92654.400000000009</v>
      </c>
      <c r="K376" s="3">
        <v>100211.42</v>
      </c>
      <c r="L376" s="16">
        <f t="shared" si="16"/>
        <v>-7557.0199999999895</v>
      </c>
      <c r="M376" s="17">
        <v>44835</v>
      </c>
      <c r="N376" s="17">
        <v>45199</v>
      </c>
      <c r="O376" t="s">
        <v>2979</v>
      </c>
      <c r="P376" t="s">
        <v>580</v>
      </c>
      <c r="Q376" t="s">
        <v>2894</v>
      </c>
      <c r="R376" t="s">
        <v>50</v>
      </c>
    </row>
    <row r="377" spans="2:18" ht="30" x14ac:dyDescent="0.25">
      <c r="B377" t="s">
        <v>3002</v>
      </c>
      <c r="C377" t="s">
        <v>3003</v>
      </c>
      <c r="D377" s="1" t="s">
        <v>3004</v>
      </c>
      <c r="E377" s="3">
        <v>-2885.29</v>
      </c>
      <c r="F377" s="3">
        <v>5672.78</v>
      </c>
      <c r="G377" s="16">
        <f t="shared" si="14"/>
        <v>-8558.07</v>
      </c>
      <c r="H377" s="75">
        <f t="shared" si="15"/>
        <v>-1.5086201121848548</v>
      </c>
      <c r="I377" s="75">
        <f t="shared" si="17"/>
        <v>-4.5855418934798433E-5</v>
      </c>
      <c r="J377" s="3">
        <v>-2885.29</v>
      </c>
      <c r="K377" s="3">
        <v>5672.78</v>
      </c>
      <c r="L377" s="16">
        <f t="shared" si="16"/>
        <v>-8558.07</v>
      </c>
      <c r="M377" s="17">
        <v>44835</v>
      </c>
      <c r="N377" s="17">
        <v>45199</v>
      </c>
      <c r="O377" t="s">
        <v>3005</v>
      </c>
      <c r="P377" t="s">
        <v>544</v>
      </c>
      <c r="Q377" t="s">
        <v>2894</v>
      </c>
      <c r="R377" t="s">
        <v>50</v>
      </c>
    </row>
    <row r="378" spans="2:18" x14ac:dyDescent="0.25">
      <c r="B378" t="s">
        <v>3006</v>
      </c>
      <c r="C378" t="s">
        <v>3007</v>
      </c>
      <c r="D378" s="1" t="s">
        <v>3008</v>
      </c>
      <c r="E378" s="3">
        <v>1090.25</v>
      </c>
      <c r="F378" s="3">
        <v>4242.29</v>
      </c>
      <c r="G378" s="16">
        <f t="shared" si="14"/>
        <v>-3152.04</v>
      </c>
      <c r="H378" s="75">
        <f t="shared" si="15"/>
        <v>-0.74300436792392788</v>
      </c>
      <c r="I378" s="75">
        <f t="shared" si="17"/>
        <v>1.7327156193541721E-5</v>
      </c>
      <c r="J378" s="3">
        <v>1090.25</v>
      </c>
      <c r="K378" s="3">
        <v>4242.29</v>
      </c>
      <c r="L378" s="16">
        <f t="shared" si="16"/>
        <v>-3152.04</v>
      </c>
      <c r="M378" s="17">
        <v>44835</v>
      </c>
      <c r="N378" s="17">
        <v>45199</v>
      </c>
      <c r="O378" t="s">
        <v>3009</v>
      </c>
      <c r="P378" t="s">
        <v>45</v>
      </c>
      <c r="Q378" t="s">
        <v>1876</v>
      </c>
      <c r="R378" t="s">
        <v>45</v>
      </c>
    </row>
    <row r="379" spans="2:18" ht="45" x14ac:dyDescent="0.25">
      <c r="B379" t="s">
        <v>3010</v>
      </c>
      <c r="C379" t="s">
        <v>3011</v>
      </c>
      <c r="D379" s="1" t="s">
        <v>3012</v>
      </c>
      <c r="E379" s="3">
        <v>18847.940000000002</v>
      </c>
      <c r="F379" s="3">
        <v>175807.51</v>
      </c>
      <c r="G379" s="16">
        <f t="shared" si="14"/>
        <v>-156959.57</v>
      </c>
      <c r="H379" s="75">
        <f t="shared" si="15"/>
        <v>-0.89279217935570554</v>
      </c>
      <c r="I379" s="75">
        <f t="shared" si="17"/>
        <v>2.9954707663976408E-4</v>
      </c>
      <c r="J379" s="3">
        <v>18847.940000000002</v>
      </c>
      <c r="K379" s="3">
        <v>175807.51</v>
      </c>
      <c r="L379" s="16">
        <f t="shared" si="16"/>
        <v>-156959.57</v>
      </c>
      <c r="M379" s="17">
        <v>44835</v>
      </c>
      <c r="N379" s="17">
        <v>45199</v>
      </c>
      <c r="O379" t="s">
        <v>3013</v>
      </c>
      <c r="P379" t="s">
        <v>580</v>
      </c>
      <c r="Q379" t="s">
        <v>3014</v>
      </c>
      <c r="R379" t="s">
        <v>580</v>
      </c>
    </row>
    <row r="380" spans="2:18" ht="60" x14ac:dyDescent="0.25">
      <c r="B380" t="s">
        <v>3015</v>
      </c>
      <c r="C380" t="s">
        <v>3016</v>
      </c>
      <c r="D380" s="1" t="s">
        <v>3017</v>
      </c>
      <c r="E380" s="3">
        <v>566859.30000000005</v>
      </c>
      <c r="F380" s="3">
        <v>1111263.76</v>
      </c>
      <c r="G380" s="16">
        <f t="shared" si="14"/>
        <v>-544404.46</v>
      </c>
      <c r="H380" s="75">
        <f t="shared" si="15"/>
        <v>-0.48989671003038915</v>
      </c>
      <c r="I380" s="75">
        <f t="shared" si="17"/>
        <v>9.0089975976718421E-3</v>
      </c>
      <c r="J380" s="3">
        <v>566859.30000000005</v>
      </c>
      <c r="K380" s="3">
        <v>1111263.76</v>
      </c>
      <c r="L380" s="16">
        <f t="shared" si="16"/>
        <v>-544404.46</v>
      </c>
      <c r="M380" s="17">
        <v>44835</v>
      </c>
      <c r="N380" s="17">
        <v>45199</v>
      </c>
      <c r="O380" t="s">
        <v>2453</v>
      </c>
      <c r="P380" t="s">
        <v>585</v>
      </c>
      <c r="Q380" t="s">
        <v>1471</v>
      </c>
      <c r="R380" t="s">
        <v>23</v>
      </c>
    </row>
    <row r="381" spans="2:18" x14ac:dyDescent="0.25">
      <c r="B381" t="s">
        <v>3018</v>
      </c>
      <c r="C381" t="s">
        <v>3019</v>
      </c>
      <c r="D381" s="1" t="s">
        <v>2231</v>
      </c>
      <c r="E381" s="3">
        <v>978.46</v>
      </c>
      <c r="F381" s="3">
        <v>2109.5300000000002</v>
      </c>
      <c r="G381" s="16">
        <f t="shared" si="14"/>
        <v>-1131.0700000000002</v>
      </c>
      <c r="H381" s="75">
        <f t="shared" si="15"/>
        <v>-0.53617156428209134</v>
      </c>
      <c r="I381" s="75">
        <f t="shared" si="17"/>
        <v>1.5550496903584345E-5</v>
      </c>
      <c r="J381" s="3">
        <v>978.46</v>
      </c>
      <c r="K381" s="3">
        <v>2109.5300000000002</v>
      </c>
      <c r="L381" s="16">
        <f t="shared" si="16"/>
        <v>-1131.0700000000002</v>
      </c>
      <c r="M381" s="17">
        <v>44835</v>
      </c>
      <c r="N381" s="17">
        <v>45199</v>
      </c>
      <c r="O381" t="s">
        <v>3020</v>
      </c>
      <c r="P381" t="s">
        <v>580</v>
      </c>
      <c r="Q381" t="s">
        <v>2595</v>
      </c>
      <c r="R381" t="s">
        <v>580</v>
      </c>
    </row>
    <row r="382" spans="2:18" ht="60" x14ac:dyDescent="0.25">
      <c r="B382" t="s">
        <v>3021</v>
      </c>
      <c r="C382" t="s">
        <v>3022</v>
      </c>
      <c r="D382" s="1" t="s">
        <v>3023</v>
      </c>
      <c r="E382" s="3">
        <v>88321.59</v>
      </c>
      <c r="F382" s="3">
        <v>90351.77</v>
      </c>
      <c r="G382" s="16">
        <f t="shared" si="14"/>
        <v>-2030.1800000000076</v>
      </c>
      <c r="H382" s="75">
        <f t="shared" si="15"/>
        <v>-2.2469731362208041E-2</v>
      </c>
      <c r="I382" s="75">
        <f t="shared" si="17"/>
        <v>1.4036798763512519E-3</v>
      </c>
      <c r="J382" s="3">
        <v>88321.59</v>
      </c>
      <c r="K382" s="3">
        <v>90351.77</v>
      </c>
      <c r="L382" s="16">
        <f t="shared" si="16"/>
        <v>-2030.1800000000076</v>
      </c>
      <c r="M382" s="17">
        <v>44835</v>
      </c>
      <c r="N382" s="17">
        <v>45199</v>
      </c>
      <c r="O382" t="s">
        <v>2998</v>
      </c>
      <c r="P382" t="s">
        <v>580</v>
      </c>
      <c r="Q382" t="s">
        <v>2894</v>
      </c>
      <c r="R382" t="s">
        <v>50</v>
      </c>
    </row>
    <row r="383" spans="2:18" x14ac:dyDescent="0.25">
      <c r="B383" t="s">
        <v>3024</v>
      </c>
      <c r="C383" t="s">
        <v>3025</v>
      </c>
      <c r="D383" s="1" t="s">
        <v>3026</v>
      </c>
      <c r="E383" s="3">
        <v>1264.6600000000001</v>
      </c>
      <c r="F383" s="3">
        <v>2610.7199999999998</v>
      </c>
      <c r="G383" s="16">
        <f t="shared" si="14"/>
        <v>-1346.0599999999997</v>
      </c>
      <c r="H383" s="75">
        <f t="shared" si="15"/>
        <v>-0.51558956916099763</v>
      </c>
      <c r="I383" s="75">
        <f t="shared" si="17"/>
        <v>2.009902439965556E-5</v>
      </c>
      <c r="J383" s="3">
        <v>1264.6600000000001</v>
      </c>
      <c r="K383" s="3">
        <v>2610.7199999999998</v>
      </c>
      <c r="L383" s="16">
        <f t="shared" si="16"/>
        <v>-1346.0599999999997</v>
      </c>
      <c r="M383" s="17">
        <v>44835</v>
      </c>
      <c r="N383" s="17">
        <v>45199</v>
      </c>
      <c r="O383" t="s">
        <v>3027</v>
      </c>
      <c r="P383" t="s">
        <v>580</v>
      </c>
      <c r="Q383" t="s">
        <v>2925</v>
      </c>
      <c r="R383" t="s">
        <v>45</v>
      </c>
    </row>
    <row r="384" spans="2:18" x14ac:dyDescent="0.25">
      <c r="B384" t="s">
        <v>3028</v>
      </c>
      <c r="C384" t="s">
        <v>3029</v>
      </c>
      <c r="D384" s="1" t="s">
        <v>542</v>
      </c>
      <c r="E384" s="3">
        <v>122008.45000000001</v>
      </c>
      <c r="F384" s="3">
        <v>173404.25</v>
      </c>
      <c r="G384" s="16">
        <f t="shared" si="14"/>
        <v>-51395.799999999988</v>
      </c>
      <c r="H384" s="75">
        <f t="shared" si="15"/>
        <v>-0.29639296614702343</v>
      </c>
      <c r="I384" s="75">
        <f t="shared" si="17"/>
        <v>1.9390593626066733E-3</v>
      </c>
      <c r="J384" s="3">
        <v>122008.45000000001</v>
      </c>
      <c r="K384" s="3">
        <v>173404.25</v>
      </c>
      <c r="L384" s="16">
        <f t="shared" si="16"/>
        <v>-51395.799999999988</v>
      </c>
      <c r="M384" s="17">
        <v>44835</v>
      </c>
      <c r="N384" s="17">
        <v>45199</v>
      </c>
      <c r="O384" t="s">
        <v>2925</v>
      </c>
      <c r="P384" t="s">
        <v>45</v>
      </c>
      <c r="Q384" t="s">
        <v>2568</v>
      </c>
      <c r="R384" t="s">
        <v>454</v>
      </c>
    </row>
    <row r="385" spans="2:18" x14ac:dyDescent="0.25">
      <c r="B385" t="s">
        <v>3030</v>
      </c>
      <c r="C385" t="s">
        <v>3031</v>
      </c>
      <c r="D385" s="1" t="s">
        <v>3032</v>
      </c>
      <c r="E385" s="3">
        <v>-1170.29</v>
      </c>
      <c r="F385" s="3">
        <v>2526.66</v>
      </c>
      <c r="G385" s="16">
        <f t="shared" si="14"/>
        <v>-3696.95</v>
      </c>
      <c r="H385" s="75">
        <f t="shared" si="15"/>
        <v>-1.463176683843493</v>
      </c>
      <c r="I385" s="75">
        <f t="shared" si="17"/>
        <v>-1.8599218180912579E-5</v>
      </c>
      <c r="J385" s="3">
        <v>-1170.29</v>
      </c>
      <c r="K385" s="3">
        <v>2526.66</v>
      </c>
      <c r="L385" s="16">
        <f t="shared" si="16"/>
        <v>-3696.95</v>
      </c>
      <c r="M385" s="17">
        <v>44835</v>
      </c>
      <c r="N385" s="17">
        <v>45199</v>
      </c>
      <c r="O385" t="s">
        <v>3009</v>
      </c>
      <c r="P385" t="s">
        <v>45</v>
      </c>
      <c r="Q385" t="s">
        <v>1876</v>
      </c>
      <c r="R385" t="s">
        <v>45</v>
      </c>
    </row>
    <row r="386" spans="2:18" x14ac:dyDescent="0.25">
      <c r="B386" t="s">
        <v>3033</v>
      </c>
      <c r="C386" t="s">
        <v>3034</v>
      </c>
      <c r="D386" s="1" t="s">
        <v>3035</v>
      </c>
      <c r="E386" s="3">
        <v>20789.670000000002</v>
      </c>
      <c r="F386" s="3">
        <v>31390.02</v>
      </c>
      <c r="G386" s="16">
        <f t="shared" si="14"/>
        <v>-10600.349999999999</v>
      </c>
      <c r="H386" s="75">
        <f t="shared" si="15"/>
        <v>-0.33769809640134024</v>
      </c>
      <c r="I386" s="75">
        <f t="shared" si="17"/>
        <v>3.3040665838311262E-4</v>
      </c>
      <c r="J386" s="3">
        <v>20789.670000000002</v>
      </c>
      <c r="K386" s="3">
        <v>31390.02</v>
      </c>
      <c r="L386" s="16">
        <f t="shared" si="16"/>
        <v>-10600.349999999999</v>
      </c>
      <c r="M386" s="17">
        <v>44835</v>
      </c>
      <c r="N386" s="17">
        <v>45199</v>
      </c>
      <c r="O386" t="s">
        <v>3009</v>
      </c>
      <c r="P386" t="s">
        <v>45</v>
      </c>
      <c r="Q386" t="s">
        <v>1876</v>
      </c>
      <c r="R386" t="s">
        <v>45</v>
      </c>
    </row>
    <row r="387" spans="2:18" ht="30" x14ac:dyDescent="0.25">
      <c r="B387" t="s">
        <v>3036</v>
      </c>
      <c r="C387" t="s">
        <v>3037</v>
      </c>
      <c r="D387" s="1" t="s">
        <v>3038</v>
      </c>
      <c r="E387" s="3">
        <v>125869.16</v>
      </c>
      <c r="F387" s="3">
        <v>97000</v>
      </c>
      <c r="G387" s="16">
        <f t="shared" si="14"/>
        <v>28869.160000000003</v>
      </c>
      <c r="H387" s="75">
        <f t="shared" si="15"/>
        <v>0.29762020618556706</v>
      </c>
      <c r="I387" s="75">
        <f t="shared" si="17"/>
        <v>2.0004169642466349E-3</v>
      </c>
      <c r="J387" s="3">
        <v>125869.16</v>
      </c>
      <c r="K387" s="3">
        <v>97000</v>
      </c>
      <c r="L387" s="16">
        <f t="shared" si="16"/>
        <v>28869.160000000003</v>
      </c>
      <c r="M387" s="17">
        <v>44835</v>
      </c>
      <c r="N387" s="17">
        <v>45199</v>
      </c>
      <c r="O387" t="s">
        <v>2475</v>
      </c>
      <c r="P387" t="s">
        <v>432</v>
      </c>
      <c r="Q387" t="s">
        <v>1471</v>
      </c>
      <c r="R387" t="s">
        <v>23</v>
      </c>
    </row>
    <row r="388" spans="2:18" x14ac:dyDescent="0.25">
      <c r="B388" t="s">
        <v>3039</v>
      </c>
      <c r="C388" t="s">
        <v>3040</v>
      </c>
      <c r="D388" s="1" t="s">
        <v>1540</v>
      </c>
      <c r="E388" s="3">
        <v>205367.03</v>
      </c>
      <c r="F388" s="3">
        <v>236218.87</v>
      </c>
      <c r="G388" s="16">
        <f t="shared" si="14"/>
        <v>-30851.839999999997</v>
      </c>
      <c r="H388" s="75">
        <f t="shared" si="15"/>
        <v>-0.13060700866107774</v>
      </c>
      <c r="I388" s="75">
        <f t="shared" si="17"/>
        <v>3.2638629725418649E-3</v>
      </c>
      <c r="J388" s="3">
        <v>205367.03</v>
      </c>
      <c r="K388" s="3">
        <v>236218.87</v>
      </c>
      <c r="L388" s="16">
        <f t="shared" si="16"/>
        <v>-30851.839999999997</v>
      </c>
      <c r="M388" s="17">
        <v>44835</v>
      </c>
      <c r="N388" s="17">
        <v>45199</v>
      </c>
      <c r="O388" t="s">
        <v>3041</v>
      </c>
      <c r="P388" t="s">
        <v>45</v>
      </c>
      <c r="Q388" t="s">
        <v>1471</v>
      </c>
      <c r="R388" t="s">
        <v>23</v>
      </c>
    </row>
    <row r="389" spans="2:18" x14ac:dyDescent="0.25">
      <c r="B389" t="s">
        <v>3042</v>
      </c>
      <c r="C389" t="s">
        <v>3043</v>
      </c>
      <c r="D389" s="1" t="s">
        <v>3044</v>
      </c>
      <c r="E389" s="3">
        <v>-437.2</v>
      </c>
      <c r="F389" s="3">
        <v>2625.91</v>
      </c>
      <c r="G389" s="16">
        <f t="shared" si="14"/>
        <v>-3063.1099999999997</v>
      </c>
      <c r="H389" s="75">
        <f t="shared" si="15"/>
        <v>-1.1664946628026094</v>
      </c>
      <c r="I389" s="75">
        <f t="shared" si="17"/>
        <v>-6.9483445886874015E-6</v>
      </c>
      <c r="J389" s="3">
        <v>-437.2</v>
      </c>
      <c r="K389" s="3">
        <v>2625.91</v>
      </c>
      <c r="L389" s="16">
        <f t="shared" si="16"/>
        <v>-3063.1099999999997</v>
      </c>
      <c r="M389" s="17">
        <v>44835</v>
      </c>
      <c r="N389" s="17">
        <v>45199</v>
      </c>
      <c r="O389" t="s">
        <v>3045</v>
      </c>
      <c r="P389" t="s">
        <v>45</v>
      </c>
      <c r="Q389" t="s">
        <v>2894</v>
      </c>
      <c r="R389" t="s">
        <v>50</v>
      </c>
    </row>
    <row r="390" spans="2:18" x14ac:dyDescent="0.25">
      <c r="B390" t="s">
        <v>3046</v>
      </c>
      <c r="C390" t="s">
        <v>3047</v>
      </c>
      <c r="D390" s="1" t="s">
        <v>542</v>
      </c>
      <c r="E390" s="3">
        <v>704082.16</v>
      </c>
      <c r="F390" s="3">
        <v>1189088.55</v>
      </c>
      <c r="G390" s="16">
        <f t="shared" si="14"/>
        <v>-485006.39</v>
      </c>
      <c r="H390" s="75">
        <f t="shared" si="15"/>
        <v>-0.40788080080327072</v>
      </c>
      <c r="I390" s="75">
        <f t="shared" si="17"/>
        <v>1.1189856968040571E-2</v>
      </c>
      <c r="J390" s="3">
        <v>704082.16</v>
      </c>
      <c r="K390" s="3">
        <v>1189088.55</v>
      </c>
      <c r="L390" s="16">
        <f t="shared" si="16"/>
        <v>-485006.39</v>
      </c>
      <c r="M390" s="17">
        <v>44835</v>
      </c>
      <c r="N390" s="17">
        <v>45199</v>
      </c>
      <c r="O390" t="s">
        <v>3045</v>
      </c>
      <c r="P390" t="s">
        <v>45</v>
      </c>
      <c r="Q390" t="s">
        <v>1471</v>
      </c>
      <c r="R390" t="s">
        <v>23</v>
      </c>
    </row>
    <row r="391" spans="2:18" x14ac:dyDescent="0.25">
      <c r="B391" t="s">
        <v>3048</v>
      </c>
      <c r="C391" t="s">
        <v>3049</v>
      </c>
      <c r="D391" s="1" t="s">
        <v>3050</v>
      </c>
      <c r="E391" s="3">
        <v>722858.48</v>
      </c>
      <c r="F391" s="3">
        <v>736283.08</v>
      </c>
      <c r="G391" s="16">
        <f t="shared" si="14"/>
        <v>-13424.599999999977</v>
      </c>
      <c r="H391" s="75">
        <f t="shared" si="15"/>
        <v>-1.8232932909445613E-2</v>
      </c>
      <c r="I391" s="75">
        <f t="shared" si="17"/>
        <v>1.1488265800308328E-2</v>
      </c>
      <c r="J391" s="3">
        <v>722858.48</v>
      </c>
      <c r="K391" s="3">
        <v>736283.08</v>
      </c>
      <c r="L391" s="16">
        <f t="shared" si="16"/>
        <v>-13424.599999999977</v>
      </c>
      <c r="M391" s="17">
        <v>44835</v>
      </c>
      <c r="N391" s="17">
        <v>45199</v>
      </c>
      <c r="O391" t="s">
        <v>1876</v>
      </c>
      <c r="P391" t="s">
        <v>45</v>
      </c>
      <c r="Q391" t="s">
        <v>1471</v>
      </c>
      <c r="R391" t="s">
        <v>23</v>
      </c>
    </row>
    <row r="392" spans="2:18" ht="30" x14ac:dyDescent="0.25">
      <c r="B392" t="s">
        <v>3051</v>
      </c>
      <c r="C392" t="s">
        <v>3052</v>
      </c>
      <c r="D392" s="1" t="s">
        <v>3053</v>
      </c>
      <c r="E392" s="3">
        <v>115498.29000000001</v>
      </c>
      <c r="F392" s="3">
        <v>156850.70000000001</v>
      </c>
      <c r="G392" s="16">
        <f t="shared" si="14"/>
        <v>-41352.410000000003</v>
      </c>
      <c r="H392" s="75">
        <f t="shared" si="15"/>
        <v>-0.26364185814918262</v>
      </c>
      <c r="I392" s="75">
        <f t="shared" si="17"/>
        <v>1.8355945066883539E-3</v>
      </c>
      <c r="J392" s="3">
        <v>115498.29000000001</v>
      </c>
      <c r="K392" s="3">
        <v>156850.70000000001</v>
      </c>
      <c r="L392" s="16">
        <f t="shared" si="16"/>
        <v>-41352.410000000003</v>
      </c>
      <c r="M392" s="17">
        <v>44835</v>
      </c>
      <c r="N392" s="17">
        <v>45199</v>
      </c>
      <c r="O392" t="s">
        <v>2475</v>
      </c>
      <c r="P392" t="s">
        <v>432</v>
      </c>
      <c r="Q392" t="s">
        <v>1471</v>
      </c>
      <c r="R392" t="s">
        <v>23</v>
      </c>
    </row>
    <row r="393" spans="2:18" ht="60" x14ac:dyDescent="0.25">
      <c r="B393" t="s">
        <v>3054</v>
      </c>
      <c r="C393" t="s">
        <v>3055</v>
      </c>
      <c r="D393" s="1" t="s">
        <v>3056</v>
      </c>
      <c r="E393" s="3">
        <v>946.33</v>
      </c>
      <c r="F393" s="3">
        <v>754.36</v>
      </c>
      <c r="G393" s="16">
        <f t="shared" si="14"/>
        <v>191.97000000000003</v>
      </c>
      <c r="H393" s="75">
        <f t="shared" si="15"/>
        <v>0.25448061933294452</v>
      </c>
      <c r="I393" s="75">
        <f t="shared" si="17"/>
        <v>1.5039860326195219E-5</v>
      </c>
      <c r="J393" s="3">
        <v>946.33</v>
      </c>
      <c r="K393" s="3">
        <v>754.36</v>
      </c>
      <c r="L393" s="16">
        <f t="shared" si="16"/>
        <v>191.97000000000003</v>
      </c>
      <c r="M393" s="17">
        <v>44835</v>
      </c>
      <c r="N393" s="17">
        <v>45199</v>
      </c>
      <c r="O393" t="s">
        <v>3057</v>
      </c>
      <c r="P393" t="s">
        <v>45</v>
      </c>
      <c r="Q393" t="s">
        <v>2568</v>
      </c>
      <c r="R393" t="s">
        <v>454</v>
      </c>
    </row>
    <row r="394" spans="2:18" x14ac:dyDescent="0.25">
      <c r="B394" t="s">
        <v>3058</v>
      </c>
      <c r="C394" t="s">
        <v>3059</v>
      </c>
      <c r="D394" s="1" t="s">
        <v>3060</v>
      </c>
      <c r="E394" s="3">
        <v>274289.03999999998</v>
      </c>
      <c r="F394" s="3">
        <v>0</v>
      </c>
      <c r="G394" s="16"/>
      <c r="H394" s="75"/>
      <c r="I394" s="75">
        <f t="shared" si="17"/>
        <v>4.3592286523793742E-3</v>
      </c>
      <c r="J394" s="3">
        <v>274289.03999999998</v>
      </c>
      <c r="K394" s="3" t="s">
        <v>58</v>
      </c>
      <c r="M394" s="17">
        <v>44835</v>
      </c>
      <c r="N394" s="17">
        <v>45199</v>
      </c>
      <c r="O394" t="s">
        <v>3061</v>
      </c>
      <c r="P394" t="s">
        <v>45</v>
      </c>
      <c r="Q394" t="s">
        <v>3062</v>
      </c>
      <c r="R394" t="s">
        <v>23</v>
      </c>
    </row>
    <row r="395" spans="2:18" x14ac:dyDescent="0.25">
      <c r="B395" t="s">
        <v>3063</v>
      </c>
      <c r="C395" t="s">
        <v>3064</v>
      </c>
      <c r="D395" s="1" t="s">
        <v>3065</v>
      </c>
      <c r="E395" s="3">
        <v>619174.56000000006</v>
      </c>
      <c r="F395" s="3">
        <v>0</v>
      </c>
      <c r="G395" s="16"/>
      <c r="H395" s="75"/>
      <c r="I395" s="75">
        <f t="shared" si="17"/>
        <v>9.8404350490139611E-3</v>
      </c>
      <c r="J395" s="3">
        <v>619174.56000000006</v>
      </c>
      <c r="K395" s="3" t="s">
        <v>58</v>
      </c>
      <c r="M395" s="17">
        <v>44835</v>
      </c>
      <c r="N395" s="17">
        <v>45199</v>
      </c>
      <c r="O395" t="s">
        <v>3061</v>
      </c>
      <c r="P395" t="s">
        <v>45</v>
      </c>
      <c r="Q395" t="s">
        <v>3062</v>
      </c>
      <c r="R395" t="s">
        <v>23</v>
      </c>
    </row>
    <row r="396" spans="2:18" x14ac:dyDescent="0.25">
      <c r="B396" t="s">
        <v>3066</v>
      </c>
      <c r="C396" t="s">
        <v>3067</v>
      </c>
      <c r="D396" s="1" t="s">
        <v>1540</v>
      </c>
      <c r="E396" s="3">
        <v>315853.71999999997</v>
      </c>
      <c r="F396" s="3">
        <v>505134.17</v>
      </c>
      <c r="G396" s="16">
        <f t="shared" ref="G396:G425" si="18">E396-F396</f>
        <v>-189280.45</v>
      </c>
      <c r="H396" s="75">
        <f t="shared" ref="H396:H425" si="19">G396/F396</f>
        <v>-0.37471321728244994</v>
      </c>
      <c r="I396" s="75">
        <f t="shared" si="17"/>
        <v>5.0198089802808458E-3</v>
      </c>
      <c r="J396" s="3">
        <v>315853.71999999997</v>
      </c>
      <c r="K396" s="3">
        <v>505134.17</v>
      </c>
      <c r="L396" s="16">
        <f t="shared" ref="L396:L426" si="20">J396-K396</f>
        <v>-189280.45</v>
      </c>
      <c r="M396" s="17">
        <v>44835</v>
      </c>
      <c r="N396" s="17">
        <v>45199</v>
      </c>
      <c r="O396" t="s">
        <v>1876</v>
      </c>
      <c r="P396" t="s">
        <v>45</v>
      </c>
      <c r="Q396" t="s">
        <v>1471</v>
      </c>
      <c r="R396" t="s">
        <v>23</v>
      </c>
    </row>
    <row r="397" spans="2:18" ht="45" x14ac:dyDescent="0.25">
      <c r="B397" t="s">
        <v>3068</v>
      </c>
      <c r="C397" t="s">
        <v>3069</v>
      </c>
      <c r="D397" s="1" t="s">
        <v>3070</v>
      </c>
      <c r="E397" s="3">
        <v>464944.54000000004</v>
      </c>
      <c r="F397" s="3">
        <v>729347.34</v>
      </c>
      <c r="G397" s="16">
        <f t="shared" si="18"/>
        <v>-264402.79999999993</v>
      </c>
      <c r="H397" s="75">
        <f t="shared" si="19"/>
        <v>-0.3625197289401233</v>
      </c>
      <c r="I397" s="75">
        <f t="shared" si="17"/>
        <v>7.3892838027190154E-3</v>
      </c>
      <c r="J397" s="3">
        <v>464944.54000000004</v>
      </c>
      <c r="K397" s="3">
        <v>729347.34</v>
      </c>
      <c r="L397" s="16">
        <f t="shared" si="20"/>
        <v>-264402.79999999993</v>
      </c>
      <c r="M397" s="17">
        <v>44835</v>
      </c>
      <c r="N397" s="17">
        <v>45199</v>
      </c>
      <c r="O397" t="s">
        <v>3071</v>
      </c>
      <c r="P397" t="s">
        <v>45</v>
      </c>
      <c r="Q397" t="s">
        <v>1471</v>
      </c>
      <c r="R397" t="s">
        <v>23</v>
      </c>
    </row>
    <row r="398" spans="2:18" ht="60" x14ac:dyDescent="0.25">
      <c r="B398" t="s">
        <v>3072</v>
      </c>
      <c r="C398" t="s">
        <v>3073</v>
      </c>
      <c r="D398" s="1" t="s">
        <v>3074</v>
      </c>
      <c r="E398" s="3">
        <v>3790.84</v>
      </c>
      <c r="F398" s="3">
        <v>27521.87</v>
      </c>
      <c r="G398" s="16">
        <f t="shared" si="18"/>
        <v>-23731.03</v>
      </c>
      <c r="H398" s="75">
        <f t="shared" si="19"/>
        <v>-0.86226081294621326</v>
      </c>
      <c r="I398" s="75">
        <f t="shared" si="17"/>
        <v>6.0247169717703E-5</v>
      </c>
      <c r="J398" s="3">
        <v>3790.84</v>
      </c>
      <c r="K398" s="3">
        <v>27521.87</v>
      </c>
      <c r="L398" s="16">
        <f t="shared" si="20"/>
        <v>-23731.03</v>
      </c>
      <c r="M398" s="17">
        <v>44835</v>
      </c>
      <c r="N398" s="17">
        <v>45199</v>
      </c>
      <c r="O398" t="s">
        <v>3075</v>
      </c>
      <c r="P398" t="s">
        <v>45</v>
      </c>
      <c r="Q398" t="s">
        <v>2894</v>
      </c>
      <c r="R398" t="s">
        <v>50</v>
      </c>
    </row>
    <row r="399" spans="2:18" ht="30" x14ac:dyDescent="0.25">
      <c r="B399" t="s">
        <v>3076</v>
      </c>
      <c r="C399" t="s">
        <v>3077</v>
      </c>
      <c r="D399" s="1" t="s">
        <v>3078</v>
      </c>
      <c r="E399" s="3">
        <v>8668.51</v>
      </c>
      <c r="F399" s="3">
        <v>4289.53</v>
      </c>
      <c r="G399" s="16">
        <f t="shared" si="18"/>
        <v>4378.9800000000005</v>
      </c>
      <c r="H399" s="75">
        <f t="shared" si="19"/>
        <v>1.0208531004562273</v>
      </c>
      <c r="I399" s="75">
        <f t="shared" ref="I399:I426" si="21">J399/62921462</f>
        <v>1.3776714215572424E-4</v>
      </c>
      <c r="J399" s="3">
        <v>8668.51</v>
      </c>
      <c r="K399" s="3">
        <v>4289.53</v>
      </c>
      <c r="L399" s="16">
        <f t="shared" si="20"/>
        <v>4378.9800000000005</v>
      </c>
      <c r="M399" s="17">
        <v>44835</v>
      </c>
      <c r="N399" s="17">
        <v>45199</v>
      </c>
      <c r="O399" t="s">
        <v>3079</v>
      </c>
      <c r="P399" t="s">
        <v>454</v>
      </c>
      <c r="Q399" t="s">
        <v>2955</v>
      </c>
      <c r="R399" t="s">
        <v>454</v>
      </c>
    </row>
    <row r="400" spans="2:18" x14ac:dyDescent="0.25">
      <c r="B400" t="s">
        <v>3080</v>
      </c>
      <c r="C400" t="s">
        <v>3081</v>
      </c>
      <c r="D400" s="1" t="s">
        <v>3082</v>
      </c>
      <c r="E400" s="3">
        <v>6916.4699999999993</v>
      </c>
      <c r="F400" s="3">
        <v>3243.66</v>
      </c>
      <c r="G400" s="16">
        <f t="shared" si="18"/>
        <v>3672.8099999999995</v>
      </c>
      <c r="H400" s="75">
        <f t="shared" si="19"/>
        <v>1.1323042489040158</v>
      </c>
      <c r="I400" s="75">
        <f t="shared" si="21"/>
        <v>1.0992227103686814E-4</v>
      </c>
      <c r="J400" s="3">
        <v>6916.4699999999993</v>
      </c>
      <c r="K400" s="3">
        <v>3243.66</v>
      </c>
      <c r="L400" s="16">
        <f t="shared" si="20"/>
        <v>3672.8099999999995</v>
      </c>
      <c r="M400" s="17">
        <v>44835</v>
      </c>
      <c r="N400" s="17">
        <v>45199</v>
      </c>
      <c r="O400" t="s">
        <v>3083</v>
      </c>
      <c r="P400" t="s">
        <v>50</v>
      </c>
      <c r="Q400" t="s">
        <v>3084</v>
      </c>
      <c r="R400" t="s">
        <v>50</v>
      </c>
    </row>
    <row r="401" spans="2:18" x14ac:dyDescent="0.25">
      <c r="B401" t="s">
        <v>3085</v>
      </c>
      <c r="C401" t="s">
        <v>3086</v>
      </c>
      <c r="D401" s="1" t="s">
        <v>3087</v>
      </c>
      <c r="E401" s="3">
        <v>2491.12</v>
      </c>
      <c r="F401" s="3">
        <v>4808.82</v>
      </c>
      <c r="G401" s="16">
        <f t="shared" si="18"/>
        <v>-2317.6999999999998</v>
      </c>
      <c r="H401" s="75">
        <f t="shared" si="19"/>
        <v>-0.48196854945703937</v>
      </c>
      <c r="I401" s="75">
        <f t="shared" si="21"/>
        <v>3.9590942753364502E-5</v>
      </c>
      <c r="J401" s="3">
        <v>2491.12</v>
      </c>
      <c r="K401" s="3">
        <v>4808.82</v>
      </c>
      <c r="L401" s="16">
        <f t="shared" si="20"/>
        <v>-2317.6999999999998</v>
      </c>
      <c r="M401" s="17">
        <v>44835</v>
      </c>
      <c r="N401" s="17">
        <v>45199</v>
      </c>
      <c r="O401" t="s">
        <v>3079</v>
      </c>
      <c r="P401" t="s">
        <v>454</v>
      </c>
      <c r="Q401" t="s">
        <v>1471</v>
      </c>
      <c r="R401" t="s">
        <v>23</v>
      </c>
    </row>
    <row r="402" spans="2:18" ht="30" x14ac:dyDescent="0.25">
      <c r="B402" t="s">
        <v>3088</v>
      </c>
      <c r="C402" t="s">
        <v>3089</v>
      </c>
      <c r="D402" s="1" t="s">
        <v>3090</v>
      </c>
      <c r="E402" s="3">
        <v>11952.960000000001</v>
      </c>
      <c r="F402" s="3">
        <v>8447.86</v>
      </c>
      <c r="G402" s="16">
        <f t="shared" si="18"/>
        <v>3505.1000000000004</v>
      </c>
      <c r="H402" s="75">
        <f t="shared" si="19"/>
        <v>0.41490981147888345</v>
      </c>
      <c r="I402" s="75">
        <f t="shared" si="21"/>
        <v>1.8996634248581192E-4</v>
      </c>
      <c r="J402" s="3">
        <v>11952.960000000001</v>
      </c>
      <c r="K402" s="3">
        <v>8447.86</v>
      </c>
      <c r="L402" s="16">
        <f t="shared" si="20"/>
        <v>3505.1000000000004</v>
      </c>
      <c r="M402" s="17">
        <v>44835</v>
      </c>
      <c r="N402" s="17">
        <v>45199</v>
      </c>
      <c r="O402" t="s">
        <v>3091</v>
      </c>
      <c r="P402" t="s">
        <v>454</v>
      </c>
      <c r="Q402" t="s">
        <v>1471</v>
      </c>
      <c r="R402" t="s">
        <v>23</v>
      </c>
    </row>
    <row r="403" spans="2:18" x14ac:dyDescent="0.25">
      <c r="B403" t="s">
        <v>3092</v>
      </c>
      <c r="C403" t="s">
        <v>3093</v>
      </c>
      <c r="D403" s="1" t="s">
        <v>3094</v>
      </c>
      <c r="E403" s="3">
        <v>62166.58</v>
      </c>
      <c r="F403" s="3">
        <v>41916.65</v>
      </c>
      <c r="G403" s="16">
        <f t="shared" si="18"/>
        <v>20249.93</v>
      </c>
      <c r="H403" s="75">
        <f t="shared" si="19"/>
        <v>0.48309991375742095</v>
      </c>
      <c r="I403" s="75">
        <f t="shared" si="21"/>
        <v>9.8800278989067368E-4</v>
      </c>
      <c r="J403" s="3">
        <v>62166.58</v>
      </c>
      <c r="K403" s="3">
        <v>41916.65</v>
      </c>
      <c r="L403" s="16">
        <f t="shared" si="20"/>
        <v>20249.93</v>
      </c>
      <c r="M403" s="17">
        <v>44835</v>
      </c>
      <c r="N403" s="17">
        <v>45199</v>
      </c>
      <c r="O403" t="s">
        <v>3091</v>
      </c>
      <c r="P403" t="s">
        <v>454</v>
      </c>
      <c r="Q403" t="s">
        <v>1471</v>
      </c>
      <c r="R403" t="s">
        <v>23</v>
      </c>
    </row>
    <row r="404" spans="2:18" x14ac:dyDescent="0.25">
      <c r="B404" t="s">
        <v>3095</v>
      </c>
      <c r="C404" t="s">
        <v>3096</v>
      </c>
      <c r="D404" s="1" t="s">
        <v>3097</v>
      </c>
      <c r="E404" s="3">
        <v>15287.81</v>
      </c>
      <c r="F404" s="3">
        <v>14721.6</v>
      </c>
      <c r="G404" s="16">
        <f t="shared" si="18"/>
        <v>566.20999999999913</v>
      </c>
      <c r="H404" s="75">
        <f t="shared" si="19"/>
        <v>3.8461172698619657E-2</v>
      </c>
      <c r="I404" s="75">
        <f t="shared" si="21"/>
        <v>2.4296654136866686E-4</v>
      </c>
      <c r="J404" s="3">
        <v>15287.81</v>
      </c>
      <c r="K404" s="3">
        <v>14721.6</v>
      </c>
      <c r="L404" s="16">
        <f t="shared" si="20"/>
        <v>566.20999999999913</v>
      </c>
      <c r="M404" s="17">
        <v>44835</v>
      </c>
      <c r="N404" s="17">
        <v>45199</v>
      </c>
      <c r="O404" t="s">
        <v>3098</v>
      </c>
      <c r="P404" t="s">
        <v>454</v>
      </c>
      <c r="Q404" t="s">
        <v>1471</v>
      </c>
      <c r="R404" t="s">
        <v>23</v>
      </c>
    </row>
    <row r="405" spans="2:18" x14ac:dyDescent="0.25">
      <c r="B405" t="s">
        <v>3099</v>
      </c>
      <c r="C405" t="s">
        <v>3100</v>
      </c>
      <c r="D405" s="1" t="s">
        <v>3101</v>
      </c>
      <c r="E405" s="3">
        <v>36381.370000000003</v>
      </c>
      <c r="F405" s="3">
        <v>16498.490000000002</v>
      </c>
      <c r="G405" s="16">
        <f t="shared" si="18"/>
        <v>19882.88</v>
      </c>
      <c r="H405" s="75">
        <f t="shared" si="19"/>
        <v>1.2051333182612469</v>
      </c>
      <c r="I405" s="75">
        <f t="shared" si="21"/>
        <v>5.7820287138274059E-4</v>
      </c>
      <c r="J405" s="3">
        <v>36381.370000000003</v>
      </c>
      <c r="K405" s="3">
        <v>16498.490000000002</v>
      </c>
      <c r="L405" s="16">
        <f t="shared" si="20"/>
        <v>19882.88</v>
      </c>
      <c r="M405" s="17">
        <v>44835</v>
      </c>
      <c r="N405" s="17">
        <v>45199</v>
      </c>
      <c r="O405" t="s">
        <v>3083</v>
      </c>
      <c r="P405" t="s">
        <v>50</v>
      </c>
      <c r="Q405" t="s">
        <v>1471</v>
      </c>
      <c r="R405" t="s">
        <v>23</v>
      </c>
    </row>
    <row r="406" spans="2:18" ht="30" x14ac:dyDescent="0.25">
      <c r="B406" t="s">
        <v>3102</v>
      </c>
      <c r="C406" t="s">
        <v>3103</v>
      </c>
      <c r="D406" s="1" t="s">
        <v>3104</v>
      </c>
      <c r="E406" s="3">
        <v>6095.12</v>
      </c>
      <c r="F406" s="3">
        <v>2390.65</v>
      </c>
      <c r="G406" s="16">
        <f t="shared" si="18"/>
        <v>3704.47</v>
      </c>
      <c r="H406" s="75">
        <f t="shared" si="19"/>
        <v>1.5495660176102732</v>
      </c>
      <c r="I406" s="75">
        <f t="shared" si="21"/>
        <v>9.6868696407594591E-5</v>
      </c>
      <c r="J406" s="3">
        <v>6095.12</v>
      </c>
      <c r="K406" s="3">
        <v>2390.65</v>
      </c>
      <c r="L406" s="16">
        <f t="shared" si="20"/>
        <v>3704.47</v>
      </c>
      <c r="M406" s="17">
        <v>44835</v>
      </c>
      <c r="N406" s="17">
        <v>45199</v>
      </c>
      <c r="O406" t="s">
        <v>3105</v>
      </c>
      <c r="P406" t="s">
        <v>454</v>
      </c>
      <c r="Q406" t="s">
        <v>1471</v>
      </c>
      <c r="R406" t="s">
        <v>23</v>
      </c>
    </row>
    <row r="407" spans="2:18" ht="60" x14ac:dyDescent="0.25">
      <c r="B407" t="s">
        <v>3106</v>
      </c>
      <c r="C407" t="s">
        <v>3107</v>
      </c>
      <c r="D407" s="1" t="s">
        <v>3108</v>
      </c>
      <c r="E407" s="3">
        <v>62983.25</v>
      </c>
      <c r="F407" s="3">
        <v>350693.61</v>
      </c>
      <c r="G407" s="16">
        <f t="shared" si="18"/>
        <v>-287710.36</v>
      </c>
      <c r="H407" s="75">
        <f t="shared" si="19"/>
        <v>-0.82040377068746706</v>
      </c>
      <c r="I407" s="75">
        <f t="shared" si="21"/>
        <v>1.0009819860829045E-3</v>
      </c>
      <c r="J407" s="3">
        <v>62983.25</v>
      </c>
      <c r="K407" s="3">
        <v>350693.61</v>
      </c>
      <c r="L407" s="16">
        <f t="shared" si="20"/>
        <v>-287710.36</v>
      </c>
      <c r="M407" s="17">
        <v>44835</v>
      </c>
      <c r="N407" s="17">
        <v>45199</v>
      </c>
      <c r="O407" t="s">
        <v>3109</v>
      </c>
      <c r="P407" t="s">
        <v>454</v>
      </c>
      <c r="Q407" t="s">
        <v>3110</v>
      </c>
      <c r="R407" t="s">
        <v>43</v>
      </c>
    </row>
    <row r="408" spans="2:18" x14ac:dyDescent="0.25">
      <c r="B408" t="s">
        <v>3111</v>
      </c>
      <c r="C408" t="s">
        <v>3112</v>
      </c>
      <c r="D408" s="1" t="s">
        <v>3113</v>
      </c>
      <c r="E408" s="3">
        <v>1045.08</v>
      </c>
      <c r="F408" s="3">
        <v>1852.01</v>
      </c>
      <c r="G408" s="16">
        <f t="shared" si="18"/>
        <v>-806.93000000000006</v>
      </c>
      <c r="H408" s="75">
        <f t="shared" si="19"/>
        <v>-0.43570499079378627</v>
      </c>
      <c r="I408" s="75">
        <f t="shared" si="21"/>
        <v>1.6609277133452491E-5</v>
      </c>
      <c r="J408" s="3">
        <v>1045.08</v>
      </c>
      <c r="K408" s="3">
        <v>1852.01</v>
      </c>
      <c r="L408" s="16">
        <f t="shared" si="20"/>
        <v>-806.93000000000006</v>
      </c>
      <c r="M408" s="17">
        <v>44835</v>
      </c>
      <c r="N408" s="17">
        <v>45199</v>
      </c>
      <c r="O408" t="s">
        <v>3114</v>
      </c>
      <c r="P408" t="s">
        <v>50</v>
      </c>
      <c r="Q408" t="s">
        <v>3084</v>
      </c>
      <c r="R408" t="s">
        <v>50</v>
      </c>
    </row>
    <row r="409" spans="2:18" x14ac:dyDescent="0.25">
      <c r="B409" t="s">
        <v>3115</v>
      </c>
      <c r="C409" t="s">
        <v>3116</v>
      </c>
      <c r="D409" s="1" t="s">
        <v>3117</v>
      </c>
      <c r="E409" s="3">
        <v>21195.62</v>
      </c>
      <c r="F409" s="3">
        <v>17665.919999999998</v>
      </c>
      <c r="G409" s="16">
        <f t="shared" si="18"/>
        <v>3529.7000000000007</v>
      </c>
      <c r="H409" s="75">
        <f t="shared" si="19"/>
        <v>0.19980278411766844</v>
      </c>
      <c r="I409" s="75">
        <f t="shared" si="21"/>
        <v>3.368583520834274E-4</v>
      </c>
      <c r="J409" s="3">
        <v>21195.62</v>
      </c>
      <c r="K409" s="3">
        <v>17665.919999999998</v>
      </c>
      <c r="L409" s="16">
        <f t="shared" si="20"/>
        <v>3529.7000000000007</v>
      </c>
      <c r="M409" s="17">
        <v>44835</v>
      </c>
      <c r="N409" s="17">
        <v>45199</v>
      </c>
      <c r="O409" t="s">
        <v>2475</v>
      </c>
      <c r="P409" t="s">
        <v>432</v>
      </c>
      <c r="Q409" t="s">
        <v>1471</v>
      </c>
      <c r="R409" t="s">
        <v>23</v>
      </c>
    </row>
    <row r="410" spans="2:18" ht="30" x14ac:dyDescent="0.25">
      <c r="B410" t="s">
        <v>3118</v>
      </c>
      <c r="C410" t="s">
        <v>3119</v>
      </c>
      <c r="D410" s="1" t="s">
        <v>3120</v>
      </c>
      <c r="E410" s="3">
        <v>7495.2</v>
      </c>
      <c r="F410" s="3">
        <v>4808.79</v>
      </c>
      <c r="G410" s="16">
        <f t="shared" si="18"/>
        <v>2686.41</v>
      </c>
      <c r="H410" s="75">
        <f t="shared" si="19"/>
        <v>0.55864573000692475</v>
      </c>
      <c r="I410" s="75">
        <f t="shared" si="21"/>
        <v>1.1911992763295932E-4</v>
      </c>
      <c r="J410" s="3">
        <v>7495.2</v>
      </c>
      <c r="K410" s="3">
        <v>4808.79</v>
      </c>
      <c r="L410" s="16">
        <f t="shared" si="20"/>
        <v>2686.41</v>
      </c>
      <c r="M410" s="17">
        <v>44835</v>
      </c>
      <c r="N410" s="17">
        <v>45199</v>
      </c>
      <c r="O410" t="s">
        <v>3083</v>
      </c>
      <c r="P410" t="s">
        <v>50</v>
      </c>
      <c r="Q410" t="s">
        <v>1471</v>
      </c>
      <c r="R410" t="s">
        <v>23</v>
      </c>
    </row>
    <row r="411" spans="2:18" x14ac:dyDescent="0.25">
      <c r="B411" t="s">
        <v>3121</v>
      </c>
      <c r="C411" t="s">
        <v>3122</v>
      </c>
      <c r="D411" s="1" t="s">
        <v>3044</v>
      </c>
      <c r="E411" s="3">
        <v>2655.36</v>
      </c>
      <c r="F411" s="3">
        <v>3034.58</v>
      </c>
      <c r="G411" s="16">
        <f t="shared" si="18"/>
        <v>-379.2199999999998</v>
      </c>
      <c r="H411" s="75">
        <f t="shared" si="19"/>
        <v>-0.12496622267331882</v>
      </c>
      <c r="I411" s="75">
        <f t="shared" si="21"/>
        <v>4.2201180894366379E-5</v>
      </c>
      <c r="J411" s="3">
        <v>2655.36</v>
      </c>
      <c r="K411" s="3">
        <v>3034.58</v>
      </c>
      <c r="L411" s="16">
        <f t="shared" si="20"/>
        <v>-379.2199999999998</v>
      </c>
      <c r="M411" s="17">
        <v>44835</v>
      </c>
      <c r="N411" s="17">
        <v>45199</v>
      </c>
      <c r="O411" t="s">
        <v>3083</v>
      </c>
      <c r="P411" t="s">
        <v>50</v>
      </c>
      <c r="Q411" t="s">
        <v>1471</v>
      </c>
      <c r="R411" t="s">
        <v>23</v>
      </c>
    </row>
    <row r="412" spans="2:18" x14ac:dyDescent="0.25">
      <c r="B412" t="s">
        <v>3123</v>
      </c>
      <c r="C412" t="s">
        <v>3124</v>
      </c>
      <c r="D412" s="1" t="s">
        <v>3125</v>
      </c>
      <c r="E412" s="3">
        <v>17850.53</v>
      </c>
      <c r="F412" s="3">
        <v>18912.91</v>
      </c>
      <c r="G412" s="16">
        <f t="shared" si="18"/>
        <v>-1062.380000000001</v>
      </c>
      <c r="H412" s="75">
        <f t="shared" si="19"/>
        <v>-5.6172212525729834E-2</v>
      </c>
      <c r="I412" s="75">
        <f t="shared" si="21"/>
        <v>2.8369541063747057E-4</v>
      </c>
      <c r="J412" s="3">
        <v>17850.53</v>
      </c>
      <c r="K412" s="3">
        <v>18912.91</v>
      </c>
      <c r="L412" s="16">
        <f t="shared" si="20"/>
        <v>-1062.380000000001</v>
      </c>
      <c r="M412" s="17">
        <v>44835</v>
      </c>
      <c r="N412" s="17">
        <v>45199</v>
      </c>
      <c r="O412" t="s">
        <v>3083</v>
      </c>
      <c r="P412" t="s">
        <v>50</v>
      </c>
      <c r="Q412" t="s">
        <v>1471</v>
      </c>
      <c r="R412" t="s">
        <v>23</v>
      </c>
    </row>
    <row r="413" spans="2:18" x14ac:dyDescent="0.25">
      <c r="B413" t="s">
        <v>3126</v>
      </c>
      <c r="C413" t="s">
        <v>3127</v>
      </c>
      <c r="D413" s="1" t="s">
        <v>3128</v>
      </c>
      <c r="E413" s="3">
        <v>20705.72</v>
      </c>
      <c r="F413" s="3">
        <v>16561.8</v>
      </c>
      <c r="G413" s="16">
        <f t="shared" si="18"/>
        <v>4143.9200000000019</v>
      </c>
      <c r="H413" s="75">
        <f t="shared" si="19"/>
        <v>0.25020951828907501</v>
      </c>
      <c r="I413" s="75">
        <f t="shared" si="21"/>
        <v>3.2907245543658858E-4</v>
      </c>
      <c r="J413" s="3">
        <v>20705.72</v>
      </c>
      <c r="K413" s="3">
        <v>16561.8</v>
      </c>
      <c r="L413" s="16">
        <f t="shared" si="20"/>
        <v>4143.9200000000019</v>
      </c>
      <c r="M413" s="17">
        <v>44835</v>
      </c>
      <c r="N413" s="17">
        <v>45199</v>
      </c>
      <c r="O413" t="s">
        <v>2475</v>
      </c>
      <c r="P413" t="s">
        <v>432</v>
      </c>
      <c r="Q413" t="s">
        <v>1471</v>
      </c>
      <c r="R413" t="s">
        <v>23</v>
      </c>
    </row>
    <row r="414" spans="2:18" ht="30" x14ac:dyDescent="0.25">
      <c r="B414" t="s">
        <v>3129</v>
      </c>
      <c r="C414" t="s">
        <v>3130</v>
      </c>
      <c r="D414" s="1" t="s">
        <v>3131</v>
      </c>
      <c r="E414" s="3">
        <v>76752.37</v>
      </c>
      <c r="F414" s="3">
        <v>225266.55</v>
      </c>
      <c r="G414" s="16">
        <f t="shared" si="18"/>
        <v>-148514.18</v>
      </c>
      <c r="H414" s="75">
        <f t="shared" si="19"/>
        <v>-0.6592819928213931</v>
      </c>
      <c r="I414" s="75">
        <f t="shared" si="21"/>
        <v>1.2198122478463706E-3</v>
      </c>
      <c r="J414" s="3">
        <v>76752.37</v>
      </c>
      <c r="K414" s="3">
        <v>225266.55</v>
      </c>
      <c r="L414" s="16">
        <f t="shared" si="20"/>
        <v>-148514.18</v>
      </c>
      <c r="M414" s="17">
        <v>44835</v>
      </c>
      <c r="N414" s="17">
        <v>45199</v>
      </c>
      <c r="O414" t="s">
        <v>3083</v>
      </c>
      <c r="P414" t="s">
        <v>50</v>
      </c>
      <c r="Q414" t="s">
        <v>3132</v>
      </c>
      <c r="R414" t="s">
        <v>50</v>
      </c>
    </row>
    <row r="415" spans="2:18" x14ac:dyDescent="0.25">
      <c r="B415" t="s">
        <v>3133</v>
      </c>
      <c r="C415" t="s">
        <v>3134</v>
      </c>
      <c r="D415" s="1" t="s">
        <v>3135</v>
      </c>
      <c r="E415" s="3">
        <v>78625.040000000008</v>
      </c>
      <c r="F415" s="3">
        <v>88766.52</v>
      </c>
      <c r="G415" s="16">
        <f t="shared" si="18"/>
        <v>-10141.479999999996</v>
      </c>
      <c r="H415" s="75">
        <f t="shared" si="19"/>
        <v>-0.11424893079057279</v>
      </c>
      <c r="I415" s="75">
        <f t="shared" si="21"/>
        <v>1.2495742708584872E-3</v>
      </c>
      <c r="J415" s="3">
        <v>78625.040000000008</v>
      </c>
      <c r="K415" s="3">
        <v>88766.52</v>
      </c>
      <c r="L415" s="16">
        <f t="shared" si="20"/>
        <v>-10141.479999999996</v>
      </c>
      <c r="M415" s="17">
        <v>44835</v>
      </c>
      <c r="N415" s="17">
        <v>45199</v>
      </c>
      <c r="O415" t="s">
        <v>3114</v>
      </c>
      <c r="P415" t="s">
        <v>50</v>
      </c>
      <c r="Q415" t="s">
        <v>1471</v>
      </c>
      <c r="R415" t="s">
        <v>23</v>
      </c>
    </row>
    <row r="416" spans="2:18" ht="30" x14ac:dyDescent="0.25">
      <c r="B416" t="s">
        <v>3136</v>
      </c>
      <c r="C416" t="s">
        <v>3137</v>
      </c>
      <c r="D416" s="1" t="s">
        <v>3138</v>
      </c>
      <c r="E416" s="3">
        <v>5411.2</v>
      </c>
      <c r="F416" s="3">
        <v>6894.24</v>
      </c>
      <c r="G416" s="16">
        <f t="shared" si="18"/>
        <v>-1483.04</v>
      </c>
      <c r="H416" s="75">
        <f t="shared" si="19"/>
        <v>-0.21511290584603959</v>
      </c>
      <c r="I416" s="75">
        <f t="shared" si="21"/>
        <v>8.5999273189170329E-5</v>
      </c>
      <c r="J416" s="3">
        <v>5411.2</v>
      </c>
      <c r="K416" s="3">
        <v>6894.24</v>
      </c>
      <c r="L416" s="16">
        <f t="shared" si="20"/>
        <v>-1483.04</v>
      </c>
      <c r="M416" s="17">
        <v>44835</v>
      </c>
      <c r="N416" s="17">
        <v>45199</v>
      </c>
      <c r="O416" t="s">
        <v>3139</v>
      </c>
      <c r="P416" t="s">
        <v>50</v>
      </c>
      <c r="Q416" t="s">
        <v>1471</v>
      </c>
      <c r="R416" t="s">
        <v>23</v>
      </c>
    </row>
    <row r="417" spans="2:18" ht="45" x14ac:dyDescent="0.25">
      <c r="B417" t="s">
        <v>3140</v>
      </c>
      <c r="C417" t="s">
        <v>3141</v>
      </c>
      <c r="D417" s="1" t="s">
        <v>3142</v>
      </c>
      <c r="E417" s="3">
        <v>-42355.74</v>
      </c>
      <c r="F417" s="3">
        <v>182561.78</v>
      </c>
      <c r="G417" s="16">
        <f t="shared" si="18"/>
        <v>-224917.52</v>
      </c>
      <c r="H417" s="75">
        <f t="shared" si="19"/>
        <v>-1.2320077071991737</v>
      </c>
      <c r="I417" s="75">
        <f t="shared" si="21"/>
        <v>-6.731525087576636E-4</v>
      </c>
      <c r="J417" s="3">
        <v>-42355.74</v>
      </c>
      <c r="K417" s="3">
        <v>182561.78</v>
      </c>
      <c r="L417" s="16">
        <f t="shared" si="20"/>
        <v>-224917.52</v>
      </c>
      <c r="M417" s="17">
        <v>44835</v>
      </c>
      <c r="N417" s="17">
        <v>45199</v>
      </c>
      <c r="O417" t="s">
        <v>3143</v>
      </c>
      <c r="P417" t="s">
        <v>50</v>
      </c>
      <c r="Q417" t="s">
        <v>1471</v>
      </c>
      <c r="R417" t="s">
        <v>23</v>
      </c>
    </row>
    <row r="418" spans="2:18" x14ac:dyDescent="0.25">
      <c r="B418" t="s">
        <v>3144</v>
      </c>
      <c r="C418" t="s">
        <v>3145</v>
      </c>
      <c r="D418" s="1" t="s">
        <v>3146</v>
      </c>
      <c r="E418" s="3">
        <v>49399.94</v>
      </c>
      <c r="F418" s="3">
        <v>65131.16</v>
      </c>
      <c r="G418" s="16">
        <f t="shared" si="18"/>
        <v>-15731.220000000001</v>
      </c>
      <c r="H418" s="75">
        <f t="shared" si="19"/>
        <v>-0.24153139603225246</v>
      </c>
      <c r="I418" s="75">
        <f t="shared" si="21"/>
        <v>7.8510477076963031E-4</v>
      </c>
      <c r="J418" s="3">
        <v>49399.94</v>
      </c>
      <c r="K418" s="3">
        <v>65131.16</v>
      </c>
      <c r="L418" s="16">
        <f t="shared" si="20"/>
        <v>-15731.220000000001</v>
      </c>
      <c r="M418" s="17">
        <v>44835</v>
      </c>
      <c r="N418" s="17">
        <v>45199</v>
      </c>
      <c r="O418" t="s">
        <v>3147</v>
      </c>
      <c r="P418" t="s">
        <v>23</v>
      </c>
      <c r="Q418" t="s">
        <v>2637</v>
      </c>
      <c r="R418" t="s">
        <v>23</v>
      </c>
    </row>
    <row r="419" spans="2:18" ht="45" x14ac:dyDescent="0.25">
      <c r="B419" t="s">
        <v>3148</v>
      </c>
      <c r="C419" t="s">
        <v>3149</v>
      </c>
      <c r="D419" s="1" t="s">
        <v>3150</v>
      </c>
      <c r="E419" s="3">
        <v>-18181.28</v>
      </c>
      <c r="F419" s="3">
        <v>83624.08</v>
      </c>
      <c r="G419" s="16">
        <f t="shared" si="18"/>
        <v>-101805.36</v>
      </c>
      <c r="H419" s="75">
        <f t="shared" si="19"/>
        <v>-1.2174168014763211</v>
      </c>
      <c r="I419" s="75">
        <f t="shared" si="21"/>
        <v>-2.889519636400057E-4</v>
      </c>
      <c r="J419" s="3">
        <v>-18181.28</v>
      </c>
      <c r="K419" s="3">
        <v>83624.08</v>
      </c>
      <c r="L419" s="16">
        <f t="shared" si="20"/>
        <v>-101805.36</v>
      </c>
      <c r="M419" s="17">
        <v>44835</v>
      </c>
      <c r="N419" s="17">
        <v>45199</v>
      </c>
      <c r="O419" t="s">
        <v>3151</v>
      </c>
      <c r="P419" t="s">
        <v>50</v>
      </c>
      <c r="Q419" t="s">
        <v>3152</v>
      </c>
      <c r="R419" t="s">
        <v>38</v>
      </c>
    </row>
    <row r="420" spans="2:18" x14ac:dyDescent="0.25">
      <c r="B420" t="s">
        <v>3153</v>
      </c>
      <c r="C420" t="s">
        <v>3154</v>
      </c>
      <c r="D420" s="1" t="s">
        <v>3155</v>
      </c>
      <c r="E420" s="3">
        <v>5565.9299999999994</v>
      </c>
      <c r="F420" s="3">
        <v>6140.78</v>
      </c>
      <c r="G420" s="16">
        <f t="shared" si="18"/>
        <v>-574.85000000000036</v>
      </c>
      <c r="H420" s="75">
        <f t="shared" si="19"/>
        <v>-9.3611886437879294E-2</v>
      </c>
      <c r="I420" s="75">
        <f t="shared" si="21"/>
        <v>8.8458370531822658E-5</v>
      </c>
      <c r="J420" s="3">
        <v>5565.9299999999994</v>
      </c>
      <c r="K420" s="3">
        <v>6140.78</v>
      </c>
      <c r="L420" s="16">
        <f t="shared" si="20"/>
        <v>-574.85000000000036</v>
      </c>
      <c r="M420" s="17">
        <v>44835</v>
      </c>
      <c r="N420" s="17">
        <v>45199</v>
      </c>
      <c r="O420" t="s">
        <v>3147</v>
      </c>
      <c r="P420" t="s">
        <v>23</v>
      </c>
      <c r="Q420" t="s">
        <v>3156</v>
      </c>
      <c r="R420" t="s">
        <v>23</v>
      </c>
    </row>
    <row r="421" spans="2:18" x14ac:dyDescent="0.25">
      <c r="B421" t="s">
        <v>3157</v>
      </c>
      <c r="C421" t="s">
        <v>3158</v>
      </c>
      <c r="D421" s="1" t="s">
        <v>3159</v>
      </c>
      <c r="E421" s="3">
        <v>4486.43</v>
      </c>
      <c r="F421" s="3">
        <v>38271.57</v>
      </c>
      <c r="G421" s="16">
        <f t="shared" si="18"/>
        <v>-33785.14</v>
      </c>
      <c r="H421" s="75">
        <f t="shared" si="19"/>
        <v>-0.8827738187902926</v>
      </c>
      <c r="I421" s="75">
        <f t="shared" si="21"/>
        <v>7.1302062243881113E-5</v>
      </c>
      <c r="J421" s="3">
        <v>4486.43</v>
      </c>
      <c r="K421" s="3">
        <v>38271.57</v>
      </c>
      <c r="L421" s="16">
        <f t="shared" si="20"/>
        <v>-33785.14</v>
      </c>
      <c r="M421" s="17">
        <v>44835</v>
      </c>
      <c r="N421" s="17">
        <v>45199</v>
      </c>
      <c r="O421" t="s">
        <v>3160</v>
      </c>
      <c r="P421" t="s">
        <v>23</v>
      </c>
      <c r="Q421" t="s">
        <v>2637</v>
      </c>
      <c r="R421" t="s">
        <v>23</v>
      </c>
    </row>
    <row r="422" spans="2:18" x14ac:dyDescent="0.25">
      <c r="B422" t="s">
        <v>3161</v>
      </c>
      <c r="C422" t="s">
        <v>3162</v>
      </c>
      <c r="D422" s="1" t="s">
        <v>3163</v>
      </c>
      <c r="E422" s="3">
        <v>1563.0900000000001</v>
      </c>
      <c r="F422" s="3">
        <v>7768.93</v>
      </c>
      <c r="G422" s="16">
        <f t="shared" si="18"/>
        <v>-6205.84</v>
      </c>
      <c r="H422" s="75">
        <f t="shared" si="19"/>
        <v>-0.79880240908336153</v>
      </c>
      <c r="I422" s="75">
        <f t="shared" si="21"/>
        <v>2.4841921187400257E-5</v>
      </c>
      <c r="J422" s="3">
        <v>1563.0900000000001</v>
      </c>
      <c r="K422" s="3">
        <v>7768.93</v>
      </c>
      <c r="L422" s="16">
        <f t="shared" si="20"/>
        <v>-6205.84</v>
      </c>
      <c r="M422" s="17">
        <v>44835</v>
      </c>
      <c r="N422" s="17">
        <v>45199</v>
      </c>
      <c r="O422" t="s">
        <v>3164</v>
      </c>
      <c r="P422" t="s">
        <v>23</v>
      </c>
      <c r="Q422" t="s">
        <v>3165</v>
      </c>
      <c r="R422" t="s">
        <v>23</v>
      </c>
    </row>
    <row r="423" spans="2:18" ht="30" x14ac:dyDescent="0.25">
      <c r="B423" t="s">
        <v>3166</v>
      </c>
      <c r="C423" t="s">
        <v>3167</v>
      </c>
      <c r="D423" s="1" t="s">
        <v>3168</v>
      </c>
      <c r="E423" s="3">
        <v>5614.9000000000005</v>
      </c>
      <c r="F423" s="3">
        <v>5765.96</v>
      </c>
      <c r="G423" s="16">
        <f t="shared" si="18"/>
        <v>-151.05999999999949</v>
      </c>
      <c r="H423" s="75">
        <f t="shared" si="19"/>
        <v>-2.6198586185127801E-2</v>
      </c>
      <c r="I423" s="75">
        <f t="shared" si="21"/>
        <v>8.9236642339938005E-5</v>
      </c>
      <c r="J423" s="3">
        <v>5614.9000000000005</v>
      </c>
      <c r="K423" s="3">
        <v>5765.96</v>
      </c>
      <c r="L423" s="16">
        <f t="shared" si="20"/>
        <v>-151.05999999999949</v>
      </c>
      <c r="M423" s="17">
        <v>44835</v>
      </c>
      <c r="N423" s="17">
        <v>45199</v>
      </c>
      <c r="O423" t="s">
        <v>3169</v>
      </c>
      <c r="P423" t="s">
        <v>23</v>
      </c>
      <c r="Q423" t="s">
        <v>1471</v>
      </c>
      <c r="R423" t="s">
        <v>23</v>
      </c>
    </row>
    <row r="424" spans="2:18" x14ac:dyDescent="0.25">
      <c r="B424" t="s">
        <v>3170</v>
      </c>
      <c r="C424" t="s">
        <v>3171</v>
      </c>
      <c r="D424" s="1" t="s">
        <v>3172</v>
      </c>
      <c r="E424" s="3">
        <v>54779.180000000008</v>
      </c>
      <c r="F424" s="3">
        <v>182321.46</v>
      </c>
      <c r="G424" s="16">
        <f t="shared" si="18"/>
        <v>-127542.27999999998</v>
      </c>
      <c r="H424" s="75">
        <f t="shared" si="19"/>
        <v>-0.69954617520065931</v>
      </c>
      <c r="I424" s="75">
        <f t="shared" si="21"/>
        <v>8.705961091622443E-4</v>
      </c>
      <c r="J424" s="3">
        <v>54779.180000000008</v>
      </c>
      <c r="K424" s="3">
        <v>182321.46</v>
      </c>
      <c r="L424" s="16">
        <f t="shared" si="20"/>
        <v>-127542.27999999998</v>
      </c>
      <c r="M424" s="17">
        <v>44835</v>
      </c>
      <c r="N424" s="17">
        <v>45199</v>
      </c>
      <c r="O424" t="s">
        <v>3173</v>
      </c>
      <c r="P424" t="s">
        <v>23</v>
      </c>
      <c r="Q424" t="s">
        <v>1471</v>
      </c>
      <c r="R424" t="s">
        <v>23</v>
      </c>
    </row>
    <row r="425" spans="2:18" ht="45" x14ac:dyDescent="0.25">
      <c r="B425" t="s">
        <v>3174</v>
      </c>
      <c r="C425" t="s">
        <v>3175</v>
      </c>
      <c r="D425" s="1" t="s">
        <v>3176</v>
      </c>
      <c r="E425" s="3">
        <v>18450.080000000002</v>
      </c>
      <c r="F425" s="3">
        <v>23309.200000000001</v>
      </c>
      <c r="G425" s="16">
        <f t="shared" si="18"/>
        <v>-4859.119999999999</v>
      </c>
      <c r="H425" s="75">
        <f t="shared" si="19"/>
        <v>-0.20846361093473817</v>
      </c>
      <c r="I425" s="75">
        <f t="shared" si="21"/>
        <v>2.932239559214311E-4</v>
      </c>
      <c r="J425" s="3">
        <v>18450.080000000002</v>
      </c>
      <c r="K425" s="3">
        <v>23309.200000000001</v>
      </c>
      <c r="L425" s="16">
        <f t="shared" si="20"/>
        <v>-4859.119999999999</v>
      </c>
      <c r="M425" s="17">
        <v>44835</v>
      </c>
      <c r="N425" s="17">
        <v>45199</v>
      </c>
      <c r="O425" t="s">
        <v>2475</v>
      </c>
      <c r="P425" t="s">
        <v>432</v>
      </c>
      <c r="Q425" t="s">
        <v>1471</v>
      </c>
      <c r="R425" t="s">
        <v>23</v>
      </c>
    </row>
    <row r="426" spans="2:18" x14ac:dyDescent="0.25">
      <c r="B426" t="s">
        <v>2476</v>
      </c>
      <c r="D426" s="1" t="s">
        <v>2477</v>
      </c>
      <c r="E426" s="3">
        <v>3378.25</v>
      </c>
      <c r="F426" s="3">
        <v>0</v>
      </c>
      <c r="G426" s="16">
        <f>E426-F426</f>
        <v>3378.25</v>
      </c>
      <c r="H426" s="75"/>
      <c r="I426" s="75">
        <f t="shared" si="21"/>
        <v>5.1221791381770502E-4</v>
      </c>
      <c r="J426" s="3">
        <v>32229.5</v>
      </c>
      <c r="K426" s="3">
        <v>0</v>
      </c>
      <c r="L426" s="16">
        <f t="shared" si="20"/>
        <v>32229.5</v>
      </c>
      <c r="M426" s="17">
        <v>44835</v>
      </c>
      <c r="N426" s="17">
        <v>45199</v>
      </c>
      <c r="O426" t="s">
        <v>2478</v>
      </c>
      <c r="P426" t="s">
        <v>544</v>
      </c>
      <c r="Q426" t="s">
        <v>748</v>
      </c>
      <c r="R426" t="s">
        <v>32</v>
      </c>
    </row>
  </sheetData>
  <mergeCells count="5">
    <mergeCell ref="B2:R3"/>
    <mergeCell ref="C4:R4"/>
    <mergeCell ref="C13:D13"/>
    <mergeCell ref="B5:R5"/>
    <mergeCell ref="B6:R6"/>
  </mergeCells>
  <printOptions horizontalCentered="1"/>
  <pageMargins left="0.7" right="0.7" top="0.5" bottom="0.75" header="0.3" footer="0.3"/>
  <pageSetup scale="39" fitToHeight="0" orientation="landscape" r:id="rId1"/>
  <headerFooter>
    <oddHeader>&amp;R&amp;12CASE NO. 2024-00276
ATTACHMENT 1
TO STAFF DR NO. 1-26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4CC3-666C-44FA-9B00-3BBFBC9DC9BA}">
  <sheetPr>
    <pageSetUpPr fitToPage="1"/>
  </sheetPr>
  <dimension ref="A1:S420"/>
  <sheetViews>
    <sheetView zoomScale="75" zoomScaleNormal="75" workbookViewId="0">
      <pane xSplit="1" ySplit="13" topLeftCell="B14" activePane="bottomRight" state="frozen"/>
      <selection pane="topRight" activeCell="B1" sqref="B1"/>
      <selection pane="bottomLeft" activeCell="A9" sqref="A9"/>
      <selection pane="bottomRight" activeCell="E8" sqref="E8"/>
    </sheetView>
  </sheetViews>
  <sheetFormatPr defaultRowHeight="15" x14ac:dyDescent="0.25"/>
  <cols>
    <col min="1" max="1" width="2.85546875" customWidth="1"/>
    <col min="2" max="2" width="9.85546875" bestFit="1" customWidth="1"/>
    <col min="3" max="3" width="31.28515625" customWidth="1"/>
    <col min="4" max="4" width="87.28515625" customWidth="1"/>
    <col min="5" max="5" width="19.28515625" customWidth="1"/>
    <col min="6" max="6" width="15" bestFit="1" customWidth="1"/>
    <col min="7" max="7" width="15.140625" bestFit="1" customWidth="1"/>
    <col min="8" max="8" width="14.140625" customWidth="1"/>
    <col min="9" max="9" width="13.85546875" customWidth="1"/>
    <col min="10" max="10" width="14.5703125" bestFit="1" customWidth="1"/>
    <col min="11" max="11" width="14.7109375" customWidth="1"/>
    <col min="12" max="12" width="14.85546875" customWidth="1"/>
    <col min="13" max="13" width="13" customWidth="1"/>
    <col min="14" max="14" width="11.85546875" bestFit="1" customWidth="1"/>
    <col min="15" max="15" width="10.5703125" bestFit="1" customWidth="1"/>
    <col min="16" max="16" width="11.5703125" customWidth="1"/>
    <col min="17" max="17" width="10.5703125" bestFit="1" customWidth="1"/>
    <col min="18" max="18" width="15" customWidth="1"/>
  </cols>
  <sheetData>
    <row r="1" spans="1:19" x14ac:dyDescent="0.25">
      <c r="D1" s="1"/>
      <c r="E1" s="2"/>
      <c r="F1" s="3"/>
      <c r="G1" s="3"/>
      <c r="J1" s="3"/>
      <c r="K1" s="3"/>
      <c r="L1" s="3"/>
      <c r="M1" s="4"/>
      <c r="P1" s="5"/>
      <c r="Q1" s="5"/>
      <c r="R1" s="5"/>
      <c r="S1" s="78"/>
    </row>
    <row r="2" spans="1:19" ht="23.25" x14ac:dyDescent="0.35">
      <c r="A2" s="6"/>
      <c r="B2" s="88" t="s">
        <v>0</v>
      </c>
      <c r="C2" s="88"/>
      <c r="D2" s="88"/>
      <c r="E2" s="88"/>
      <c r="F2" s="88"/>
      <c r="G2" s="88"/>
      <c r="H2" s="88"/>
      <c r="I2" s="88"/>
      <c r="J2" s="88"/>
      <c r="K2" s="88"/>
      <c r="L2" s="89"/>
      <c r="M2" s="88"/>
      <c r="N2" s="88"/>
      <c r="O2" s="88"/>
      <c r="P2" s="88"/>
      <c r="Q2" s="88"/>
      <c r="R2" s="88"/>
      <c r="S2" s="78"/>
    </row>
    <row r="3" spans="1:19" ht="23.25" x14ac:dyDescent="0.35">
      <c r="A3" s="6"/>
      <c r="B3" s="88"/>
      <c r="C3" s="88"/>
      <c r="D3" s="88"/>
      <c r="E3" s="88"/>
      <c r="F3" s="88"/>
      <c r="G3" s="88"/>
      <c r="H3" s="88"/>
      <c r="I3" s="88"/>
      <c r="J3" s="88"/>
      <c r="K3" s="88"/>
      <c r="L3" s="89"/>
      <c r="M3" s="88"/>
      <c r="N3" s="88"/>
      <c r="O3" s="88"/>
      <c r="P3" s="88"/>
      <c r="Q3" s="88"/>
      <c r="R3" s="88"/>
      <c r="S3" s="78"/>
    </row>
    <row r="4" spans="1:19" ht="23.25" x14ac:dyDescent="0.35">
      <c r="A4" s="7"/>
      <c r="B4" s="7"/>
      <c r="C4" s="90" t="s">
        <v>1</v>
      </c>
      <c r="D4" s="90"/>
      <c r="E4" s="90"/>
      <c r="F4" s="90"/>
      <c r="G4" s="90"/>
      <c r="H4" s="90"/>
      <c r="I4" s="90"/>
      <c r="J4" s="90"/>
      <c r="K4" s="90"/>
      <c r="L4" s="91"/>
      <c r="M4" s="90"/>
      <c r="N4" s="90"/>
      <c r="O4" s="90"/>
      <c r="P4" s="90"/>
      <c r="Q4" s="90"/>
      <c r="R4" s="90"/>
      <c r="S4" s="78"/>
    </row>
    <row r="5" spans="1:19" ht="23.25" x14ac:dyDescent="0.35">
      <c r="A5" s="7"/>
      <c r="B5" s="84" t="s">
        <v>4075</v>
      </c>
      <c r="C5" s="84"/>
      <c r="D5" s="84"/>
      <c r="E5" s="84"/>
      <c r="F5" s="84"/>
      <c r="G5" s="84"/>
      <c r="H5" s="84"/>
      <c r="I5" s="84"/>
      <c r="J5" s="84"/>
      <c r="K5" s="84"/>
      <c r="L5" s="84"/>
      <c r="M5" s="84"/>
      <c r="N5" s="84"/>
      <c r="O5" s="84"/>
      <c r="P5" s="84"/>
      <c r="Q5" s="84"/>
      <c r="R5" s="84"/>
      <c r="S5" s="78"/>
    </row>
    <row r="6" spans="1:19" ht="23.25" x14ac:dyDescent="0.35">
      <c r="A6" s="7"/>
      <c r="B6" s="84" t="s">
        <v>4753</v>
      </c>
      <c r="C6" s="84"/>
      <c r="D6" s="84"/>
      <c r="E6" s="84"/>
      <c r="F6" s="84"/>
      <c r="G6" s="84"/>
      <c r="H6" s="84"/>
      <c r="I6" s="84"/>
      <c r="J6" s="84"/>
      <c r="K6" s="84"/>
      <c r="L6" s="85"/>
      <c r="M6" s="84"/>
      <c r="N6" s="84"/>
      <c r="O6" s="84"/>
      <c r="P6" s="84"/>
      <c r="Q6" s="84"/>
      <c r="R6" s="84"/>
      <c r="S6" s="78"/>
    </row>
    <row r="7" spans="1:19" s="18" customFormat="1" ht="12.75" x14ac:dyDescent="0.2">
      <c r="A7" s="30"/>
      <c r="B7" s="30" t="s">
        <v>3191</v>
      </c>
      <c r="C7" s="28"/>
      <c r="D7" s="31"/>
      <c r="E7" s="32"/>
      <c r="F7" s="33"/>
      <c r="G7" s="29"/>
      <c r="H7" s="28"/>
      <c r="I7" s="28"/>
      <c r="J7" s="29"/>
      <c r="K7" s="29"/>
      <c r="L7" s="29"/>
      <c r="M7" s="34"/>
      <c r="N7" s="28"/>
      <c r="P7" s="28"/>
      <c r="Q7" s="28"/>
      <c r="R7" s="28"/>
    </row>
    <row r="8" spans="1:19" s="18" customFormat="1" ht="12.75" x14ac:dyDescent="0.2">
      <c r="A8" s="28"/>
      <c r="B8" s="28"/>
      <c r="C8" s="28"/>
      <c r="D8" s="31"/>
      <c r="E8" s="32"/>
      <c r="F8" s="33"/>
      <c r="G8" s="29"/>
      <c r="H8" s="28"/>
      <c r="I8" s="28"/>
      <c r="J8" s="29"/>
      <c r="K8" s="29"/>
      <c r="L8" s="29"/>
      <c r="M8" s="34"/>
      <c r="N8" s="28"/>
      <c r="O8" s="28"/>
      <c r="P8" s="28"/>
      <c r="Q8" s="28"/>
      <c r="R8" s="28"/>
    </row>
    <row r="9" spans="1:19" s="18" customFormat="1" ht="12.75" x14ac:dyDescent="0.2">
      <c r="A9" s="30"/>
      <c r="B9" s="30" t="s">
        <v>3192</v>
      </c>
      <c r="C9" s="28"/>
      <c r="D9" s="31"/>
      <c r="E9" s="32"/>
      <c r="F9" s="33"/>
      <c r="G9" s="29"/>
      <c r="H9" s="28"/>
      <c r="I9" s="28"/>
      <c r="J9" s="29"/>
      <c r="K9" s="29"/>
      <c r="L9" s="29"/>
      <c r="M9" s="34"/>
      <c r="N9" s="28"/>
      <c r="O9" s="30"/>
      <c r="P9" s="28"/>
      <c r="Q9" s="28"/>
      <c r="R9" s="28"/>
    </row>
    <row r="10" spans="1:19" s="18" customFormat="1" ht="12.75" x14ac:dyDescent="0.2">
      <c r="A10" s="30"/>
      <c r="B10" s="30"/>
      <c r="C10" s="28"/>
      <c r="D10" s="31"/>
      <c r="E10" s="32"/>
      <c r="F10" s="33"/>
      <c r="G10" s="29"/>
      <c r="H10" s="28"/>
      <c r="I10" s="28"/>
      <c r="J10" s="29"/>
      <c r="K10" s="29"/>
      <c r="L10" s="29"/>
      <c r="M10" s="34"/>
      <c r="N10" s="28"/>
      <c r="O10" s="28"/>
      <c r="P10" s="28"/>
      <c r="Q10" s="28"/>
      <c r="R10" s="28"/>
    </row>
    <row r="11" spans="1:19" s="18" customFormat="1" x14ac:dyDescent="0.25">
      <c r="A11" s="27"/>
      <c r="B11" s="27" t="s">
        <v>3193</v>
      </c>
      <c r="D11" s="19"/>
      <c r="E11" s="20"/>
      <c r="F11" s="21"/>
      <c r="G11" s="22"/>
      <c r="J11" s="22"/>
      <c r="K11" s="22"/>
      <c r="L11" s="22"/>
      <c r="M11" s="23"/>
      <c r="O11" s="27"/>
      <c r="P11" s="24"/>
      <c r="Q11" s="24"/>
      <c r="R11" s="24"/>
    </row>
    <row r="12" spans="1:19" ht="15.75" thickBot="1" x14ac:dyDescent="0.3">
      <c r="E12" s="3"/>
      <c r="F12" s="3"/>
      <c r="G12" s="3"/>
      <c r="J12" s="3"/>
      <c r="K12" s="3"/>
      <c r="L12" s="3"/>
    </row>
    <row r="13" spans="1:19" s="15" customFormat="1" ht="40.5" thickTop="1" thickBot="1" x14ac:dyDescent="0.3">
      <c r="A13" s="10"/>
      <c r="B13" s="11" t="s">
        <v>2</v>
      </c>
      <c r="C13" s="92" t="s">
        <v>3</v>
      </c>
      <c r="D13" s="93"/>
      <c r="E13" s="8" t="s">
        <v>4079</v>
      </c>
      <c r="F13" s="8" t="s">
        <v>5</v>
      </c>
      <c r="G13" s="9" t="s">
        <v>6</v>
      </c>
      <c r="H13" s="12" t="s">
        <v>7</v>
      </c>
      <c r="I13" s="13" t="s">
        <v>8</v>
      </c>
      <c r="J13" s="9" t="s">
        <v>9</v>
      </c>
      <c r="K13" s="8" t="s">
        <v>5</v>
      </c>
      <c r="L13" s="9" t="s">
        <v>10</v>
      </c>
      <c r="M13" s="12" t="s">
        <v>11</v>
      </c>
      <c r="N13" s="12" t="s">
        <v>12</v>
      </c>
      <c r="O13" s="12" t="s">
        <v>13</v>
      </c>
      <c r="P13" s="11" t="s">
        <v>14</v>
      </c>
      <c r="Q13" s="11" t="s">
        <v>15</v>
      </c>
      <c r="R13" s="14" t="s">
        <v>16</v>
      </c>
      <c r="S13" s="79"/>
    </row>
    <row r="14" spans="1:19" ht="30.75" thickTop="1" x14ac:dyDescent="0.25">
      <c r="B14" t="s">
        <v>55</v>
      </c>
      <c r="C14" t="s">
        <v>56</v>
      </c>
      <c r="D14" s="1" t="s">
        <v>57</v>
      </c>
      <c r="E14" s="3">
        <v>247280.90000000002</v>
      </c>
      <c r="F14" s="3">
        <v>0</v>
      </c>
      <c r="G14" s="16"/>
      <c r="I14" s="75">
        <f>J14/64011376</f>
        <v>4.1261574661353946E-2</v>
      </c>
      <c r="J14" s="3">
        <v>2641210.17</v>
      </c>
      <c r="K14" s="3" t="s">
        <v>58</v>
      </c>
      <c r="L14" s="16"/>
      <c r="M14" s="17">
        <v>45200</v>
      </c>
      <c r="N14" s="17">
        <v>45565</v>
      </c>
      <c r="O14" t="s">
        <v>59</v>
      </c>
      <c r="P14" t="s">
        <v>23</v>
      </c>
      <c r="Q14" t="s">
        <v>60</v>
      </c>
      <c r="R14" t="s">
        <v>23</v>
      </c>
    </row>
    <row r="15" spans="1:19" ht="30" x14ac:dyDescent="0.25">
      <c r="B15" t="s">
        <v>61</v>
      </c>
      <c r="C15" t="s">
        <v>62</v>
      </c>
      <c r="D15" s="1" t="s">
        <v>63</v>
      </c>
      <c r="E15" s="3">
        <v>17921.53</v>
      </c>
      <c r="F15" s="3">
        <v>0</v>
      </c>
      <c r="G15" s="16"/>
      <c r="I15" s="75">
        <f t="shared" ref="I15:I78" si="0">J15/64011376</f>
        <v>3.2150514933470577E-3</v>
      </c>
      <c r="J15" s="3">
        <v>205799.87</v>
      </c>
      <c r="K15" s="3" t="s">
        <v>58</v>
      </c>
      <c r="L15" s="16"/>
      <c r="M15" s="17">
        <v>45200</v>
      </c>
      <c r="N15" s="17">
        <v>45565</v>
      </c>
      <c r="O15" t="s">
        <v>59</v>
      </c>
      <c r="P15" t="s">
        <v>23</v>
      </c>
      <c r="Q15" t="s">
        <v>60</v>
      </c>
      <c r="R15" t="s">
        <v>23</v>
      </c>
    </row>
    <row r="16" spans="1:19" ht="30" x14ac:dyDescent="0.25">
      <c r="B16" t="s">
        <v>64</v>
      </c>
      <c r="C16" t="s">
        <v>65</v>
      </c>
      <c r="D16" s="1" t="s">
        <v>66</v>
      </c>
      <c r="E16" s="3">
        <v>30815.260000000002</v>
      </c>
      <c r="F16" s="3">
        <v>0</v>
      </c>
      <c r="G16" s="16"/>
      <c r="I16" s="75">
        <f t="shared" si="0"/>
        <v>7.4525382800707174E-3</v>
      </c>
      <c r="J16" s="3">
        <v>477047.23</v>
      </c>
      <c r="K16" s="3" t="s">
        <v>58</v>
      </c>
      <c r="L16" s="16"/>
      <c r="M16" s="17">
        <v>45200</v>
      </c>
      <c r="N16" s="17">
        <v>45565</v>
      </c>
      <c r="O16" t="s">
        <v>59</v>
      </c>
      <c r="P16" t="s">
        <v>23</v>
      </c>
      <c r="Q16" t="s">
        <v>60</v>
      </c>
      <c r="R16" t="s">
        <v>23</v>
      </c>
    </row>
    <row r="17" spans="2:18" ht="30" x14ac:dyDescent="0.25">
      <c r="B17" t="s">
        <v>67</v>
      </c>
      <c r="C17" t="s">
        <v>68</v>
      </c>
      <c r="D17" s="1" t="s">
        <v>69</v>
      </c>
      <c r="E17" s="3">
        <v>21488.289999999997</v>
      </c>
      <c r="F17" s="3">
        <v>0</v>
      </c>
      <c r="G17" s="16"/>
      <c r="I17" s="75">
        <f t="shared" si="0"/>
        <v>4.7514807367990339E-3</v>
      </c>
      <c r="J17" s="3">
        <v>304148.82</v>
      </c>
      <c r="K17" s="3" t="s">
        <v>58</v>
      </c>
      <c r="L17" s="16"/>
      <c r="M17" s="17">
        <v>45200</v>
      </c>
      <c r="N17" s="17">
        <v>45565</v>
      </c>
      <c r="O17" t="s">
        <v>59</v>
      </c>
      <c r="P17" t="s">
        <v>23</v>
      </c>
      <c r="Q17" t="s">
        <v>60</v>
      </c>
      <c r="R17" t="s">
        <v>23</v>
      </c>
    </row>
    <row r="18" spans="2:18" ht="30" x14ac:dyDescent="0.25">
      <c r="B18" t="s">
        <v>70</v>
      </c>
      <c r="C18" t="s">
        <v>71</v>
      </c>
      <c r="D18" s="1" t="s">
        <v>72</v>
      </c>
      <c r="E18" s="3">
        <v>37031.17</v>
      </c>
      <c r="F18" s="3">
        <v>0</v>
      </c>
      <c r="G18" s="16"/>
      <c r="I18" s="75">
        <f t="shared" si="0"/>
        <v>5.2983607163826626E-3</v>
      </c>
      <c r="J18" s="3">
        <v>339155.36</v>
      </c>
      <c r="K18" s="3" t="s">
        <v>58</v>
      </c>
      <c r="L18" s="16"/>
      <c r="M18" s="17">
        <v>45200</v>
      </c>
      <c r="N18" s="17">
        <v>45565</v>
      </c>
      <c r="O18" t="s">
        <v>59</v>
      </c>
      <c r="P18" t="s">
        <v>23</v>
      </c>
      <c r="Q18" t="s">
        <v>60</v>
      </c>
      <c r="R18" t="s">
        <v>23</v>
      </c>
    </row>
    <row r="19" spans="2:18" ht="30" x14ac:dyDescent="0.25">
      <c r="B19" t="s">
        <v>73</v>
      </c>
      <c r="C19" t="s">
        <v>74</v>
      </c>
      <c r="D19" s="1" t="s">
        <v>75</v>
      </c>
      <c r="E19" s="3">
        <v>68774.31</v>
      </c>
      <c r="F19" s="3">
        <v>0</v>
      </c>
      <c r="G19" s="16"/>
      <c r="I19" s="75">
        <f t="shared" si="0"/>
        <v>1.8390225356192936E-2</v>
      </c>
      <c r="J19" s="3">
        <v>1177183.6299999999</v>
      </c>
      <c r="K19" s="3" t="s">
        <v>58</v>
      </c>
      <c r="L19" s="16"/>
      <c r="M19" s="17">
        <v>45200</v>
      </c>
      <c r="N19" s="17">
        <v>45565</v>
      </c>
      <c r="O19" t="s">
        <v>59</v>
      </c>
      <c r="P19" t="s">
        <v>23</v>
      </c>
      <c r="Q19" t="s">
        <v>60</v>
      </c>
      <c r="R19" t="s">
        <v>23</v>
      </c>
    </row>
    <row r="20" spans="2:18" ht="30" x14ac:dyDescent="0.25">
      <c r="B20" t="s">
        <v>76</v>
      </c>
      <c r="C20" t="s">
        <v>77</v>
      </c>
      <c r="D20" s="1" t="s">
        <v>78</v>
      </c>
      <c r="E20" s="3">
        <v>18018.45</v>
      </c>
      <c r="F20" s="3">
        <v>0</v>
      </c>
      <c r="G20" s="16"/>
      <c r="I20" s="75">
        <f t="shared" si="0"/>
        <v>3.3644682157746458E-3</v>
      </c>
      <c r="J20" s="3">
        <v>215364.24</v>
      </c>
      <c r="K20" s="3" t="s">
        <v>58</v>
      </c>
      <c r="L20" s="16"/>
      <c r="M20" s="17">
        <v>45200</v>
      </c>
      <c r="N20" s="17">
        <v>45565</v>
      </c>
      <c r="O20" t="s">
        <v>59</v>
      </c>
      <c r="P20" t="s">
        <v>23</v>
      </c>
      <c r="Q20" t="s">
        <v>60</v>
      </c>
      <c r="R20" t="s">
        <v>23</v>
      </c>
    </row>
    <row r="21" spans="2:18" ht="30" x14ac:dyDescent="0.25">
      <c r="B21" t="s">
        <v>79</v>
      </c>
      <c r="C21" t="s">
        <v>80</v>
      </c>
      <c r="D21" s="1" t="s">
        <v>81</v>
      </c>
      <c r="E21" s="3">
        <v>12477.710000000003</v>
      </c>
      <c r="F21" s="3">
        <v>0</v>
      </c>
      <c r="G21" s="16"/>
      <c r="I21" s="75">
        <f t="shared" si="0"/>
        <v>3.4941520394749835E-3</v>
      </c>
      <c r="J21" s="3">
        <v>223665.48</v>
      </c>
      <c r="K21" s="3" t="s">
        <v>58</v>
      </c>
      <c r="L21" s="16"/>
      <c r="M21" s="17">
        <v>45200</v>
      </c>
      <c r="N21" s="17">
        <v>45565</v>
      </c>
      <c r="O21" t="s">
        <v>59</v>
      </c>
      <c r="P21" t="s">
        <v>23</v>
      </c>
      <c r="Q21" t="s">
        <v>60</v>
      </c>
      <c r="R21" t="s">
        <v>23</v>
      </c>
    </row>
    <row r="22" spans="2:18" ht="30" x14ac:dyDescent="0.25">
      <c r="B22" t="s">
        <v>82</v>
      </c>
      <c r="C22" t="s">
        <v>83</v>
      </c>
      <c r="D22" s="1" t="s">
        <v>84</v>
      </c>
      <c r="E22" s="3">
        <v>139137.99000000002</v>
      </c>
      <c r="F22" s="3">
        <v>0</v>
      </c>
      <c r="G22" s="16"/>
      <c r="I22" s="75">
        <f t="shared" si="0"/>
        <v>2.8767926501064436E-2</v>
      </c>
      <c r="J22" s="3">
        <v>1841474.5600000001</v>
      </c>
      <c r="K22" s="3" t="s">
        <v>58</v>
      </c>
      <c r="L22" s="16"/>
      <c r="M22" s="17">
        <v>45200</v>
      </c>
      <c r="N22" s="17">
        <v>45565</v>
      </c>
      <c r="O22" t="s">
        <v>59</v>
      </c>
      <c r="P22" t="s">
        <v>23</v>
      </c>
      <c r="Q22" t="s">
        <v>60</v>
      </c>
      <c r="R22" t="s">
        <v>23</v>
      </c>
    </row>
    <row r="23" spans="2:18" ht="30" x14ac:dyDescent="0.25">
      <c r="B23" t="s">
        <v>85</v>
      </c>
      <c r="C23" t="s">
        <v>86</v>
      </c>
      <c r="D23" s="1" t="s">
        <v>87</v>
      </c>
      <c r="E23" s="3">
        <v>111944.40000000001</v>
      </c>
      <c r="F23" s="3">
        <v>0</v>
      </c>
      <c r="G23" s="16"/>
      <c r="I23" s="75">
        <f t="shared" si="0"/>
        <v>3.0414957959972615E-2</v>
      </c>
      <c r="J23" s="3">
        <v>1946903.31</v>
      </c>
      <c r="K23" s="3" t="s">
        <v>58</v>
      </c>
      <c r="L23" s="16"/>
      <c r="M23" s="17">
        <v>45200</v>
      </c>
      <c r="N23" s="17">
        <v>45565</v>
      </c>
      <c r="O23" t="s">
        <v>59</v>
      </c>
      <c r="P23" t="s">
        <v>23</v>
      </c>
      <c r="Q23" t="s">
        <v>88</v>
      </c>
      <c r="R23" t="s">
        <v>23</v>
      </c>
    </row>
    <row r="24" spans="2:18" ht="30" x14ac:dyDescent="0.25">
      <c r="B24" t="s">
        <v>89</v>
      </c>
      <c r="C24" t="s">
        <v>90</v>
      </c>
      <c r="D24" s="1" t="s">
        <v>91</v>
      </c>
      <c r="E24" s="3">
        <v>31880.09</v>
      </c>
      <c r="F24" s="3">
        <v>0</v>
      </c>
      <c r="G24" s="16"/>
      <c r="I24" s="75">
        <f t="shared" si="0"/>
        <v>1.0288314064675005E-2</v>
      </c>
      <c r="J24" s="3">
        <v>658569.14</v>
      </c>
      <c r="K24" s="3" t="s">
        <v>58</v>
      </c>
      <c r="L24" s="16"/>
      <c r="M24" s="17">
        <v>45200</v>
      </c>
      <c r="N24" s="17">
        <v>45565</v>
      </c>
      <c r="O24" t="s">
        <v>59</v>
      </c>
      <c r="P24" t="s">
        <v>23</v>
      </c>
      <c r="Q24" t="s">
        <v>60</v>
      </c>
      <c r="R24" t="s">
        <v>23</v>
      </c>
    </row>
    <row r="25" spans="2:18" ht="30" x14ac:dyDescent="0.25">
      <c r="B25" t="s">
        <v>92</v>
      </c>
      <c r="C25" t="s">
        <v>93</v>
      </c>
      <c r="D25" s="1" t="s">
        <v>94</v>
      </c>
      <c r="E25" s="3">
        <v>241401.99999999997</v>
      </c>
      <c r="F25" s="3">
        <v>0</v>
      </c>
      <c r="G25" s="16"/>
      <c r="I25" s="75">
        <f t="shared" si="0"/>
        <v>2.8833067422265692E-2</v>
      </c>
      <c r="J25" s="3">
        <v>1845644.32</v>
      </c>
      <c r="K25" s="3" t="s">
        <v>58</v>
      </c>
      <c r="L25" s="16"/>
      <c r="M25" s="17">
        <v>45200</v>
      </c>
      <c r="N25" s="17">
        <v>45565</v>
      </c>
      <c r="O25" t="s">
        <v>95</v>
      </c>
      <c r="P25" t="s">
        <v>23</v>
      </c>
      <c r="Q25" t="s">
        <v>60</v>
      </c>
      <c r="R25" t="s">
        <v>23</v>
      </c>
    </row>
    <row r="26" spans="2:18" ht="30" x14ac:dyDescent="0.25">
      <c r="B26" t="s">
        <v>96</v>
      </c>
      <c r="C26" t="s">
        <v>97</v>
      </c>
      <c r="D26" s="1" t="s">
        <v>98</v>
      </c>
      <c r="E26" s="3">
        <v>20171.240000000005</v>
      </c>
      <c r="F26" s="3">
        <v>0</v>
      </c>
      <c r="G26" s="16"/>
      <c r="I26" s="75">
        <f t="shared" si="0"/>
        <v>1.5145860948216456E-3</v>
      </c>
      <c r="J26" s="3">
        <v>96950.74</v>
      </c>
      <c r="K26" s="3" t="s">
        <v>58</v>
      </c>
      <c r="L26" s="16"/>
      <c r="M26" s="17">
        <v>45200</v>
      </c>
      <c r="N26" s="17">
        <v>45565</v>
      </c>
      <c r="O26" t="s">
        <v>95</v>
      </c>
      <c r="P26" t="s">
        <v>23</v>
      </c>
      <c r="Q26" t="s">
        <v>60</v>
      </c>
      <c r="R26" t="s">
        <v>23</v>
      </c>
    </row>
    <row r="27" spans="2:18" ht="30" x14ac:dyDescent="0.25">
      <c r="B27" t="s">
        <v>99</v>
      </c>
      <c r="C27" t="s">
        <v>100</v>
      </c>
      <c r="D27" s="1" t="s">
        <v>101</v>
      </c>
      <c r="E27" s="3">
        <v>1373.8200000000002</v>
      </c>
      <c r="F27" s="3">
        <v>0</v>
      </c>
      <c r="G27" s="16"/>
      <c r="I27" s="75">
        <f t="shared" si="0"/>
        <v>2.7151740965543373E-3</v>
      </c>
      <c r="J27" s="3">
        <v>173802.03</v>
      </c>
      <c r="K27" s="3" t="s">
        <v>58</v>
      </c>
      <c r="L27" s="16"/>
      <c r="M27" s="17">
        <v>45200</v>
      </c>
      <c r="N27" s="17">
        <v>45565</v>
      </c>
      <c r="O27" t="s">
        <v>95</v>
      </c>
      <c r="P27" t="s">
        <v>23</v>
      </c>
      <c r="Q27" t="s">
        <v>60</v>
      </c>
      <c r="R27" t="s">
        <v>23</v>
      </c>
    </row>
    <row r="28" spans="2:18" ht="30" x14ac:dyDescent="0.25">
      <c r="B28" t="s">
        <v>102</v>
      </c>
      <c r="C28" t="s">
        <v>103</v>
      </c>
      <c r="D28" s="1" t="s">
        <v>104</v>
      </c>
      <c r="E28" s="3">
        <v>119792.90999999999</v>
      </c>
      <c r="F28" s="3">
        <v>0</v>
      </c>
      <c r="G28" s="16"/>
      <c r="I28" s="75">
        <f t="shared" si="0"/>
        <v>7.2452382526505908E-3</v>
      </c>
      <c r="J28" s="3">
        <v>463777.67</v>
      </c>
      <c r="K28" s="3" t="s">
        <v>58</v>
      </c>
      <c r="L28" s="16"/>
      <c r="M28" s="17">
        <v>45200</v>
      </c>
      <c r="N28" s="17">
        <v>45565</v>
      </c>
      <c r="O28" t="s">
        <v>95</v>
      </c>
      <c r="P28" t="s">
        <v>23</v>
      </c>
      <c r="Q28" t="s">
        <v>60</v>
      </c>
      <c r="R28" t="s">
        <v>23</v>
      </c>
    </row>
    <row r="29" spans="2:18" ht="30" x14ac:dyDescent="0.25">
      <c r="B29" t="s">
        <v>105</v>
      </c>
      <c r="C29" t="s">
        <v>106</v>
      </c>
      <c r="D29" s="1" t="s">
        <v>107</v>
      </c>
      <c r="E29" s="3">
        <v>35525.29</v>
      </c>
      <c r="F29" s="3">
        <v>0</v>
      </c>
      <c r="G29" s="16"/>
      <c r="I29" s="75">
        <f t="shared" si="0"/>
        <v>5.141870876201755E-3</v>
      </c>
      <c r="J29" s="3">
        <v>329138.23</v>
      </c>
      <c r="K29" s="3" t="s">
        <v>58</v>
      </c>
      <c r="L29" s="16"/>
      <c r="M29" s="17">
        <v>45200</v>
      </c>
      <c r="N29" s="17">
        <v>45565</v>
      </c>
      <c r="O29" t="s">
        <v>95</v>
      </c>
      <c r="P29" t="s">
        <v>23</v>
      </c>
      <c r="Q29" t="s">
        <v>60</v>
      </c>
      <c r="R29" t="s">
        <v>23</v>
      </c>
    </row>
    <row r="30" spans="2:18" ht="30" x14ac:dyDescent="0.25">
      <c r="B30" t="s">
        <v>108</v>
      </c>
      <c r="C30" t="s">
        <v>109</v>
      </c>
      <c r="D30" s="1" t="s">
        <v>110</v>
      </c>
      <c r="E30" s="3">
        <v>46313.150000000009</v>
      </c>
      <c r="F30" s="3">
        <v>0</v>
      </c>
      <c r="G30" s="16"/>
      <c r="I30" s="75">
        <f t="shared" si="0"/>
        <v>6.0576168523544943E-3</v>
      </c>
      <c r="J30" s="3">
        <v>387756.39</v>
      </c>
      <c r="K30" s="3" t="s">
        <v>58</v>
      </c>
      <c r="L30" s="16"/>
      <c r="M30" s="17">
        <v>45200</v>
      </c>
      <c r="N30" s="17">
        <v>45565</v>
      </c>
      <c r="O30" t="s">
        <v>95</v>
      </c>
      <c r="P30" t="s">
        <v>23</v>
      </c>
      <c r="Q30" t="s">
        <v>60</v>
      </c>
      <c r="R30" t="s">
        <v>23</v>
      </c>
    </row>
    <row r="31" spans="2:18" ht="30" x14ac:dyDescent="0.25">
      <c r="B31" t="s">
        <v>111</v>
      </c>
      <c r="C31" t="s">
        <v>112</v>
      </c>
      <c r="D31" s="1" t="s">
        <v>113</v>
      </c>
      <c r="E31" s="3">
        <v>5433.06</v>
      </c>
      <c r="F31" s="3">
        <v>0</v>
      </c>
      <c r="G31" s="16"/>
      <c r="I31" s="75">
        <f t="shared" si="0"/>
        <v>2.6863446897314003E-3</v>
      </c>
      <c r="J31" s="3">
        <v>171956.62</v>
      </c>
      <c r="K31" s="3" t="s">
        <v>58</v>
      </c>
      <c r="L31" s="16"/>
      <c r="M31" s="17">
        <v>45200</v>
      </c>
      <c r="N31" s="17">
        <v>45565</v>
      </c>
      <c r="O31" t="s">
        <v>95</v>
      </c>
      <c r="P31" t="s">
        <v>23</v>
      </c>
      <c r="Q31" t="s">
        <v>60</v>
      </c>
      <c r="R31" t="s">
        <v>23</v>
      </c>
    </row>
    <row r="32" spans="2:18" ht="30" x14ac:dyDescent="0.25">
      <c r="B32" t="s">
        <v>114</v>
      </c>
      <c r="C32" t="s">
        <v>115</v>
      </c>
      <c r="D32" s="1" t="s">
        <v>116</v>
      </c>
      <c r="E32" s="3">
        <v>6339.73</v>
      </c>
      <c r="F32" s="3">
        <v>0</v>
      </c>
      <c r="G32" s="16"/>
      <c r="I32" s="75">
        <f t="shared" si="0"/>
        <v>2.0270311014717133E-3</v>
      </c>
      <c r="J32" s="3">
        <v>129753.05</v>
      </c>
      <c r="K32" s="3" t="s">
        <v>58</v>
      </c>
      <c r="L32" s="16"/>
      <c r="M32" s="17">
        <v>45200</v>
      </c>
      <c r="N32" s="17">
        <v>45565</v>
      </c>
      <c r="O32" t="s">
        <v>95</v>
      </c>
      <c r="P32" t="s">
        <v>23</v>
      </c>
      <c r="Q32" t="s">
        <v>60</v>
      </c>
      <c r="R32" t="s">
        <v>23</v>
      </c>
    </row>
    <row r="33" spans="2:18" ht="30" x14ac:dyDescent="0.25">
      <c r="B33" t="s">
        <v>117</v>
      </c>
      <c r="C33" t="s">
        <v>118</v>
      </c>
      <c r="D33" s="1" t="s">
        <v>119</v>
      </c>
      <c r="E33" s="3">
        <v>137604.07000000004</v>
      </c>
      <c r="F33" s="3">
        <v>0</v>
      </c>
      <c r="G33" s="16"/>
      <c r="I33" s="75">
        <f t="shared" si="0"/>
        <v>1.3989316992654556E-2</v>
      </c>
      <c r="J33" s="3">
        <v>895475.43</v>
      </c>
      <c r="K33" s="3" t="s">
        <v>58</v>
      </c>
      <c r="L33" s="16"/>
      <c r="M33" s="17">
        <v>45200</v>
      </c>
      <c r="N33" s="17">
        <v>45565</v>
      </c>
      <c r="O33" t="s">
        <v>95</v>
      </c>
      <c r="P33" t="s">
        <v>23</v>
      </c>
      <c r="Q33" t="s">
        <v>60</v>
      </c>
      <c r="R33" t="s">
        <v>23</v>
      </c>
    </row>
    <row r="34" spans="2:18" ht="30" x14ac:dyDescent="0.25">
      <c r="B34" t="s">
        <v>120</v>
      </c>
      <c r="C34" t="s">
        <v>121</v>
      </c>
      <c r="D34" s="1" t="s">
        <v>122</v>
      </c>
      <c r="E34" s="3">
        <v>38365.980000000003</v>
      </c>
      <c r="F34" s="3">
        <v>0</v>
      </c>
      <c r="G34" s="16"/>
      <c r="I34" s="75">
        <f t="shared" si="0"/>
        <v>7.9768503960920938E-3</v>
      </c>
      <c r="J34" s="3">
        <v>510609.17</v>
      </c>
      <c r="K34" s="3" t="s">
        <v>58</v>
      </c>
      <c r="L34" s="16"/>
      <c r="M34" s="17">
        <v>45200</v>
      </c>
      <c r="N34" s="17">
        <v>45565</v>
      </c>
      <c r="O34" t="s">
        <v>95</v>
      </c>
      <c r="P34" t="s">
        <v>23</v>
      </c>
      <c r="Q34" t="s">
        <v>60</v>
      </c>
      <c r="R34" t="s">
        <v>23</v>
      </c>
    </row>
    <row r="35" spans="2:18" ht="30" x14ac:dyDescent="0.25">
      <c r="B35" t="s">
        <v>123</v>
      </c>
      <c r="C35" t="s">
        <v>124</v>
      </c>
      <c r="D35" s="1" t="s">
        <v>125</v>
      </c>
      <c r="E35" s="3">
        <v>119498.47</v>
      </c>
      <c r="F35" s="3">
        <v>0</v>
      </c>
      <c r="G35" s="16"/>
      <c r="I35" s="75">
        <f t="shared" si="0"/>
        <v>4.143137776010314E-3</v>
      </c>
      <c r="J35" s="3">
        <v>265207.95</v>
      </c>
      <c r="K35" s="3" t="s">
        <v>58</v>
      </c>
      <c r="L35" s="16"/>
      <c r="M35" s="17">
        <v>45200</v>
      </c>
      <c r="N35" s="17">
        <v>45565</v>
      </c>
      <c r="O35" t="s">
        <v>95</v>
      </c>
      <c r="P35" t="s">
        <v>23</v>
      </c>
      <c r="Q35" t="s">
        <v>60</v>
      </c>
      <c r="R35" t="s">
        <v>23</v>
      </c>
    </row>
    <row r="36" spans="2:18" x14ac:dyDescent="0.25">
      <c r="B36" t="s">
        <v>126</v>
      </c>
      <c r="C36" t="s">
        <v>127</v>
      </c>
      <c r="D36" s="1" t="s">
        <v>128</v>
      </c>
      <c r="E36" s="3">
        <v>706173.4</v>
      </c>
      <c r="F36" s="3">
        <v>0</v>
      </c>
      <c r="G36" s="16"/>
      <c r="I36" s="75">
        <f t="shared" si="0"/>
        <v>0.17932918220661279</v>
      </c>
      <c r="J36" s="3">
        <v>11479107.710000001</v>
      </c>
      <c r="K36" s="3" t="s">
        <v>58</v>
      </c>
      <c r="L36" s="16"/>
      <c r="M36" s="17">
        <v>45200</v>
      </c>
      <c r="N36" s="17">
        <v>45565</v>
      </c>
      <c r="O36" t="s">
        <v>129</v>
      </c>
      <c r="P36" t="s">
        <v>23</v>
      </c>
      <c r="Q36" t="s">
        <v>60</v>
      </c>
      <c r="R36" t="s">
        <v>23</v>
      </c>
    </row>
    <row r="37" spans="2:18" x14ac:dyDescent="0.25">
      <c r="B37" t="s">
        <v>130</v>
      </c>
      <c r="C37" t="s">
        <v>131</v>
      </c>
      <c r="D37" s="1" t="s">
        <v>132</v>
      </c>
      <c r="E37" s="3">
        <v>102261.6</v>
      </c>
      <c r="F37" s="3">
        <v>0</v>
      </c>
      <c r="G37" s="16"/>
      <c r="I37" s="75">
        <f t="shared" si="0"/>
        <v>1.9597181600970428E-2</v>
      </c>
      <c r="J37" s="3">
        <v>1254442.56</v>
      </c>
      <c r="K37" s="3" t="s">
        <v>58</v>
      </c>
      <c r="L37" s="16"/>
      <c r="M37" s="17">
        <v>45200</v>
      </c>
      <c r="N37" s="17">
        <v>45565</v>
      </c>
      <c r="O37" t="s">
        <v>129</v>
      </c>
      <c r="P37" t="s">
        <v>23</v>
      </c>
      <c r="Q37" t="s">
        <v>60</v>
      </c>
      <c r="R37" t="s">
        <v>23</v>
      </c>
    </row>
    <row r="38" spans="2:18" x14ac:dyDescent="0.25">
      <c r="B38" t="s">
        <v>133</v>
      </c>
      <c r="C38" t="s">
        <v>134</v>
      </c>
      <c r="D38" s="1" t="s">
        <v>135</v>
      </c>
      <c r="E38" s="3">
        <v>80329.340000000011</v>
      </c>
      <c r="F38" s="3">
        <v>0</v>
      </c>
      <c r="G38" s="16"/>
      <c r="I38" s="75">
        <f t="shared" si="0"/>
        <v>1.7974712807298503E-2</v>
      </c>
      <c r="J38" s="3">
        <v>1150586.1000000001</v>
      </c>
      <c r="K38" s="3" t="s">
        <v>58</v>
      </c>
      <c r="L38" s="16"/>
      <c r="M38" s="17">
        <v>45200</v>
      </c>
      <c r="N38" s="17">
        <v>45565</v>
      </c>
      <c r="O38" t="s">
        <v>129</v>
      </c>
      <c r="P38" t="s">
        <v>23</v>
      </c>
      <c r="Q38" t="s">
        <v>60</v>
      </c>
      <c r="R38" t="s">
        <v>23</v>
      </c>
    </row>
    <row r="39" spans="2:18" x14ac:dyDescent="0.25">
      <c r="B39" t="s">
        <v>136</v>
      </c>
      <c r="C39" t="s">
        <v>137</v>
      </c>
      <c r="D39" s="1" t="s">
        <v>138</v>
      </c>
      <c r="E39" s="3">
        <v>54904.07</v>
      </c>
      <c r="F39" s="3">
        <v>0</v>
      </c>
      <c r="G39" s="16"/>
      <c r="I39" s="75">
        <f t="shared" si="0"/>
        <v>1.469029989294403E-2</v>
      </c>
      <c r="J39" s="3">
        <v>940346.31</v>
      </c>
      <c r="K39" s="3" t="s">
        <v>58</v>
      </c>
      <c r="L39" s="16"/>
      <c r="M39" s="17">
        <v>45200</v>
      </c>
      <c r="N39" s="17">
        <v>45565</v>
      </c>
      <c r="O39" t="s">
        <v>129</v>
      </c>
      <c r="P39" t="s">
        <v>23</v>
      </c>
      <c r="Q39" t="s">
        <v>60</v>
      </c>
      <c r="R39" t="s">
        <v>23</v>
      </c>
    </row>
    <row r="40" spans="2:18" x14ac:dyDescent="0.25">
      <c r="B40" t="s">
        <v>139</v>
      </c>
      <c r="C40" t="s">
        <v>140</v>
      </c>
      <c r="D40" s="1" t="s">
        <v>141</v>
      </c>
      <c r="E40" s="3">
        <v>145794.63</v>
      </c>
      <c r="F40" s="3">
        <v>0</v>
      </c>
      <c r="G40" s="16"/>
      <c r="I40" s="75">
        <f t="shared" si="0"/>
        <v>1.9622660353372189E-2</v>
      </c>
      <c r="J40" s="3">
        <v>1256073.49</v>
      </c>
      <c r="K40" s="3" t="s">
        <v>58</v>
      </c>
      <c r="L40" s="16"/>
      <c r="M40" s="17">
        <v>45200</v>
      </c>
      <c r="N40" s="17">
        <v>45565</v>
      </c>
      <c r="O40" t="s">
        <v>129</v>
      </c>
      <c r="P40" t="s">
        <v>23</v>
      </c>
      <c r="Q40" t="s">
        <v>60</v>
      </c>
      <c r="R40" t="s">
        <v>23</v>
      </c>
    </row>
    <row r="41" spans="2:18" x14ac:dyDescent="0.25">
      <c r="B41" t="s">
        <v>142</v>
      </c>
      <c r="C41" t="s">
        <v>143</v>
      </c>
      <c r="D41" s="1" t="s">
        <v>144</v>
      </c>
      <c r="E41" s="3">
        <v>356510.20999999996</v>
      </c>
      <c r="F41" s="3">
        <v>0</v>
      </c>
      <c r="G41" s="16"/>
      <c r="I41" s="75">
        <f t="shared" si="0"/>
        <v>6.4902114899076685E-2</v>
      </c>
      <c r="J41" s="3">
        <v>4154473.68</v>
      </c>
      <c r="K41" s="3" t="s">
        <v>58</v>
      </c>
      <c r="L41" s="16"/>
      <c r="M41" s="17">
        <v>45200</v>
      </c>
      <c r="N41" s="17">
        <v>45565</v>
      </c>
      <c r="O41" t="s">
        <v>129</v>
      </c>
      <c r="P41" t="s">
        <v>23</v>
      </c>
      <c r="Q41" t="s">
        <v>60</v>
      </c>
      <c r="R41" t="s">
        <v>23</v>
      </c>
    </row>
    <row r="42" spans="2:18" x14ac:dyDescent="0.25">
      <c r="B42" t="s">
        <v>145</v>
      </c>
      <c r="C42" t="s">
        <v>146</v>
      </c>
      <c r="D42" s="1" t="s">
        <v>147</v>
      </c>
      <c r="E42" s="3">
        <v>54961.149999999994</v>
      </c>
      <c r="F42" s="3">
        <v>0</v>
      </c>
      <c r="G42" s="16"/>
      <c r="I42" s="75">
        <f t="shared" si="0"/>
        <v>2.0085318897066044E-2</v>
      </c>
      <c r="J42" s="3">
        <v>1285688.8999999999</v>
      </c>
      <c r="K42" s="3" t="s">
        <v>58</v>
      </c>
      <c r="L42" s="16"/>
      <c r="M42" s="17">
        <v>45200</v>
      </c>
      <c r="N42" s="17">
        <v>45565</v>
      </c>
      <c r="O42" t="s">
        <v>129</v>
      </c>
      <c r="P42" t="s">
        <v>23</v>
      </c>
      <c r="Q42" t="s">
        <v>60</v>
      </c>
      <c r="R42" t="s">
        <v>23</v>
      </c>
    </row>
    <row r="43" spans="2:18" x14ac:dyDescent="0.25">
      <c r="B43" t="s">
        <v>148</v>
      </c>
      <c r="C43" t="s">
        <v>149</v>
      </c>
      <c r="D43" s="1" t="s">
        <v>150</v>
      </c>
      <c r="E43" s="3">
        <v>93802.739999999991</v>
      </c>
      <c r="F43" s="3">
        <v>0</v>
      </c>
      <c r="G43" s="16"/>
      <c r="I43" s="75">
        <f t="shared" si="0"/>
        <v>1.3878452011404974E-2</v>
      </c>
      <c r="J43" s="3">
        <v>888378.81</v>
      </c>
      <c r="K43" s="3" t="s">
        <v>58</v>
      </c>
      <c r="L43" s="16"/>
      <c r="M43" s="17">
        <v>45200</v>
      </c>
      <c r="N43" s="17">
        <v>45565</v>
      </c>
      <c r="O43" t="s">
        <v>129</v>
      </c>
      <c r="P43" t="s">
        <v>23</v>
      </c>
      <c r="Q43" t="s">
        <v>60</v>
      </c>
      <c r="R43" t="s">
        <v>23</v>
      </c>
    </row>
    <row r="44" spans="2:18" x14ac:dyDescent="0.25">
      <c r="B44" t="s">
        <v>151</v>
      </c>
      <c r="C44" t="s">
        <v>152</v>
      </c>
      <c r="D44" s="1" t="s">
        <v>153</v>
      </c>
      <c r="E44" s="3">
        <v>548972.73</v>
      </c>
      <c r="F44" s="3">
        <v>0</v>
      </c>
      <c r="G44" s="16"/>
      <c r="I44" s="75">
        <f t="shared" si="0"/>
        <v>0.12215080535059893</v>
      </c>
      <c r="J44" s="3">
        <v>7819041.1299999999</v>
      </c>
      <c r="K44" s="3" t="s">
        <v>58</v>
      </c>
      <c r="L44" s="16"/>
      <c r="M44" s="17">
        <v>45200</v>
      </c>
      <c r="N44" s="17">
        <v>45565</v>
      </c>
      <c r="O44" t="s">
        <v>129</v>
      </c>
      <c r="P44" t="s">
        <v>23</v>
      </c>
      <c r="Q44" t="s">
        <v>60</v>
      </c>
      <c r="R44" t="s">
        <v>23</v>
      </c>
    </row>
    <row r="45" spans="2:18" x14ac:dyDescent="0.25">
      <c r="B45" t="s">
        <v>154</v>
      </c>
      <c r="C45" t="s">
        <v>155</v>
      </c>
      <c r="D45" s="1" t="s">
        <v>156</v>
      </c>
      <c r="E45" s="3">
        <v>274986.65000000002</v>
      </c>
      <c r="F45" s="3">
        <v>0</v>
      </c>
      <c r="G45" s="16"/>
      <c r="I45" s="75">
        <f t="shared" si="0"/>
        <v>6.1498908881446324E-2</v>
      </c>
      <c r="J45" s="3">
        <v>3936629.7800000003</v>
      </c>
      <c r="K45" s="3" t="s">
        <v>58</v>
      </c>
      <c r="L45" s="16"/>
      <c r="M45" s="17">
        <v>45200</v>
      </c>
      <c r="N45" s="17">
        <v>45565</v>
      </c>
      <c r="O45" t="s">
        <v>129</v>
      </c>
      <c r="P45" t="s">
        <v>23</v>
      </c>
      <c r="Q45" t="s">
        <v>88</v>
      </c>
      <c r="R45" t="s">
        <v>23</v>
      </c>
    </row>
    <row r="46" spans="2:18" x14ac:dyDescent="0.25">
      <c r="B46" t="s">
        <v>157</v>
      </c>
      <c r="C46" t="s">
        <v>158</v>
      </c>
      <c r="D46" s="1" t="s">
        <v>159</v>
      </c>
      <c r="E46" s="3">
        <v>151736.23000000001</v>
      </c>
      <c r="F46" s="3">
        <v>0</v>
      </c>
      <c r="G46" s="16"/>
      <c r="I46" s="75">
        <f t="shared" si="0"/>
        <v>1.7656133184826395E-2</v>
      </c>
      <c r="J46" s="3">
        <v>1130193.3799999999</v>
      </c>
      <c r="K46" s="3" t="s">
        <v>58</v>
      </c>
      <c r="L46" s="16"/>
      <c r="M46" s="17">
        <v>45200</v>
      </c>
      <c r="N46" s="17">
        <v>45565</v>
      </c>
      <c r="O46" t="s">
        <v>129</v>
      </c>
      <c r="P46" t="s">
        <v>23</v>
      </c>
      <c r="Q46" t="s">
        <v>60</v>
      </c>
      <c r="R46" t="s">
        <v>23</v>
      </c>
    </row>
    <row r="47" spans="2:18" ht="30" x14ac:dyDescent="0.25">
      <c r="B47" t="s">
        <v>160</v>
      </c>
      <c r="C47" t="s">
        <v>161</v>
      </c>
      <c r="D47" s="1" t="s">
        <v>162</v>
      </c>
      <c r="E47" s="3">
        <v>457317.22</v>
      </c>
      <c r="F47" s="3">
        <v>0</v>
      </c>
      <c r="G47" s="16"/>
      <c r="I47" s="75">
        <f t="shared" si="0"/>
        <v>5.1683293294616885E-2</v>
      </c>
      <c r="J47" s="3">
        <v>3308318.7200000002</v>
      </c>
      <c r="K47" s="3" t="s">
        <v>58</v>
      </c>
      <c r="L47" s="16"/>
      <c r="M47" s="17">
        <v>45200</v>
      </c>
      <c r="N47" s="17">
        <v>45565</v>
      </c>
      <c r="O47" t="s">
        <v>163</v>
      </c>
      <c r="P47" t="s">
        <v>23</v>
      </c>
      <c r="Q47" t="s">
        <v>60</v>
      </c>
      <c r="R47" t="s">
        <v>23</v>
      </c>
    </row>
    <row r="48" spans="2:18" x14ac:dyDescent="0.25">
      <c r="B48" t="s">
        <v>164</v>
      </c>
      <c r="C48" t="s">
        <v>165</v>
      </c>
      <c r="D48" s="1" t="s">
        <v>166</v>
      </c>
      <c r="E48" s="3">
        <v>41624.079999999994</v>
      </c>
      <c r="F48" s="3">
        <v>0</v>
      </c>
      <c r="G48" s="16"/>
      <c r="I48" s="75">
        <f t="shared" si="0"/>
        <v>7.0370547885113422E-3</v>
      </c>
      <c r="J48" s="3">
        <v>450451.56</v>
      </c>
      <c r="K48" s="3" t="s">
        <v>58</v>
      </c>
      <c r="L48" s="16"/>
      <c r="M48" s="17">
        <v>45200</v>
      </c>
      <c r="N48" s="17">
        <v>45565</v>
      </c>
      <c r="O48" t="s">
        <v>163</v>
      </c>
      <c r="P48" t="s">
        <v>23</v>
      </c>
      <c r="Q48" t="s">
        <v>60</v>
      </c>
      <c r="R48" t="s">
        <v>23</v>
      </c>
    </row>
    <row r="49" spans="2:18" x14ac:dyDescent="0.25">
      <c r="B49" t="s">
        <v>167</v>
      </c>
      <c r="C49" t="s">
        <v>168</v>
      </c>
      <c r="D49" s="1" t="s">
        <v>169</v>
      </c>
      <c r="E49" s="3">
        <v>72359.14999999998</v>
      </c>
      <c r="F49" s="3">
        <v>0</v>
      </c>
      <c r="G49" s="16"/>
      <c r="I49" s="75">
        <f t="shared" si="0"/>
        <v>9.5706863105083067E-3</v>
      </c>
      <c r="J49" s="3">
        <v>612632.79999999993</v>
      </c>
      <c r="K49" s="3" t="s">
        <v>58</v>
      </c>
      <c r="L49" s="16"/>
      <c r="M49" s="17">
        <v>45200</v>
      </c>
      <c r="N49" s="17">
        <v>45565</v>
      </c>
      <c r="O49" t="s">
        <v>163</v>
      </c>
      <c r="P49" t="s">
        <v>23</v>
      </c>
      <c r="Q49" t="s">
        <v>60</v>
      </c>
      <c r="R49" t="s">
        <v>23</v>
      </c>
    </row>
    <row r="50" spans="2:18" ht="30" x14ac:dyDescent="0.25">
      <c r="B50" t="s">
        <v>170</v>
      </c>
      <c r="C50" t="s">
        <v>171</v>
      </c>
      <c r="D50" s="1" t="s">
        <v>172</v>
      </c>
      <c r="E50" s="3">
        <v>50354.240000000005</v>
      </c>
      <c r="F50" s="3">
        <v>0</v>
      </c>
      <c r="G50" s="16"/>
      <c r="I50" s="75">
        <f t="shared" si="0"/>
        <v>1.0461851968312633E-2</v>
      </c>
      <c r="J50" s="3">
        <v>669677.54</v>
      </c>
      <c r="K50" s="3" t="s">
        <v>58</v>
      </c>
      <c r="L50" s="16"/>
      <c r="M50" s="17">
        <v>45200</v>
      </c>
      <c r="N50" s="17">
        <v>45565</v>
      </c>
      <c r="O50" t="s">
        <v>163</v>
      </c>
      <c r="P50" t="s">
        <v>23</v>
      </c>
      <c r="Q50" t="s">
        <v>60</v>
      </c>
      <c r="R50" t="s">
        <v>23</v>
      </c>
    </row>
    <row r="51" spans="2:18" x14ac:dyDescent="0.25">
      <c r="B51" t="s">
        <v>173</v>
      </c>
      <c r="C51" t="s">
        <v>174</v>
      </c>
      <c r="D51" s="1" t="s">
        <v>175</v>
      </c>
      <c r="E51" s="3">
        <v>52912.51999999999</v>
      </c>
      <c r="F51" s="3">
        <v>0</v>
      </c>
      <c r="G51" s="16"/>
      <c r="I51" s="75">
        <f t="shared" si="0"/>
        <v>8.983228231181908E-3</v>
      </c>
      <c r="J51" s="3">
        <v>575028.80000000005</v>
      </c>
      <c r="K51" s="3" t="s">
        <v>58</v>
      </c>
      <c r="L51" s="16"/>
      <c r="M51" s="17">
        <v>45200</v>
      </c>
      <c r="N51" s="17">
        <v>45565</v>
      </c>
      <c r="O51" t="s">
        <v>163</v>
      </c>
      <c r="P51" t="s">
        <v>23</v>
      </c>
      <c r="Q51" t="s">
        <v>60</v>
      </c>
      <c r="R51" t="s">
        <v>23</v>
      </c>
    </row>
    <row r="52" spans="2:18" x14ac:dyDescent="0.25">
      <c r="B52" t="s">
        <v>176</v>
      </c>
      <c r="C52" t="s">
        <v>177</v>
      </c>
      <c r="D52" s="1" t="s">
        <v>178</v>
      </c>
      <c r="E52" s="3">
        <v>11019.810000000003</v>
      </c>
      <c r="F52" s="3">
        <v>0</v>
      </c>
      <c r="G52" s="16"/>
      <c r="I52" s="75">
        <f t="shared" si="0"/>
        <v>8.2440161886224734E-3</v>
      </c>
      <c r="J52" s="3">
        <v>527710.82000000007</v>
      </c>
      <c r="K52" s="3" t="s">
        <v>58</v>
      </c>
      <c r="L52" s="16"/>
      <c r="M52" s="17">
        <v>45200</v>
      </c>
      <c r="N52" s="17">
        <v>45565</v>
      </c>
      <c r="O52" t="s">
        <v>163</v>
      </c>
      <c r="P52" t="s">
        <v>23</v>
      </c>
      <c r="Q52" t="s">
        <v>60</v>
      </c>
      <c r="R52" t="s">
        <v>23</v>
      </c>
    </row>
    <row r="53" spans="2:18" ht="30" x14ac:dyDescent="0.25">
      <c r="B53" t="s">
        <v>179</v>
      </c>
      <c r="C53" t="s">
        <v>180</v>
      </c>
      <c r="D53" s="1" t="s">
        <v>181</v>
      </c>
      <c r="E53" s="3">
        <v>58613.229999999996</v>
      </c>
      <c r="F53" s="3">
        <v>0</v>
      </c>
      <c r="G53" s="16"/>
      <c r="I53" s="75">
        <f t="shared" si="0"/>
        <v>1.0010356127948258E-2</v>
      </c>
      <c r="J53" s="3">
        <v>640776.67000000004</v>
      </c>
      <c r="K53" s="3" t="s">
        <v>58</v>
      </c>
      <c r="L53" s="16"/>
      <c r="M53" s="17">
        <v>45200</v>
      </c>
      <c r="N53" s="17">
        <v>45565</v>
      </c>
      <c r="O53" t="s">
        <v>163</v>
      </c>
      <c r="P53" t="s">
        <v>23</v>
      </c>
      <c r="Q53" t="s">
        <v>60</v>
      </c>
      <c r="R53" t="s">
        <v>23</v>
      </c>
    </row>
    <row r="54" spans="2:18" ht="30" x14ac:dyDescent="0.25">
      <c r="B54" t="s">
        <v>182</v>
      </c>
      <c r="C54" t="s">
        <v>183</v>
      </c>
      <c r="D54" s="1" t="s">
        <v>184</v>
      </c>
      <c r="E54" s="3">
        <v>53090.17</v>
      </c>
      <c r="F54" s="3">
        <v>0</v>
      </c>
      <c r="G54" s="16"/>
      <c r="I54" s="75">
        <f t="shared" si="0"/>
        <v>6.3285999351115341E-3</v>
      </c>
      <c r="J54" s="3">
        <v>405102.39</v>
      </c>
      <c r="K54" s="3" t="s">
        <v>58</v>
      </c>
      <c r="L54" s="16"/>
      <c r="M54" s="17">
        <v>45200</v>
      </c>
      <c r="N54" s="17">
        <v>45565</v>
      </c>
      <c r="O54" t="s">
        <v>163</v>
      </c>
      <c r="P54" t="s">
        <v>23</v>
      </c>
      <c r="Q54" t="s">
        <v>60</v>
      </c>
      <c r="R54" t="s">
        <v>23</v>
      </c>
    </row>
    <row r="55" spans="2:18" ht="30" x14ac:dyDescent="0.25">
      <c r="B55" t="s">
        <v>185</v>
      </c>
      <c r="C55" t="s">
        <v>186</v>
      </c>
      <c r="D55" s="1" t="s">
        <v>187</v>
      </c>
      <c r="E55" s="3">
        <v>364025.17999999988</v>
      </c>
      <c r="F55" s="3">
        <v>0</v>
      </c>
      <c r="G55" s="16"/>
      <c r="I55" s="75">
        <f t="shared" si="0"/>
        <v>4.7839301720369203E-2</v>
      </c>
      <c r="J55" s="3">
        <v>3062259.53</v>
      </c>
      <c r="K55" s="3" t="s">
        <v>58</v>
      </c>
      <c r="L55" s="16"/>
      <c r="M55" s="17">
        <v>45200</v>
      </c>
      <c r="N55" s="17">
        <v>45565</v>
      </c>
      <c r="O55" t="s">
        <v>163</v>
      </c>
      <c r="P55" t="s">
        <v>23</v>
      </c>
      <c r="Q55" t="s">
        <v>60</v>
      </c>
      <c r="R55" t="s">
        <v>23</v>
      </c>
    </row>
    <row r="56" spans="2:18" ht="30" x14ac:dyDescent="0.25">
      <c r="B56" t="s">
        <v>188</v>
      </c>
      <c r="C56" t="s">
        <v>189</v>
      </c>
      <c r="D56" s="1" t="s">
        <v>190</v>
      </c>
      <c r="E56" s="3">
        <v>93986.53</v>
      </c>
      <c r="F56" s="3">
        <v>0</v>
      </c>
      <c r="G56" s="16"/>
      <c r="I56" s="75">
        <f t="shared" si="0"/>
        <v>2.2025036456019942E-2</v>
      </c>
      <c r="J56" s="3">
        <v>1409852.89</v>
      </c>
      <c r="K56" s="3" t="s">
        <v>58</v>
      </c>
      <c r="L56" s="16"/>
      <c r="M56" s="17">
        <v>45200</v>
      </c>
      <c r="N56" s="17">
        <v>45565</v>
      </c>
      <c r="O56" t="s">
        <v>163</v>
      </c>
      <c r="P56" t="s">
        <v>23</v>
      </c>
      <c r="Q56" t="s">
        <v>60</v>
      </c>
      <c r="R56" t="s">
        <v>23</v>
      </c>
    </row>
    <row r="57" spans="2:18" ht="30" x14ac:dyDescent="0.25">
      <c r="B57" t="s">
        <v>191</v>
      </c>
      <c r="C57" t="s">
        <v>192</v>
      </c>
      <c r="D57" s="1" t="s">
        <v>193</v>
      </c>
      <c r="E57" s="3">
        <v>45473.469999999979</v>
      </c>
      <c r="F57" s="3">
        <v>0</v>
      </c>
      <c r="G57" s="16"/>
      <c r="I57" s="75">
        <f t="shared" si="0"/>
        <v>6.0659433410711243E-3</v>
      </c>
      <c r="J57" s="3">
        <v>388289.38</v>
      </c>
      <c r="K57" s="3" t="s">
        <v>58</v>
      </c>
      <c r="L57" s="16"/>
      <c r="M57" s="17">
        <v>45200</v>
      </c>
      <c r="N57" s="17">
        <v>45565</v>
      </c>
      <c r="O57" t="s">
        <v>163</v>
      </c>
      <c r="P57" t="s">
        <v>23</v>
      </c>
      <c r="Q57" t="s">
        <v>60</v>
      </c>
      <c r="R57" t="s">
        <v>23</v>
      </c>
    </row>
    <row r="58" spans="2:18" x14ac:dyDescent="0.25">
      <c r="B58" t="s">
        <v>194</v>
      </c>
      <c r="C58" t="s">
        <v>195</v>
      </c>
      <c r="D58" s="1" t="s">
        <v>196</v>
      </c>
      <c r="E58" s="3">
        <v>977057.58999999973</v>
      </c>
      <c r="F58" s="3">
        <v>0</v>
      </c>
      <c r="G58" s="16"/>
      <c r="I58" s="75">
        <f t="shared" si="0"/>
        <v>0.10579130684520827</v>
      </c>
      <c r="J58" s="3">
        <v>6771847.1200000001</v>
      </c>
      <c r="K58" s="3" t="s">
        <v>58</v>
      </c>
      <c r="L58" s="16"/>
      <c r="M58" s="17">
        <v>45200</v>
      </c>
      <c r="N58" s="17">
        <v>45565</v>
      </c>
      <c r="O58" t="s">
        <v>163</v>
      </c>
      <c r="P58" t="s">
        <v>23</v>
      </c>
      <c r="Q58" t="s">
        <v>60</v>
      </c>
      <c r="R58" t="s">
        <v>23</v>
      </c>
    </row>
    <row r="59" spans="2:18" x14ac:dyDescent="0.25">
      <c r="B59" t="s">
        <v>197</v>
      </c>
      <c r="C59" t="s">
        <v>198</v>
      </c>
      <c r="D59" s="1" t="s">
        <v>199</v>
      </c>
      <c r="E59" s="3">
        <v>382897.92999999993</v>
      </c>
      <c r="F59" s="3">
        <v>0</v>
      </c>
      <c r="G59" s="16"/>
      <c r="I59" s="75">
        <f t="shared" si="0"/>
        <v>3.7696394934550383E-2</v>
      </c>
      <c r="J59" s="3">
        <v>2412998.11</v>
      </c>
      <c r="K59" s="3" t="s">
        <v>58</v>
      </c>
      <c r="L59" s="16"/>
      <c r="M59" s="17">
        <v>45200</v>
      </c>
      <c r="N59" s="17">
        <v>45565</v>
      </c>
      <c r="O59" t="s">
        <v>163</v>
      </c>
      <c r="P59" t="s">
        <v>23</v>
      </c>
      <c r="Q59" t="s">
        <v>60</v>
      </c>
      <c r="R59" t="s">
        <v>23</v>
      </c>
    </row>
    <row r="60" spans="2:18" x14ac:dyDescent="0.25">
      <c r="B60" t="s">
        <v>200</v>
      </c>
      <c r="C60" t="s">
        <v>201</v>
      </c>
      <c r="D60" s="1" t="s">
        <v>202</v>
      </c>
      <c r="E60" s="3">
        <v>271864.37999999995</v>
      </c>
      <c r="F60" s="3">
        <v>0</v>
      </c>
      <c r="G60" s="16"/>
      <c r="I60" s="75">
        <f t="shared" si="0"/>
        <v>6.4242059567661852E-2</v>
      </c>
      <c r="J60" s="3">
        <v>4112222.63</v>
      </c>
      <c r="K60" s="3" t="s">
        <v>58</v>
      </c>
      <c r="L60" s="16"/>
      <c r="M60" s="17">
        <v>45200</v>
      </c>
      <c r="N60" s="17">
        <v>45565</v>
      </c>
      <c r="O60" t="s">
        <v>163</v>
      </c>
      <c r="P60" t="s">
        <v>23</v>
      </c>
      <c r="Q60" t="s">
        <v>60</v>
      </c>
      <c r="R60" t="s">
        <v>23</v>
      </c>
    </row>
    <row r="61" spans="2:18" x14ac:dyDescent="0.25">
      <c r="B61" t="s">
        <v>203</v>
      </c>
      <c r="C61" t="s">
        <v>204</v>
      </c>
      <c r="D61" s="1" t="s">
        <v>205</v>
      </c>
      <c r="E61" s="3">
        <v>222757.51000000004</v>
      </c>
      <c r="F61" s="3">
        <v>0</v>
      </c>
      <c r="G61" s="16"/>
      <c r="I61" s="75">
        <f t="shared" si="0"/>
        <v>5.9619093018715923E-2</v>
      </c>
      <c r="J61" s="3">
        <v>3816300.18</v>
      </c>
      <c r="K61" s="3" t="s">
        <v>58</v>
      </c>
      <c r="L61" s="16"/>
      <c r="M61" s="17">
        <v>45200</v>
      </c>
      <c r="N61" s="17">
        <v>45565</v>
      </c>
      <c r="O61" t="s">
        <v>163</v>
      </c>
      <c r="P61" t="s">
        <v>23</v>
      </c>
      <c r="Q61" t="s">
        <v>60</v>
      </c>
      <c r="R61" t="s">
        <v>23</v>
      </c>
    </row>
    <row r="62" spans="2:18" x14ac:dyDescent="0.25">
      <c r="B62" t="s">
        <v>206</v>
      </c>
      <c r="C62" t="s">
        <v>207</v>
      </c>
      <c r="D62" s="1" t="s">
        <v>208</v>
      </c>
      <c r="E62" s="3">
        <v>133240.28999999998</v>
      </c>
      <c r="F62" s="3">
        <v>0</v>
      </c>
      <c r="G62" s="16"/>
      <c r="I62" s="75">
        <f t="shared" si="0"/>
        <v>3.2886902478084519E-2</v>
      </c>
      <c r="J62" s="3">
        <v>2105135.88</v>
      </c>
      <c r="K62" s="3" t="s">
        <v>58</v>
      </c>
      <c r="L62" s="16"/>
      <c r="M62" s="17">
        <v>45200</v>
      </c>
      <c r="N62" s="17">
        <v>45565</v>
      </c>
      <c r="O62" t="s">
        <v>163</v>
      </c>
      <c r="P62" t="s">
        <v>23</v>
      </c>
      <c r="Q62" t="s">
        <v>60</v>
      </c>
      <c r="R62" t="s">
        <v>23</v>
      </c>
    </row>
    <row r="63" spans="2:18" x14ac:dyDescent="0.25">
      <c r="B63" t="s">
        <v>209</v>
      </c>
      <c r="C63" t="s">
        <v>210</v>
      </c>
      <c r="D63" s="1" t="s">
        <v>211</v>
      </c>
      <c r="E63" s="3">
        <v>112737.77000000002</v>
      </c>
      <c r="F63" s="3">
        <v>0</v>
      </c>
      <c r="G63" s="16"/>
      <c r="I63" s="75">
        <f t="shared" si="0"/>
        <v>1.9974986008736949E-2</v>
      </c>
      <c r="J63" s="3">
        <v>1278626.3400000001</v>
      </c>
      <c r="K63" s="3" t="s">
        <v>58</v>
      </c>
      <c r="L63" s="16"/>
      <c r="M63" s="17">
        <v>45200</v>
      </c>
      <c r="N63" s="17">
        <v>45565</v>
      </c>
      <c r="O63" t="s">
        <v>163</v>
      </c>
      <c r="P63" t="s">
        <v>23</v>
      </c>
      <c r="Q63" t="s">
        <v>60</v>
      </c>
      <c r="R63" t="s">
        <v>23</v>
      </c>
    </row>
    <row r="64" spans="2:18" x14ac:dyDescent="0.25">
      <c r="B64" t="s">
        <v>212</v>
      </c>
      <c r="C64" t="s">
        <v>213</v>
      </c>
      <c r="D64" s="1" t="s">
        <v>214</v>
      </c>
      <c r="E64" s="3">
        <v>357312.3</v>
      </c>
      <c r="F64" s="3">
        <v>0</v>
      </c>
      <c r="G64" s="16"/>
      <c r="I64" s="75">
        <f t="shared" si="0"/>
        <v>5.4785338312364977E-2</v>
      </c>
      <c r="J64" s="3">
        <v>3506884.89</v>
      </c>
      <c r="K64" s="3" t="s">
        <v>58</v>
      </c>
      <c r="L64" s="16"/>
      <c r="M64" s="17">
        <v>45200</v>
      </c>
      <c r="N64" s="17">
        <v>45565</v>
      </c>
      <c r="O64" t="s">
        <v>163</v>
      </c>
      <c r="P64" t="s">
        <v>23</v>
      </c>
      <c r="Q64" t="s">
        <v>60</v>
      </c>
      <c r="R64" t="s">
        <v>23</v>
      </c>
    </row>
    <row r="65" spans="2:18" x14ac:dyDescent="0.25">
      <c r="B65" t="s">
        <v>215</v>
      </c>
      <c r="C65" t="s">
        <v>216</v>
      </c>
      <c r="D65" s="1" t="s">
        <v>217</v>
      </c>
      <c r="E65" s="3">
        <v>292577.75000000006</v>
      </c>
      <c r="F65" s="3">
        <v>0</v>
      </c>
      <c r="G65" s="16"/>
      <c r="I65" s="75">
        <f t="shared" si="0"/>
        <v>3.5392541944419383E-2</v>
      </c>
      <c r="J65" s="3">
        <v>2265525.31</v>
      </c>
      <c r="K65" s="3" t="s">
        <v>58</v>
      </c>
      <c r="L65" s="16"/>
      <c r="M65" s="17">
        <v>45200</v>
      </c>
      <c r="N65" s="17">
        <v>45565</v>
      </c>
      <c r="O65" t="s">
        <v>163</v>
      </c>
      <c r="P65" t="s">
        <v>23</v>
      </c>
      <c r="Q65" t="s">
        <v>60</v>
      </c>
      <c r="R65" t="s">
        <v>23</v>
      </c>
    </row>
    <row r="66" spans="2:18" x14ac:dyDescent="0.25">
      <c r="B66" t="s">
        <v>218</v>
      </c>
      <c r="C66" t="s">
        <v>219</v>
      </c>
      <c r="D66" s="1" t="s">
        <v>220</v>
      </c>
      <c r="E66" s="3">
        <v>799833.0299999998</v>
      </c>
      <c r="F66" s="3">
        <v>0</v>
      </c>
      <c r="G66" s="16"/>
      <c r="I66" s="75">
        <f t="shared" si="0"/>
        <v>0.12753708137753514</v>
      </c>
      <c r="J66" s="3">
        <v>8163824.0700000003</v>
      </c>
      <c r="K66" s="3" t="s">
        <v>58</v>
      </c>
      <c r="L66" s="16"/>
      <c r="M66" s="17">
        <v>45200</v>
      </c>
      <c r="N66" s="17">
        <v>45565</v>
      </c>
      <c r="O66" t="s">
        <v>163</v>
      </c>
      <c r="P66" t="s">
        <v>23</v>
      </c>
      <c r="Q66" t="s">
        <v>60</v>
      </c>
      <c r="R66" t="s">
        <v>23</v>
      </c>
    </row>
    <row r="67" spans="2:18" x14ac:dyDescent="0.25">
      <c r="B67" t="s">
        <v>221</v>
      </c>
      <c r="C67" t="s">
        <v>222</v>
      </c>
      <c r="D67" s="1" t="s">
        <v>223</v>
      </c>
      <c r="E67" s="3">
        <v>945025.0299999998</v>
      </c>
      <c r="F67" s="3">
        <v>0</v>
      </c>
      <c r="G67" s="16"/>
      <c r="I67" s="75">
        <f t="shared" si="0"/>
        <v>0.10720566700518983</v>
      </c>
      <c r="J67" s="3">
        <v>6862382.2599999998</v>
      </c>
      <c r="K67" s="3" t="s">
        <v>58</v>
      </c>
      <c r="L67" s="16"/>
      <c r="M67" s="17">
        <v>45200</v>
      </c>
      <c r="N67" s="17">
        <v>45565</v>
      </c>
      <c r="O67" t="s">
        <v>163</v>
      </c>
      <c r="P67" t="s">
        <v>23</v>
      </c>
      <c r="Q67" t="s">
        <v>60</v>
      </c>
      <c r="R67" t="s">
        <v>23</v>
      </c>
    </row>
    <row r="68" spans="2:18" x14ac:dyDescent="0.25">
      <c r="B68" t="s">
        <v>224</v>
      </c>
      <c r="C68" t="s">
        <v>225</v>
      </c>
      <c r="D68" s="1" t="s">
        <v>226</v>
      </c>
      <c r="E68" s="3">
        <v>287732.75</v>
      </c>
      <c r="F68" s="3">
        <v>0</v>
      </c>
      <c r="G68" s="16"/>
      <c r="I68" s="75">
        <f t="shared" si="0"/>
        <v>3.3629042281484466E-2</v>
      </c>
      <c r="J68" s="3">
        <v>2152641.27</v>
      </c>
      <c r="K68" s="3" t="s">
        <v>58</v>
      </c>
      <c r="L68" s="16"/>
      <c r="M68" s="17">
        <v>45200</v>
      </c>
      <c r="N68" s="17">
        <v>45565</v>
      </c>
      <c r="O68" t="s">
        <v>163</v>
      </c>
      <c r="P68" t="s">
        <v>23</v>
      </c>
      <c r="Q68" t="s">
        <v>60</v>
      </c>
      <c r="R68" t="s">
        <v>23</v>
      </c>
    </row>
    <row r="69" spans="2:18" ht="30" x14ac:dyDescent="0.25">
      <c r="B69" t="s">
        <v>227</v>
      </c>
      <c r="C69" t="s">
        <v>228</v>
      </c>
      <c r="D69" s="1" t="s">
        <v>229</v>
      </c>
      <c r="E69" s="3">
        <v>727136.71</v>
      </c>
      <c r="F69" s="3">
        <v>0</v>
      </c>
      <c r="G69" s="16"/>
      <c r="I69" s="75">
        <f t="shared" si="0"/>
        <v>0.12204208170747649</v>
      </c>
      <c r="J69" s="3">
        <v>7812081.5800000001</v>
      </c>
      <c r="K69" s="3" t="s">
        <v>58</v>
      </c>
      <c r="L69" s="16"/>
      <c r="M69" s="17">
        <v>45200</v>
      </c>
      <c r="N69" s="17">
        <v>45565</v>
      </c>
      <c r="O69" t="s">
        <v>230</v>
      </c>
      <c r="P69" t="s">
        <v>23</v>
      </c>
      <c r="Q69" t="s">
        <v>60</v>
      </c>
      <c r="R69" t="s">
        <v>23</v>
      </c>
    </row>
    <row r="70" spans="2:18" ht="30" x14ac:dyDescent="0.25">
      <c r="B70" t="s">
        <v>231</v>
      </c>
      <c r="C70" t="s">
        <v>232</v>
      </c>
      <c r="D70" s="1" t="s">
        <v>233</v>
      </c>
      <c r="E70" s="3">
        <v>164290.57999999996</v>
      </c>
      <c r="F70" s="3">
        <v>0</v>
      </c>
      <c r="G70" s="16"/>
      <c r="I70" s="75">
        <f t="shared" si="0"/>
        <v>3.1861634250761925E-2</v>
      </c>
      <c r="J70" s="3">
        <v>2039507.05</v>
      </c>
      <c r="K70" s="3" t="s">
        <v>58</v>
      </c>
      <c r="L70" s="16"/>
      <c r="M70" s="17">
        <v>45200</v>
      </c>
      <c r="N70" s="17">
        <v>45565</v>
      </c>
      <c r="O70" t="s">
        <v>230</v>
      </c>
      <c r="P70" t="s">
        <v>23</v>
      </c>
      <c r="Q70" t="s">
        <v>60</v>
      </c>
      <c r="R70" t="s">
        <v>23</v>
      </c>
    </row>
    <row r="71" spans="2:18" ht="30" x14ac:dyDescent="0.25">
      <c r="B71" t="s">
        <v>234</v>
      </c>
      <c r="C71" t="s">
        <v>235</v>
      </c>
      <c r="D71" s="1" t="s">
        <v>236</v>
      </c>
      <c r="E71" s="3">
        <v>168951.10000000006</v>
      </c>
      <c r="F71" s="3">
        <v>0</v>
      </c>
      <c r="G71" s="16"/>
      <c r="I71" s="75">
        <f t="shared" si="0"/>
        <v>3.9805927621365297E-2</v>
      </c>
      <c r="J71" s="3">
        <v>2548032.1999999997</v>
      </c>
      <c r="K71" s="3" t="s">
        <v>58</v>
      </c>
      <c r="L71" s="16"/>
      <c r="M71" s="17">
        <v>45200</v>
      </c>
      <c r="N71" s="17">
        <v>45565</v>
      </c>
      <c r="O71" t="s">
        <v>230</v>
      </c>
      <c r="P71" t="s">
        <v>23</v>
      </c>
      <c r="Q71" t="s">
        <v>60</v>
      </c>
      <c r="R71" t="s">
        <v>23</v>
      </c>
    </row>
    <row r="72" spans="2:18" ht="30" x14ac:dyDescent="0.25">
      <c r="B72" t="s">
        <v>237</v>
      </c>
      <c r="C72" t="s">
        <v>238</v>
      </c>
      <c r="D72" s="1" t="s">
        <v>239</v>
      </c>
      <c r="E72" s="3">
        <v>312898.0400000001</v>
      </c>
      <c r="F72" s="3">
        <v>0</v>
      </c>
      <c r="G72" s="16"/>
      <c r="I72" s="75">
        <f t="shared" si="0"/>
        <v>4.3868531118593672E-2</v>
      </c>
      <c r="J72" s="3">
        <v>2808085.04</v>
      </c>
      <c r="K72" s="3" t="s">
        <v>58</v>
      </c>
      <c r="L72" s="16"/>
      <c r="M72" s="17">
        <v>45200</v>
      </c>
      <c r="N72" s="17">
        <v>45565</v>
      </c>
      <c r="O72" t="s">
        <v>230</v>
      </c>
      <c r="P72" t="s">
        <v>23</v>
      </c>
      <c r="Q72" t="s">
        <v>60</v>
      </c>
      <c r="R72" t="s">
        <v>23</v>
      </c>
    </row>
    <row r="73" spans="2:18" ht="30" x14ac:dyDescent="0.25">
      <c r="B73" t="s">
        <v>240</v>
      </c>
      <c r="C73" t="s">
        <v>241</v>
      </c>
      <c r="D73" s="1" t="s">
        <v>242</v>
      </c>
      <c r="E73" s="3">
        <v>308671.42999999982</v>
      </c>
      <c r="F73" s="3">
        <v>0</v>
      </c>
      <c r="G73" s="16"/>
      <c r="I73" s="75">
        <f t="shared" si="0"/>
        <v>3.9439538528276606E-2</v>
      </c>
      <c r="J73" s="3">
        <v>2524579.1300000004</v>
      </c>
      <c r="K73" s="3" t="s">
        <v>58</v>
      </c>
      <c r="L73" s="16"/>
      <c r="M73" s="17">
        <v>45200</v>
      </c>
      <c r="N73" s="17">
        <v>45565</v>
      </c>
      <c r="O73" t="s">
        <v>230</v>
      </c>
      <c r="P73" t="s">
        <v>23</v>
      </c>
      <c r="Q73" t="s">
        <v>60</v>
      </c>
      <c r="R73" t="s">
        <v>23</v>
      </c>
    </row>
    <row r="74" spans="2:18" ht="30" x14ac:dyDescent="0.25">
      <c r="B74" t="s">
        <v>243</v>
      </c>
      <c r="C74" t="s">
        <v>244</v>
      </c>
      <c r="D74" s="1" t="s">
        <v>245</v>
      </c>
      <c r="E74" s="3">
        <v>267832.68</v>
      </c>
      <c r="F74" s="3">
        <v>0</v>
      </c>
      <c r="G74" s="16"/>
      <c r="I74" s="75">
        <f t="shared" si="0"/>
        <v>3.5102842344773219E-2</v>
      </c>
      <c r="J74" s="3">
        <v>2246981.2400000002</v>
      </c>
      <c r="K74" s="3" t="s">
        <v>58</v>
      </c>
      <c r="L74" s="16"/>
      <c r="M74" s="17">
        <v>45200</v>
      </c>
      <c r="N74" s="17">
        <v>45565</v>
      </c>
      <c r="O74" t="s">
        <v>230</v>
      </c>
      <c r="P74" t="s">
        <v>23</v>
      </c>
      <c r="Q74" t="s">
        <v>60</v>
      </c>
      <c r="R74" t="s">
        <v>23</v>
      </c>
    </row>
    <row r="75" spans="2:18" ht="30" x14ac:dyDescent="0.25">
      <c r="B75" t="s">
        <v>246</v>
      </c>
      <c r="C75" t="s">
        <v>247</v>
      </c>
      <c r="D75" s="1" t="s">
        <v>248</v>
      </c>
      <c r="E75" s="3">
        <v>34680.559999999998</v>
      </c>
      <c r="F75" s="3">
        <v>0</v>
      </c>
      <c r="G75" s="16"/>
      <c r="I75" s="75">
        <f t="shared" si="0"/>
        <v>3.7046346574396399E-2</v>
      </c>
      <c r="J75" s="3">
        <v>2371387.62</v>
      </c>
      <c r="K75" s="3" t="s">
        <v>58</v>
      </c>
      <c r="L75" s="16"/>
      <c r="M75" s="17">
        <v>45200</v>
      </c>
      <c r="N75" s="17">
        <v>45565</v>
      </c>
      <c r="O75" t="s">
        <v>230</v>
      </c>
      <c r="P75" t="s">
        <v>23</v>
      </c>
      <c r="Q75" t="s">
        <v>60</v>
      </c>
      <c r="R75" t="s">
        <v>23</v>
      </c>
    </row>
    <row r="76" spans="2:18" ht="30" x14ac:dyDescent="0.25">
      <c r="B76" t="s">
        <v>249</v>
      </c>
      <c r="C76" t="s">
        <v>250</v>
      </c>
      <c r="D76" s="1" t="s">
        <v>251</v>
      </c>
      <c r="E76" s="3">
        <v>64754.429999999971</v>
      </c>
      <c r="F76" s="3">
        <v>0</v>
      </c>
      <c r="G76" s="16"/>
      <c r="I76" s="75">
        <f t="shared" si="0"/>
        <v>2.0352652628495286E-2</v>
      </c>
      <c r="J76" s="3">
        <v>1302801.3</v>
      </c>
      <c r="K76" s="3" t="s">
        <v>58</v>
      </c>
      <c r="L76" s="16"/>
      <c r="M76" s="17">
        <v>45200</v>
      </c>
      <c r="N76" s="17">
        <v>45565</v>
      </c>
      <c r="O76" t="s">
        <v>230</v>
      </c>
      <c r="P76" t="s">
        <v>23</v>
      </c>
      <c r="Q76" t="s">
        <v>60</v>
      </c>
      <c r="R76" t="s">
        <v>23</v>
      </c>
    </row>
    <row r="77" spans="2:18" ht="30" x14ac:dyDescent="0.25">
      <c r="B77" t="s">
        <v>252</v>
      </c>
      <c r="C77" t="s">
        <v>253</v>
      </c>
      <c r="D77" s="1" t="s">
        <v>254</v>
      </c>
      <c r="E77" s="3">
        <v>646676.47999999986</v>
      </c>
      <c r="F77" s="3">
        <v>0</v>
      </c>
      <c r="G77" s="16"/>
      <c r="I77" s="75">
        <f t="shared" si="0"/>
        <v>0.16367393930103924</v>
      </c>
      <c r="J77" s="3">
        <v>10476994.07</v>
      </c>
      <c r="K77" s="3" t="s">
        <v>58</v>
      </c>
      <c r="L77" s="16"/>
      <c r="M77" s="17">
        <v>45200</v>
      </c>
      <c r="N77" s="17">
        <v>45565</v>
      </c>
      <c r="O77" t="s">
        <v>230</v>
      </c>
      <c r="P77" t="s">
        <v>23</v>
      </c>
      <c r="Q77" t="s">
        <v>255</v>
      </c>
      <c r="R77" t="s">
        <v>23</v>
      </c>
    </row>
    <row r="78" spans="2:18" ht="30" x14ac:dyDescent="0.25">
      <c r="B78" t="s">
        <v>256</v>
      </c>
      <c r="C78" t="s">
        <v>257</v>
      </c>
      <c r="D78" s="1" t="s">
        <v>258</v>
      </c>
      <c r="E78" s="3">
        <v>236695.98999999996</v>
      </c>
      <c r="F78" s="3">
        <v>0</v>
      </c>
      <c r="G78" s="16"/>
      <c r="I78" s="75">
        <f t="shared" si="0"/>
        <v>9.3285818914437976E-2</v>
      </c>
      <c r="J78" s="3">
        <v>5971353.6300000008</v>
      </c>
      <c r="K78" s="3" t="s">
        <v>58</v>
      </c>
      <c r="L78" s="16"/>
      <c r="M78" s="17">
        <v>45200</v>
      </c>
      <c r="N78" s="17">
        <v>45565</v>
      </c>
      <c r="O78" t="s">
        <v>230</v>
      </c>
      <c r="P78" t="s">
        <v>23</v>
      </c>
      <c r="Q78" t="s">
        <v>255</v>
      </c>
      <c r="R78" t="s">
        <v>23</v>
      </c>
    </row>
    <row r="79" spans="2:18" ht="30" x14ac:dyDescent="0.25">
      <c r="B79" t="s">
        <v>259</v>
      </c>
      <c r="C79" t="s">
        <v>260</v>
      </c>
      <c r="D79" s="1" t="s">
        <v>261</v>
      </c>
      <c r="E79" s="3">
        <v>52662.049999999996</v>
      </c>
      <c r="F79" s="3">
        <v>0</v>
      </c>
      <c r="G79" s="16"/>
      <c r="I79" s="75">
        <f t="shared" ref="I79:I142" si="1">J79/64011376</f>
        <v>3.4501667641076803E-2</v>
      </c>
      <c r="J79" s="3">
        <v>2208499.2200000002</v>
      </c>
      <c r="K79" s="3" t="s">
        <v>58</v>
      </c>
      <c r="L79" s="16"/>
      <c r="M79" s="17">
        <v>45200</v>
      </c>
      <c r="N79" s="17">
        <v>45565</v>
      </c>
      <c r="O79" t="s">
        <v>230</v>
      </c>
      <c r="P79" t="s">
        <v>23</v>
      </c>
      <c r="Q79" t="s">
        <v>60</v>
      </c>
      <c r="R79" t="s">
        <v>23</v>
      </c>
    </row>
    <row r="80" spans="2:18" ht="30" x14ac:dyDescent="0.25">
      <c r="B80" t="s">
        <v>262</v>
      </c>
      <c r="C80" t="s">
        <v>263</v>
      </c>
      <c r="D80" s="1" t="s">
        <v>264</v>
      </c>
      <c r="E80" s="3">
        <v>75236.210000000006</v>
      </c>
      <c r="F80" s="3">
        <v>0</v>
      </c>
      <c r="G80" s="16"/>
      <c r="I80" s="75">
        <f t="shared" si="1"/>
        <v>1.8645798365590514E-2</v>
      </c>
      <c r="J80" s="3">
        <v>1193543.21</v>
      </c>
      <c r="K80" s="3" t="s">
        <v>58</v>
      </c>
      <c r="L80" s="16"/>
      <c r="M80" s="17">
        <v>45200</v>
      </c>
      <c r="N80" s="17">
        <v>45565</v>
      </c>
      <c r="O80" t="s">
        <v>230</v>
      </c>
      <c r="P80" t="s">
        <v>23</v>
      </c>
      <c r="Q80" t="s">
        <v>60</v>
      </c>
      <c r="R80" t="s">
        <v>23</v>
      </c>
    </row>
    <row r="81" spans="2:18" ht="30" x14ac:dyDescent="0.25">
      <c r="B81" t="s">
        <v>265</v>
      </c>
      <c r="C81" t="s">
        <v>266</v>
      </c>
      <c r="D81" s="1" t="s">
        <v>267</v>
      </c>
      <c r="E81" s="3">
        <v>42985.189999999995</v>
      </c>
      <c r="F81" s="3">
        <v>0</v>
      </c>
      <c r="G81" s="16"/>
      <c r="I81" s="75">
        <f t="shared" si="1"/>
        <v>2.8537314992260125E-3</v>
      </c>
      <c r="J81" s="3">
        <v>182671.28</v>
      </c>
      <c r="K81" s="3" t="s">
        <v>58</v>
      </c>
      <c r="L81" s="16"/>
      <c r="M81" s="17">
        <v>45200</v>
      </c>
      <c r="N81" s="17">
        <v>45565</v>
      </c>
      <c r="O81" t="s">
        <v>230</v>
      </c>
      <c r="P81" t="s">
        <v>23</v>
      </c>
      <c r="Q81" t="s">
        <v>60</v>
      </c>
      <c r="R81" t="s">
        <v>23</v>
      </c>
    </row>
    <row r="82" spans="2:18" ht="30" x14ac:dyDescent="0.25">
      <c r="B82" t="s">
        <v>268</v>
      </c>
      <c r="C82" t="s">
        <v>269</v>
      </c>
      <c r="D82" s="1" t="s">
        <v>270</v>
      </c>
      <c r="E82" s="3">
        <v>21746.009999999995</v>
      </c>
      <c r="F82" s="3">
        <v>0</v>
      </c>
      <c r="G82" s="16"/>
      <c r="I82" s="75">
        <f t="shared" si="1"/>
        <v>9.0434544009802258E-3</v>
      </c>
      <c r="J82" s="3">
        <v>578883.96</v>
      </c>
      <c r="K82" s="3" t="s">
        <v>58</v>
      </c>
      <c r="L82" s="16"/>
      <c r="M82" s="17">
        <v>45200</v>
      </c>
      <c r="N82" s="17">
        <v>45565</v>
      </c>
      <c r="O82" t="s">
        <v>230</v>
      </c>
      <c r="P82" t="s">
        <v>23</v>
      </c>
      <c r="Q82" t="s">
        <v>60</v>
      </c>
      <c r="R82" t="s">
        <v>23</v>
      </c>
    </row>
    <row r="83" spans="2:18" ht="30" x14ac:dyDescent="0.25">
      <c r="B83" t="s">
        <v>271</v>
      </c>
      <c r="C83" t="s">
        <v>272</v>
      </c>
      <c r="D83" s="1" t="s">
        <v>273</v>
      </c>
      <c r="E83" s="3">
        <v>38569.740000000005</v>
      </c>
      <c r="F83" s="3">
        <v>0</v>
      </c>
      <c r="G83" s="16"/>
      <c r="I83" s="75">
        <f t="shared" si="1"/>
        <v>1.2197630621157089E-2</v>
      </c>
      <c r="J83" s="3">
        <v>780787.12</v>
      </c>
      <c r="K83" s="3" t="s">
        <v>58</v>
      </c>
      <c r="L83" s="16"/>
      <c r="M83" s="17">
        <v>45200</v>
      </c>
      <c r="N83" s="17">
        <v>45565</v>
      </c>
      <c r="O83" t="s">
        <v>230</v>
      </c>
      <c r="P83" t="s">
        <v>23</v>
      </c>
      <c r="Q83" t="s">
        <v>60</v>
      </c>
      <c r="R83" t="s">
        <v>23</v>
      </c>
    </row>
    <row r="84" spans="2:18" ht="30" x14ac:dyDescent="0.25">
      <c r="B84" t="s">
        <v>274</v>
      </c>
      <c r="C84" t="s">
        <v>275</v>
      </c>
      <c r="D84" s="1" t="s">
        <v>276</v>
      </c>
      <c r="E84" s="3">
        <v>64680.80999999999</v>
      </c>
      <c r="F84" s="3">
        <v>0</v>
      </c>
      <c r="G84" s="16"/>
      <c r="I84" s="75">
        <f t="shared" si="1"/>
        <v>4.9805748590688011E-3</v>
      </c>
      <c r="J84" s="3">
        <v>318813.45</v>
      </c>
      <c r="K84" s="3" t="s">
        <v>58</v>
      </c>
      <c r="L84" s="16"/>
      <c r="M84" s="17">
        <v>45200</v>
      </c>
      <c r="N84" s="17">
        <v>45565</v>
      </c>
      <c r="O84" t="s">
        <v>230</v>
      </c>
      <c r="P84" t="s">
        <v>23</v>
      </c>
      <c r="Q84" t="s">
        <v>60</v>
      </c>
      <c r="R84" t="s">
        <v>23</v>
      </c>
    </row>
    <row r="85" spans="2:18" ht="30" x14ac:dyDescent="0.25">
      <c r="B85" t="s">
        <v>277</v>
      </c>
      <c r="C85" t="s">
        <v>278</v>
      </c>
      <c r="D85" s="1" t="s">
        <v>279</v>
      </c>
      <c r="E85" s="3">
        <v>15221.910000000002</v>
      </c>
      <c r="F85" s="3">
        <v>0</v>
      </c>
      <c r="G85" s="16"/>
      <c r="I85" s="75">
        <f t="shared" si="1"/>
        <v>2.4147017242685115E-3</v>
      </c>
      <c r="J85" s="3">
        <v>154568.38</v>
      </c>
      <c r="K85" s="3" t="s">
        <v>58</v>
      </c>
      <c r="L85" s="16"/>
      <c r="M85" s="17">
        <v>45200</v>
      </c>
      <c r="N85" s="17">
        <v>45565</v>
      </c>
      <c r="O85" t="s">
        <v>230</v>
      </c>
      <c r="P85" t="s">
        <v>23</v>
      </c>
      <c r="Q85" t="s">
        <v>60</v>
      </c>
      <c r="R85" t="s">
        <v>23</v>
      </c>
    </row>
    <row r="86" spans="2:18" ht="30" x14ac:dyDescent="0.25">
      <c r="B86" t="s">
        <v>280</v>
      </c>
      <c r="C86" t="s">
        <v>281</v>
      </c>
      <c r="D86" s="1" t="s">
        <v>282</v>
      </c>
      <c r="E86" s="3">
        <v>26512.29</v>
      </c>
      <c r="F86" s="3">
        <v>0</v>
      </c>
      <c r="G86" s="16"/>
      <c r="I86" s="75">
        <f t="shared" si="1"/>
        <v>5.9396404789048745E-3</v>
      </c>
      <c r="J86" s="3">
        <v>380204.56</v>
      </c>
      <c r="K86" s="3" t="s">
        <v>58</v>
      </c>
      <c r="L86" s="16"/>
      <c r="M86" s="17">
        <v>45200</v>
      </c>
      <c r="N86" s="17">
        <v>45565</v>
      </c>
      <c r="O86" t="s">
        <v>230</v>
      </c>
      <c r="P86" t="s">
        <v>23</v>
      </c>
      <c r="Q86" t="s">
        <v>60</v>
      </c>
      <c r="R86" t="s">
        <v>23</v>
      </c>
    </row>
    <row r="87" spans="2:18" ht="30" x14ac:dyDescent="0.25">
      <c r="B87" t="s">
        <v>283</v>
      </c>
      <c r="C87" t="s">
        <v>284</v>
      </c>
      <c r="D87" s="1" t="s">
        <v>285</v>
      </c>
      <c r="E87" s="3">
        <v>8636.3799999999992</v>
      </c>
      <c r="F87" s="3">
        <v>0</v>
      </c>
      <c r="G87" s="16"/>
      <c r="I87" s="75">
        <f t="shared" si="1"/>
        <v>4.5695260479949691E-3</v>
      </c>
      <c r="J87" s="3">
        <v>292501.65000000002</v>
      </c>
      <c r="K87" s="3" t="s">
        <v>58</v>
      </c>
      <c r="L87" s="16"/>
      <c r="M87" s="17">
        <v>45200</v>
      </c>
      <c r="N87" s="17">
        <v>45565</v>
      </c>
      <c r="O87" t="s">
        <v>230</v>
      </c>
      <c r="P87" t="s">
        <v>23</v>
      </c>
      <c r="Q87" t="s">
        <v>60</v>
      </c>
      <c r="R87" t="s">
        <v>23</v>
      </c>
    </row>
    <row r="88" spans="2:18" ht="30" x14ac:dyDescent="0.25">
      <c r="B88" t="s">
        <v>286</v>
      </c>
      <c r="C88" t="s">
        <v>287</v>
      </c>
      <c r="D88" s="1" t="s">
        <v>288</v>
      </c>
      <c r="E88" s="3">
        <v>91805.59</v>
      </c>
      <c r="F88" s="3">
        <v>0</v>
      </c>
      <c r="G88" s="16"/>
      <c r="I88" s="75">
        <f t="shared" si="1"/>
        <v>1.2550175924979335E-2</v>
      </c>
      <c r="J88" s="3">
        <v>803354.03</v>
      </c>
      <c r="K88" s="3" t="s">
        <v>58</v>
      </c>
      <c r="L88" s="16"/>
      <c r="M88" s="17">
        <v>45200</v>
      </c>
      <c r="N88" s="17">
        <v>45565</v>
      </c>
      <c r="O88" t="s">
        <v>230</v>
      </c>
      <c r="P88" t="s">
        <v>23</v>
      </c>
      <c r="Q88" t="s">
        <v>60</v>
      </c>
      <c r="R88" t="s">
        <v>23</v>
      </c>
    </row>
    <row r="89" spans="2:18" ht="30" x14ac:dyDescent="0.25">
      <c r="B89" t="s">
        <v>289</v>
      </c>
      <c r="C89" t="s">
        <v>290</v>
      </c>
      <c r="D89" s="1" t="s">
        <v>291</v>
      </c>
      <c r="E89" s="3">
        <v>35048.689999999995</v>
      </c>
      <c r="F89" s="3">
        <v>0</v>
      </c>
      <c r="G89" s="16"/>
      <c r="I89" s="75">
        <f t="shared" si="1"/>
        <v>7.7624105440257983E-3</v>
      </c>
      <c r="J89" s="3">
        <v>496882.57999999996</v>
      </c>
      <c r="K89" s="3" t="s">
        <v>58</v>
      </c>
      <c r="L89" s="16"/>
      <c r="M89" s="17">
        <v>45200</v>
      </c>
      <c r="N89" s="17">
        <v>45565</v>
      </c>
      <c r="O89" t="s">
        <v>230</v>
      </c>
      <c r="P89" t="s">
        <v>23</v>
      </c>
      <c r="Q89" t="s">
        <v>60</v>
      </c>
      <c r="R89" t="s">
        <v>23</v>
      </c>
    </row>
    <row r="90" spans="2:18" ht="30" x14ac:dyDescent="0.25">
      <c r="B90" t="s">
        <v>292</v>
      </c>
      <c r="C90" t="s">
        <v>293</v>
      </c>
      <c r="D90" s="1" t="s">
        <v>294</v>
      </c>
      <c r="E90" s="3">
        <v>4290.2800000000007</v>
      </c>
      <c r="F90" s="3">
        <v>0</v>
      </c>
      <c r="G90" s="16"/>
      <c r="I90" s="75">
        <f t="shared" si="1"/>
        <v>1.4453760531565516E-3</v>
      </c>
      <c r="J90" s="3">
        <v>92520.510000000009</v>
      </c>
      <c r="K90" s="3" t="s">
        <v>58</v>
      </c>
      <c r="L90" s="16"/>
      <c r="M90" s="17">
        <v>45200</v>
      </c>
      <c r="N90" s="17">
        <v>45565</v>
      </c>
      <c r="O90" t="s">
        <v>230</v>
      </c>
      <c r="P90" t="s">
        <v>23</v>
      </c>
      <c r="Q90" t="s">
        <v>60</v>
      </c>
      <c r="R90" t="s">
        <v>23</v>
      </c>
    </row>
    <row r="91" spans="2:18" x14ac:dyDescent="0.25">
      <c r="B91" t="s">
        <v>295</v>
      </c>
      <c r="C91" t="s">
        <v>296</v>
      </c>
      <c r="D91" s="1" t="s">
        <v>297</v>
      </c>
      <c r="E91" s="3">
        <v>35228.850000000006</v>
      </c>
      <c r="F91" s="3">
        <v>0</v>
      </c>
      <c r="G91" s="16"/>
      <c r="I91" s="75">
        <f t="shared" si="1"/>
        <v>3.7960307711554273E-2</v>
      </c>
      <c r="J91" s="3">
        <v>2429891.5300000003</v>
      </c>
      <c r="K91" s="3" t="s">
        <v>58</v>
      </c>
      <c r="L91" s="16"/>
      <c r="M91" s="17">
        <v>45200</v>
      </c>
      <c r="N91" s="17">
        <v>45565</v>
      </c>
      <c r="O91" t="s">
        <v>298</v>
      </c>
      <c r="P91" t="s">
        <v>23</v>
      </c>
      <c r="Q91" t="s">
        <v>60</v>
      </c>
      <c r="R91" t="s">
        <v>23</v>
      </c>
    </row>
    <row r="92" spans="2:18" x14ac:dyDescent="0.25">
      <c r="B92" t="s">
        <v>299</v>
      </c>
      <c r="C92" t="s">
        <v>300</v>
      </c>
      <c r="D92" s="1" t="s">
        <v>301</v>
      </c>
      <c r="E92" s="3">
        <v>19443.48</v>
      </c>
      <c r="F92" s="3">
        <v>0</v>
      </c>
      <c r="G92" s="16"/>
      <c r="I92" s="75">
        <f t="shared" si="1"/>
        <v>1.4317733929044113E-2</v>
      </c>
      <c r="J92" s="3">
        <v>916497.85000000009</v>
      </c>
      <c r="K92" s="3" t="s">
        <v>58</v>
      </c>
      <c r="L92" s="16"/>
      <c r="M92" s="17">
        <v>45200</v>
      </c>
      <c r="N92" s="17">
        <v>45565</v>
      </c>
      <c r="O92" t="s">
        <v>298</v>
      </c>
      <c r="P92" t="s">
        <v>23</v>
      </c>
      <c r="Q92" t="s">
        <v>60</v>
      </c>
      <c r="R92" t="s">
        <v>23</v>
      </c>
    </row>
    <row r="93" spans="2:18" x14ac:dyDescent="0.25">
      <c r="B93" t="s">
        <v>302</v>
      </c>
      <c r="C93" t="s">
        <v>303</v>
      </c>
      <c r="D93" s="1" t="s">
        <v>304</v>
      </c>
      <c r="E93" s="3">
        <v>53684.280000000013</v>
      </c>
      <c r="F93" s="3">
        <v>0</v>
      </c>
      <c r="G93" s="16"/>
      <c r="I93" s="75">
        <f t="shared" si="1"/>
        <v>1.3763357625682034E-2</v>
      </c>
      <c r="J93" s="3">
        <v>881011.46</v>
      </c>
      <c r="K93" s="3" t="s">
        <v>58</v>
      </c>
      <c r="L93" s="16"/>
      <c r="M93" s="17">
        <v>45200</v>
      </c>
      <c r="N93" s="17">
        <v>45565</v>
      </c>
      <c r="O93" t="s">
        <v>298</v>
      </c>
      <c r="P93" t="s">
        <v>23</v>
      </c>
      <c r="Q93" t="s">
        <v>60</v>
      </c>
      <c r="R93" t="s">
        <v>23</v>
      </c>
    </row>
    <row r="94" spans="2:18" x14ac:dyDescent="0.25">
      <c r="B94" t="s">
        <v>305</v>
      </c>
      <c r="C94" t="s">
        <v>306</v>
      </c>
      <c r="D94" s="1" t="s">
        <v>307</v>
      </c>
      <c r="E94" s="3">
        <v>16671.490000000005</v>
      </c>
      <c r="F94" s="3">
        <v>0</v>
      </c>
      <c r="G94" s="16"/>
      <c r="I94" s="75">
        <f t="shared" si="1"/>
        <v>1.0240292756712495E-2</v>
      </c>
      <c r="J94" s="3">
        <v>655495.23</v>
      </c>
      <c r="K94" s="3" t="s">
        <v>58</v>
      </c>
      <c r="L94" s="16"/>
      <c r="M94" s="17">
        <v>45200</v>
      </c>
      <c r="N94" s="17">
        <v>45565</v>
      </c>
      <c r="O94" t="s">
        <v>298</v>
      </c>
      <c r="P94" t="s">
        <v>23</v>
      </c>
      <c r="Q94" t="s">
        <v>60</v>
      </c>
      <c r="R94" t="s">
        <v>23</v>
      </c>
    </row>
    <row r="95" spans="2:18" x14ac:dyDescent="0.25">
      <c r="B95" t="s">
        <v>308</v>
      </c>
      <c r="C95" t="s">
        <v>309</v>
      </c>
      <c r="D95" s="1" t="s">
        <v>310</v>
      </c>
      <c r="E95" s="3">
        <v>38182.649999999994</v>
      </c>
      <c r="F95" s="3">
        <v>0</v>
      </c>
      <c r="G95" s="16"/>
      <c r="I95" s="75">
        <f t="shared" si="1"/>
        <v>6.3548760457828616E-3</v>
      </c>
      <c r="J95" s="3">
        <v>406784.36</v>
      </c>
      <c r="K95" s="3" t="s">
        <v>58</v>
      </c>
      <c r="L95" s="16"/>
      <c r="M95" s="17">
        <v>45200</v>
      </c>
      <c r="N95" s="17">
        <v>45565</v>
      </c>
      <c r="O95" t="s">
        <v>298</v>
      </c>
      <c r="P95" t="s">
        <v>23</v>
      </c>
      <c r="Q95" t="s">
        <v>60</v>
      </c>
      <c r="R95" t="s">
        <v>23</v>
      </c>
    </row>
    <row r="96" spans="2:18" x14ac:dyDescent="0.25">
      <c r="B96" t="s">
        <v>311</v>
      </c>
      <c r="C96" t="s">
        <v>312</v>
      </c>
      <c r="D96" s="1" t="s">
        <v>313</v>
      </c>
      <c r="E96" s="3">
        <v>2266.3000000000006</v>
      </c>
      <c r="F96" s="3">
        <v>0</v>
      </c>
      <c r="G96" s="16"/>
      <c r="I96" s="75">
        <f t="shared" si="1"/>
        <v>4.1613500075361604E-3</v>
      </c>
      <c r="J96" s="3">
        <v>266373.74</v>
      </c>
      <c r="K96" s="3" t="s">
        <v>58</v>
      </c>
      <c r="L96" s="16"/>
      <c r="M96" s="17">
        <v>45200</v>
      </c>
      <c r="N96" s="17">
        <v>45565</v>
      </c>
      <c r="O96" t="s">
        <v>298</v>
      </c>
      <c r="P96" t="s">
        <v>23</v>
      </c>
      <c r="Q96" t="s">
        <v>60</v>
      </c>
      <c r="R96" t="s">
        <v>23</v>
      </c>
    </row>
    <row r="97" spans="2:18" x14ac:dyDescent="0.25">
      <c r="B97" t="s">
        <v>314</v>
      </c>
      <c r="C97" t="s">
        <v>315</v>
      </c>
      <c r="D97" s="1" t="s">
        <v>316</v>
      </c>
      <c r="E97" s="3">
        <v>62580.97</v>
      </c>
      <c r="F97" s="3">
        <v>0</v>
      </c>
      <c r="G97" s="16"/>
      <c r="I97" s="75">
        <f t="shared" si="1"/>
        <v>1.30586794447287E-2</v>
      </c>
      <c r="J97" s="3">
        <v>835904.04</v>
      </c>
      <c r="K97" s="3" t="s">
        <v>58</v>
      </c>
      <c r="L97" s="16"/>
      <c r="M97" s="17">
        <v>45200</v>
      </c>
      <c r="N97" s="17">
        <v>45565</v>
      </c>
      <c r="O97" t="s">
        <v>298</v>
      </c>
      <c r="P97" t="s">
        <v>23</v>
      </c>
      <c r="Q97" t="s">
        <v>60</v>
      </c>
      <c r="R97" t="s">
        <v>23</v>
      </c>
    </row>
    <row r="98" spans="2:18" x14ac:dyDescent="0.25">
      <c r="B98" t="s">
        <v>317</v>
      </c>
      <c r="C98" t="s">
        <v>318</v>
      </c>
      <c r="D98" s="1" t="s">
        <v>319</v>
      </c>
      <c r="E98" s="3">
        <v>30186.399999999998</v>
      </c>
      <c r="F98" s="3">
        <v>0</v>
      </c>
      <c r="G98" s="16"/>
      <c r="I98" s="75">
        <f t="shared" si="1"/>
        <v>7.080779985107648E-3</v>
      </c>
      <c r="J98" s="3">
        <v>453250.47000000003</v>
      </c>
      <c r="K98" s="3" t="s">
        <v>58</v>
      </c>
      <c r="L98" s="16"/>
      <c r="M98" s="17">
        <v>45200</v>
      </c>
      <c r="N98" s="17">
        <v>45565</v>
      </c>
      <c r="O98" t="s">
        <v>298</v>
      </c>
      <c r="P98" t="s">
        <v>23</v>
      </c>
      <c r="Q98" t="s">
        <v>60</v>
      </c>
      <c r="R98" t="s">
        <v>23</v>
      </c>
    </row>
    <row r="99" spans="2:18" x14ac:dyDescent="0.25">
      <c r="B99" t="s">
        <v>320</v>
      </c>
      <c r="C99" t="s">
        <v>321</v>
      </c>
      <c r="D99" s="1" t="s">
        <v>322</v>
      </c>
      <c r="E99" s="3">
        <v>60321.959999999992</v>
      </c>
      <c r="F99" s="3">
        <v>0</v>
      </c>
      <c r="G99" s="16"/>
      <c r="I99" s="75">
        <f t="shared" si="1"/>
        <v>2.1718107887572984E-2</v>
      </c>
      <c r="J99" s="3">
        <v>1390205.97</v>
      </c>
      <c r="K99" s="3" t="s">
        <v>58</v>
      </c>
      <c r="L99" s="16"/>
      <c r="M99" s="17">
        <v>45200</v>
      </c>
      <c r="N99" s="17">
        <v>45565</v>
      </c>
      <c r="O99" t="s">
        <v>298</v>
      </c>
      <c r="P99" t="s">
        <v>23</v>
      </c>
      <c r="Q99" t="s">
        <v>60</v>
      </c>
      <c r="R99" t="s">
        <v>23</v>
      </c>
    </row>
    <row r="100" spans="2:18" x14ac:dyDescent="0.25">
      <c r="B100" t="s">
        <v>323</v>
      </c>
      <c r="C100" t="s">
        <v>324</v>
      </c>
      <c r="D100" s="1" t="s">
        <v>325</v>
      </c>
      <c r="E100" s="3">
        <v>13320.81</v>
      </c>
      <c r="F100" s="3">
        <v>0</v>
      </c>
      <c r="G100" s="16"/>
      <c r="I100" s="75">
        <f t="shared" si="1"/>
        <v>1.72013643324899E-2</v>
      </c>
      <c r="J100" s="3">
        <v>1101083</v>
      </c>
      <c r="K100" s="3" t="s">
        <v>58</v>
      </c>
      <c r="L100" s="16"/>
      <c r="M100" s="17">
        <v>45200</v>
      </c>
      <c r="N100" s="17">
        <v>45565</v>
      </c>
      <c r="O100" t="s">
        <v>298</v>
      </c>
      <c r="P100" t="s">
        <v>23</v>
      </c>
      <c r="Q100" t="s">
        <v>60</v>
      </c>
      <c r="R100" t="s">
        <v>23</v>
      </c>
    </row>
    <row r="101" spans="2:18" x14ac:dyDescent="0.25">
      <c r="B101" t="s">
        <v>326</v>
      </c>
      <c r="C101" t="s">
        <v>327</v>
      </c>
      <c r="D101" s="1" t="s">
        <v>328</v>
      </c>
      <c r="E101" s="3">
        <v>9939.1899999999951</v>
      </c>
      <c r="F101" s="3">
        <v>0</v>
      </c>
      <c r="G101" s="16"/>
      <c r="I101" s="75">
        <f t="shared" si="1"/>
        <v>3.4200670830759833E-3</v>
      </c>
      <c r="J101" s="3">
        <v>218923.2</v>
      </c>
      <c r="K101" s="3" t="s">
        <v>58</v>
      </c>
      <c r="L101" s="16"/>
      <c r="M101" s="17">
        <v>45200</v>
      </c>
      <c r="N101" s="17">
        <v>45565</v>
      </c>
      <c r="O101" t="s">
        <v>298</v>
      </c>
      <c r="P101" t="s">
        <v>23</v>
      </c>
      <c r="Q101" t="s">
        <v>60</v>
      </c>
      <c r="R101" t="s">
        <v>23</v>
      </c>
    </row>
    <row r="102" spans="2:18" x14ac:dyDescent="0.25">
      <c r="B102" t="s">
        <v>329</v>
      </c>
      <c r="C102" t="s">
        <v>330</v>
      </c>
      <c r="D102" s="1" t="s">
        <v>331</v>
      </c>
      <c r="E102" s="3">
        <v>86881.569999999992</v>
      </c>
      <c r="F102" s="3">
        <v>0</v>
      </c>
      <c r="G102" s="16"/>
      <c r="I102" s="75">
        <f t="shared" si="1"/>
        <v>3.9768196984236052E-2</v>
      </c>
      <c r="J102" s="3">
        <v>2545617.0100000002</v>
      </c>
      <c r="K102" s="3" t="s">
        <v>58</v>
      </c>
      <c r="L102" s="16"/>
      <c r="M102" s="17">
        <v>45200</v>
      </c>
      <c r="N102" s="17">
        <v>45565</v>
      </c>
      <c r="O102" t="s">
        <v>298</v>
      </c>
      <c r="P102" t="s">
        <v>23</v>
      </c>
      <c r="Q102" t="s">
        <v>60</v>
      </c>
      <c r="R102" t="s">
        <v>23</v>
      </c>
    </row>
    <row r="103" spans="2:18" x14ac:dyDescent="0.25">
      <c r="B103" t="s">
        <v>332</v>
      </c>
      <c r="C103" t="s">
        <v>333</v>
      </c>
      <c r="D103" s="1" t="s">
        <v>334</v>
      </c>
      <c r="E103" s="3">
        <v>16490.400000000001</v>
      </c>
      <c r="F103" s="3">
        <v>0</v>
      </c>
      <c r="G103" s="16"/>
      <c r="I103" s="75">
        <f t="shared" si="1"/>
        <v>1.2861566200357888E-2</v>
      </c>
      <c r="J103" s="3">
        <v>823286.55</v>
      </c>
      <c r="K103" s="3" t="s">
        <v>58</v>
      </c>
      <c r="L103" s="16"/>
      <c r="M103" s="17">
        <v>45200</v>
      </c>
      <c r="N103" s="17">
        <v>45565</v>
      </c>
      <c r="O103" t="s">
        <v>298</v>
      </c>
      <c r="P103" t="s">
        <v>23</v>
      </c>
      <c r="Q103" t="s">
        <v>60</v>
      </c>
      <c r="R103" t="s">
        <v>23</v>
      </c>
    </row>
    <row r="104" spans="2:18" x14ac:dyDescent="0.25">
      <c r="B104" t="s">
        <v>335</v>
      </c>
      <c r="C104" t="s">
        <v>336</v>
      </c>
      <c r="D104" s="1" t="s">
        <v>337</v>
      </c>
      <c r="E104" s="3">
        <v>6547.6</v>
      </c>
      <c r="F104" s="3">
        <v>0</v>
      </c>
      <c r="G104" s="16"/>
      <c r="I104" s="75">
        <f t="shared" si="1"/>
        <v>1.0750311788329624E-2</v>
      </c>
      <c r="J104" s="3">
        <v>688142.25</v>
      </c>
      <c r="K104" s="3" t="s">
        <v>58</v>
      </c>
      <c r="L104" s="16"/>
      <c r="M104" s="17">
        <v>45200</v>
      </c>
      <c r="N104" s="17">
        <v>45565</v>
      </c>
      <c r="O104" t="s">
        <v>298</v>
      </c>
      <c r="P104" t="s">
        <v>23</v>
      </c>
      <c r="Q104" t="s">
        <v>60</v>
      </c>
      <c r="R104" t="s">
        <v>23</v>
      </c>
    </row>
    <row r="105" spans="2:18" x14ac:dyDescent="0.25">
      <c r="B105" t="s">
        <v>338</v>
      </c>
      <c r="C105" t="s">
        <v>339</v>
      </c>
      <c r="D105" s="1" t="s">
        <v>340</v>
      </c>
      <c r="E105" s="3">
        <v>30655.18</v>
      </c>
      <c r="F105" s="3">
        <v>0</v>
      </c>
      <c r="G105" s="16"/>
      <c r="I105" s="75">
        <f t="shared" si="1"/>
        <v>1.5904756054611294E-2</v>
      </c>
      <c r="J105" s="3">
        <v>1018085.3200000001</v>
      </c>
      <c r="K105" s="3" t="s">
        <v>58</v>
      </c>
      <c r="L105" s="16"/>
      <c r="M105" s="17">
        <v>45200</v>
      </c>
      <c r="N105" s="17">
        <v>45565</v>
      </c>
      <c r="O105" t="s">
        <v>298</v>
      </c>
      <c r="P105" t="s">
        <v>23</v>
      </c>
      <c r="Q105" t="s">
        <v>60</v>
      </c>
      <c r="R105" t="s">
        <v>23</v>
      </c>
    </row>
    <row r="106" spans="2:18" x14ac:dyDescent="0.25">
      <c r="B106" t="s">
        <v>341</v>
      </c>
      <c r="C106" t="s">
        <v>342</v>
      </c>
      <c r="D106" s="1" t="s">
        <v>343</v>
      </c>
      <c r="E106" s="3">
        <v>27276.660000000003</v>
      </c>
      <c r="F106" s="3">
        <v>0</v>
      </c>
      <c r="G106" s="16"/>
      <c r="I106" s="75">
        <f t="shared" si="1"/>
        <v>6.0767965681600093E-3</v>
      </c>
      <c r="J106" s="3">
        <v>388984.11</v>
      </c>
      <c r="K106" s="3" t="s">
        <v>58</v>
      </c>
      <c r="L106" s="16"/>
      <c r="M106" s="17">
        <v>45200</v>
      </c>
      <c r="N106" s="17">
        <v>45565</v>
      </c>
      <c r="O106" t="s">
        <v>298</v>
      </c>
      <c r="P106" t="s">
        <v>23</v>
      </c>
      <c r="Q106" t="s">
        <v>60</v>
      </c>
      <c r="R106" t="s">
        <v>23</v>
      </c>
    </row>
    <row r="107" spans="2:18" x14ac:dyDescent="0.25">
      <c r="B107" t="s">
        <v>344</v>
      </c>
      <c r="C107" t="s">
        <v>345</v>
      </c>
      <c r="D107" s="1" t="s">
        <v>346</v>
      </c>
      <c r="E107" s="3">
        <v>8167.1400000000012</v>
      </c>
      <c r="F107" s="3">
        <v>0</v>
      </c>
      <c r="G107" s="16"/>
      <c r="I107" s="75">
        <f t="shared" si="1"/>
        <v>4.4422527333266518E-3</v>
      </c>
      <c r="J107" s="3">
        <v>284354.71000000002</v>
      </c>
      <c r="K107" s="3" t="s">
        <v>58</v>
      </c>
      <c r="L107" s="16"/>
      <c r="M107" s="17">
        <v>45200</v>
      </c>
      <c r="N107" s="17">
        <v>45565</v>
      </c>
      <c r="O107" t="s">
        <v>298</v>
      </c>
      <c r="P107" t="s">
        <v>23</v>
      </c>
      <c r="Q107" t="s">
        <v>60</v>
      </c>
      <c r="R107" t="s">
        <v>23</v>
      </c>
    </row>
    <row r="108" spans="2:18" x14ac:dyDescent="0.25">
      <c r="B108" t="s">
        <v>347</v>
      </c>
      <c r="C108" t="s">
        <v>348</v>
      </c>
      <c r="D108" s="1" t="s">
        <v>349</v>
      </c>
      <c r="E108" s="3">
        <v>27500.569999999996</v>
      </c>
      <c r="F108" s="3">
        <v>0</v>
      </c>
      <c r="G108" s="16"/>
      <c r="I108" s="75">
        <f t="shared" si="1"/>
        <v>1.3501135329445191E-2</v>
      </c>
      <c r="J108" s="3">
        <v>864226.25</v>
      </c>
      <c r="K108" s="3" t="s">
        <v>58</v>
      </c>
      <c r="L108" s="16"/>
      <c r="M108" s="17">
        <v>45200</v>
      </c>
      <c r="N108" s="17">
        <v>45565</v>
      </c>
      <c r="O108" t="s">
        <v>298</v>
      </c>
      <c r="P108" t="s">
        <v>23</v>
      </c>
      <c r="Q108" t="s">
        <v>60</v>
      </c>
      <c r="R108" t="s">
        <v>23</v>
      </c>
    </row>
    <row r="109" spans="2:18" x14ac:dyDescent="0.25">
      <c r="B109" t="s">
        <v>350</v>
      </c>
      <c r="C109" t="s">
        <v>351</v>
      </c>
      <c r="D109" s="1" t="s">
        <v>352</v>
      </c>
      <c r="E109" s="3">
        <v>22272.600000000002</v>
      </c>
      <c r="F109" s="3">
        <v>0</v>
      </c>
      <c r="G109" s="16"/>
      <c r="I109" s="75">
        <f t="shared" si="1"/>
        <v>5.7571351067347782E-3</v>
      </c>
      <c r="J109" s="3">
        <v>368522.14</v>
      </c>
      <c r="K109" s="3" t="s">
        <v>58</v>
      </c>
      <c r="L109" s="16"/>
      <c r="M109" s="17">
        <v>45200</v>
      </c>
      <c r="N109" s="17">
        <v>45565</v>
      </c>
      <c r="O109" t="s">
        <v>298</v>
      </c>
      <c r="P109" t="s">
        <v>23</v>
      </c>
      <c r="Q109" t="s">
        <v>60</v>
      </c>
      <c r="R109" t="s">
        <v>23</v>
      </c>
    </row>
    <row r="110" spans="2:18" x14ac:dyDescent="0.25">
      <c r="B110" t="s">
        <v>353</v>
      </c>
      <c r="C110" t="s">
        <v>354</v>
      </c>
      <c r="D110" s="1" t="s">
        <v>355</v>
      </c>
      <c r="E110" s="3">
        <v>282479.66000000003</v>
      </c>
      <c r="F110" s="3">
        <v>0</v>
      </c>
      <c r="G110" s="16"/>
      <c r="I110" s="75">
        <f t="shared" si="1"/>
        <v>4.0873256028740888E-2</v>
      </c>
      <c r="J110" s="3">
        <v>2616353.36</v>
      </c>
      <c r="K110" s="3" t="s">
        <v>58</v>
      </c>
      <c r="L110" s="16"/>
      <c r="M110" s="17">
        <v>45200</v>
      </c>
      <c r="N110" s="17">
        <v>45565</v>
      </c>
      <c r="O110" t="s">
        <v>298</v>
      </c>
      <c r="P110" t="s">
        <v>23</v>
      </c>
      <c r="Q110" t="s">
        <v>356</v>
      </c>
      <c r="R110" t="s">
        <v>32</v>
      </c>
    </row>
    <row r="111" spans="2:18" x14ac:dyDescent="0.25">
      <c r="B111" t="s">
        <v>357</v>
      </c>
      <c r="C111" t="s">
        <v>358</v>
      </c>
      <c r="D111" s="1" t="s">
        <v>359</v>
      </c>
      <c r="E111" s="3">
        <v>114696.16000000003</v>
      </c>
      <c r="F111" s="3">
        <v>0</v>
      </c>
      <c r="G111" s="16"/>
      <c r="I111" s="75">
        <f t="shared" si="1"/>
        <v>3.2696787521018143E-2</v>
      </c>
      <c r="J111" s="3">
        <v>2092966.3600000003</v>
      </c>
      <c r="K111" s="3" t="s">
        <v>58</v>
      </c>
      <c r="L111" s="16"/>
      <c r="M111" s="17">
        <v>45200</v>
      </c>
      <c r="N111" s="17">
        <v>45565</v>
      </c>
      <c r="O111" t="s">
        <v>298</v>
      </c>
      <c r="P111" t="s">
        <v>23</v>
      </c>
      <c r="Q111" t="s">
        <v>60</v>
      </c>
      <c r="R111" t="s">
        <v>23</v>
      </c>
    </row>
    <row r="112" spans="2:18" x14ac:dyDescent="0.25">
      <c r="B112" t="s">
        <v>360</v>
      </c>
      <c r="C112" t="s">
        <v>361</v>
      </c>
      <c r="D112" s="1" t="s">
        <v>362</v>
      </c>
      <c r="E112" s="3">
        <v>23922.460000000003</v>
      </c>
      <c r="F112" s="3">
        <v>0</v>
      </c>
      <c r="G112" s="16"/>
      <c r="I112" s="75">
        <f t="shared" si="1"/>
        <v>6.135554092760012E-3</v>
      </c>
      <c r="J112" s="3">
        <v>392745.26</v>
      </c>
      <c r="K112" s="3" t="s">
        <v>58</v>
      </c>
      <c r="L112" s="16"/>
      <c r="M112" s="17">
        <v>45200</v>
      </c>
      <c r="N112" s="17">
        <v>45565</v>
      </c>
      <c r="O112" t="s">
        <v>298</v>
      </c>
      <c r="P112" t="s">
        <v>23</v>
      </c>
      <c r="Q112" t="s">
        <v>60</v>
      </c>
      <c r="R112" t="s">
        <v>23</v>
      </c>
    </row>
    <row r="113" spans="2:18" ht="30" x14ac:dyDescent="0.25">
      <c r="B113" t="s">
        <v>363</v>
      </c>
      <c r="C113" t="s">
        <v>364</v>
      </c>
      <c r="D113" s="1" t="s">
        <v>365</v>
      </c>
      <c r="E113" s="3">
        <v>353651.89000000007</v>
      </c>
      <c r="F113" s="3">
        <v>0</v>
      </c>
      <c r="G113" s="16"/>
      <c r="I113" s="75">
        <f t="shared" si="1"/>
        <v>4.7418464961603082E-2</v>
      </c>
      <c r="J113" s="3">
        <v>3035321.1900000004</v>
      </c>
      <c r="K113" s="3" t="s">
        <v>58</v>
      </c>
      <c r="L113" s="16"/>
      <c r="M113" s="17">
        <v>45200</v>
      </c>
      <c r="N113" s="17">
        <v>45565</v>
      </c>
      <c r="O113" t="s">
        <v>298</v>
      </c>
      <c r="P113" t="s">
        <v>23</v>
      </c>
      <c r="Q113" t="s">
        <v>60</v>
      </c>
      <c r="R113" t="s">
        <v>23</v>
      </c>
    </row>
    <row r="114" spans="2:18" ht="30" x14ac:dyDescent="0.25">
      <c r="B114" t="s">
        <v>366</v>
      </c>
      <c r="C114" t="s">
        <v>367</v>
      </c>
      <c r="D114" s="1" t="s">
        <v>368</v>
      </c>
      <c r="E114" s="3">
        <v>28904.539999999994</v>
      </c>
      <c r="F114" s="3">
        <v>0</v>
      </c>
      <c r="G114" s="16"/>
      <c r="I114" s="75">
        <f t="shared" si="1"/>
        <v>1.0170006031427913E-2</v>
      </c>
      <c r="J114" s="3">
        <v>650996.07999999996</v>
      </c>
      <c r="K114" s="3" t="s">
        <v>58</v>
      </c>
      <c r="L114" s="16"/>
      <c r="M114" s="17">
        <v>45200</v>
      </c>
      <c r="N114" s="17">
        <v>45565</v>
      </c>
      <c r="O114" t="s">
        <v>298</v>
      </c>
      <c r="P114" t="s">
        <v>23</v>
      </c>
      <c r="Q114" t="s">
        <v>60</v>
      </c>
      <c r="R114" t="s">
        <v>23</v>
      </c>
    </row>
    <row r="115" spans="2:18" ht="30" x14ac:dyDescent="0.25">
      <c r="B115" t="s">
        <v>369</v>
      </c>
      <c r="C115" t="s">
        <v>370</v>
      </c>
      <c r="D115" s="1" t="s">
        <v>371</v>
      </c>
      <c r="E115" s="3">
        <v>37578.060000000005</v>
      </c>
      <c r="F115" s="3">
        <v>0</v>
      </c>
      <c r="G115" s="16"/>
      <c r="I115" s="75">
        <f t="shared" si="1"/>
        <v>8.2570704307309371E-3</v>
      </c>
      <c r="J115" s="3">
        <v>528546.43999999994</v>
      </c>
      <c r="K115" s="3" t="s">
        <v>58</v>
      </c>
      <c r="L115" s="16"/>
      <c r="M115" s="17">
        <v>45200</v>
      </c>
      <c r="N115" s="17">
        <v>45565</v>
      </c>
      <c r="O115" t="s">
        <v>298</v>
      </c>
      <c r="P115" t="s">
        <v>23</v>
      </c>
      <c r="Q115" t="s">
        <v>60</v>
      </c>
      <c r="R115" t="s">
        <v>23</v>
      </c>
    </row>
    <row r="116" spans="2:18" ht="30" x14ac:dyDescent="0.25">
      <c r="B116" t="s">
        <v>372</v>
      </c>
      <c r="C116" t="s">
        <v>373</v>
      </c>
      <c r="D116" s="1" t="s">
        <v>374</v>
      </c>
      <c r="E116" s="3">
        <v>24218.999999999996</v>
      </c>
      <c r="F116" s="3">
        <v>0</v>
      </c>
      <c r="G116" s="16"/>
      <c r="I116" s="75">
        <f t="shared" si="1"/>
        <v>1.2175261159828839E-2</v>
      </c>
      <c r="J116" s="3">
        <v>779355.22</v>
      </c>
      <c r="K116" s="3" t="s">
        <v>58</v>
      </c>
      <c r="L116" s="16"/>
      <c r="M116" s="17">
        <v>45200</v>
      </c>
      <c r="N116" s="17">
        <v>45565</v>
      </c>
      <c r="O116" t="s">
        <v>298</v>
      </c>
      <c r="P116" t="s">
        <v>23</v>
      </c>
      <c r="Q116" t="s">
        <v>60</v>
      </c>
      <c r="R116" t="s">
        <v>23</v>
      </c>
    </row>
    <row r="117" spans="2:18" ht="30" x14ac:dyDescent="0.25">
      <c r="B117" t="s">
        <v>375</v>
      </c>
      <c r="C117" t="s">
        <v>376</v>
      </c>
      <c r="D117" s="1" t="s">
        <v>377</v>
      </c>
      <c r="E117" s="3">
        <v>52362.829999999987</v>
      </c>
      <c r="F117" s="3">
        <v>0</v>
      </c>
      <c r="G117" s="16"/>
      <c r="I117" s="75">
        <f t="shared" si="1"/>
        <v>1.2081513917151225E-2</v>
      </c>
      <c r="J117" s="3">
        <v>773354.33</v>
      </c>
      <c r="K117" s="3" t="s">
        <v>58</v>
      </c>
      <c r="L117" s="16"/>
      <c r="M117" s="17">
        <v>45200</v>
      </c>
      <c r="N117" s="17">
        <v>45565</v>
      </c>
      <c r="O117" t="s">
        <v>298</v>
      </c>
      <c r="P117" t="s">
        <v>23</v>
      </c>
      <c r="Q117" t="s">
        <v>60</v>
      </c>
      <c r="R117" t="s">
        <v>23</v>
      </c>
    </row>
    <row r="118" spans="2:18" ht="30" x14ac:dyDescent="0.25">
      <c r="B118" t="s">
        <v>378</v>
      </c>
      <c r="C118" t="s">
        <v>379</v>
      </c>
      <c r="D118" s="1" t="s">
        <v>380</v>
      </c>
      <c r="E118" s="3">
        <v>29463.090000000004</v>
      </c>
      <c r="F118" s="3">
        <v>0</v>
      </c>
      <c r="G118" s="16"/>
      <c r="I118" s="75">
        <f t="shared" si="1"/>
        <v>8.0061562807211013E-3</v>
      </c>
      <c r="J118" s="3">
        <v>512485.08</v>
      </c>
      <c r="K118" s="3" t="s">
        <v>58</v>
      </c>
      <c r="L118" s="16"/>
      <c r="M118" s="17">
        <v>45200</v>
      </c>
      <c r="N118" s="17">
        <v>45565</v>
      </c>
      <c r="O118" t="s">
        <v>298</v>
      </c>
      <c r="P118" t="s">
        <v>23</v>
      </c>
      <c r="Q118" t="s">
        <v>60</v>
      </c>
      <c r="R118" t="s">
        <v>23</v>
      </c>
    </row>
    <row r="119" spans="2:18" ht="30" x14ac:dyDescent="0.25">
      <c r="B119" t="s">
        <v>381</v>
      </c>
      <c r="C119" t="s">
        <v>382</v>
      </c>
      <c r="D119" s="1" t="s">
        <v>383</v>
      </c>
      <c r="E119" s="3">
        <v>34118.130000000005</v>
      </c>
      <c r="F119" s="3">
        <v>0</v>
      </c>
      <c r="G119" s="16"/>
      <c r="I119" s="75">
        <f t="shared" si="1"/>
        <v>9.5756863592496456E-3</v>
      </c>
      <c r="J119" s="3">
        <v>612952.8600000001</v>
      </c>
      <c r="K119" s="3" t="s">
        <v>58</v>
      </c>
      <c r="L119" s="16"/>
      <c r="M119" s="17">
        <v>45200</v>
      </c>
      <c r="N119" s="17">
        <v>45565</v>
      </c>
      <c r="O119" t="s">
        <v>298</v>
      </c>
      <c r="P119" t="s">
        <v>23</v>
      </c>
      <c r="Q119" t="s">
        <v>60</v>
      </c>
      <c r="R119" t="s">
        <v>23</v>
      </c>
    </row>
    <row r="120" spans="2:18" ht="30" x14ac:dyDescent="0.25">
      <c r="B120" t="s">
        <v>384</v>
      </c>
      <c r="C120" t="s">
        <v>385</v>
      </c>
      <c r="D120" s="1" t="s">
        <v>386</v>
      </c>
      <c r="E120" s="3">
        <v>34432.000000000007</v>
      </c>
      <c r="F120" s="3">
        <v>0</v>
      </c>
      <c r="G120" s="16"/>
      <c r="I120" s="75">
        <f t="shared" si="1"/>
        <v>4.9412965282920971E-3</v>
      </c>
      <c r="J120" s="3">
        <v>316299.19000000006</v>
      </c>
      <c r="K120" s="3" t="s">
        <v>58</v>
      </c>
      <c r="L120" s="16"/>
      <c r="M120" s="17">
        <v>45200</v>
      </c>
      <c r="N120" s="17">
        <v>45565</v>
      </c>
      <c r="O120" t="s">
        <v>298</v>
      </c>
      <c r="P120" t="s">
        <v>23</v>
      </c>
      <c r="Q120" t="s">
        <v>60</v>
      </c>
      <c r="R120" t="s">
        <v>23</v>
      </c>
    </row>
    <row r="121" spans="2:18" ht="30" x14ac:dyDescent="0.25">
      <c r="B121" t="s">
        <v>387</v>
      </c>
      <c r="C121" t="s">
        <v>388</v>
      </c>
      <c r="D121" s="1" t="s">
        <v>389</v>
      </c>
      <c r="E121" s="3">
        <v>271295.90000000008</v>
      </c>
      <c r="F121" s="3">
        <v>0</v>
      </c>
      <c r="G121" s="16"/>
      <c r="I121" s="75">
        <f t="shared" si="1"/>
        <v>4.8890581417902965E-2</v>
      </c>
      <c r="J121" s="3">
        <v>3129553.3899999997</v>
      </c>
      <c r="K121" s="3" t="s">
        <v>58</v>
      </c>
      <c r="L121" s="16"/>
      <c r="M121" s="17">
        <v>45200</v>
      </c>
      <c r="N121" s="17">
        <v>45565</v>
      </c>
      <c r="O121" t="s">
        <v>298</v>
      </c>
      <c r="P121" t="s">
        <v>23</v>
      </c>
      <c r="Q121" t="s">
        <v>60</v>
      </c>
      <c r="R121" t="s">
        <v>23</v>
      </c>
    </row>
    <row r="122" spans="2:18" ht="30" x14ac:dyDescent="0.25">
      <c r="B122" t="s">
        <v>390</v>
      </c>
      <c r="C122" t="s">
        <v>391</v>
      </c>
      <c r="D122" s="1" t="s">
        <v>392</v>
      </c>
      <c r="E122" s="3">
        <v>375769.22000000009</v>
      </c>
      <c r="F122" s="3">
        <v>0</v>
      </c>
      <c r="G122" s="16"/>
      <c r="I122" s="75">
        <f t="shared" si="1"/>
        <v>2.2729578098742948E-2</v>
      </c>
      <c r="J122" s="3">
        <v>1454951.57</v>
      </c>
      <c r="K122" s="3" t="s">
        <v>58</v>
      </c>
      <c r="L122" s="16"/>
      <c r="M122" s="17">
        <v>45200</v>
      </c>
      <c r="N122" s="17">
        <v>45565</v>
      </c>
      <c r="O122" t="s">
        <v>298</v>
      </c>
      <c r="P122" t="s">
        <v>23</v>
      </c>
      <c r="Q122" t="s">
        <v>60</v>
      </c>
      <c r="R122" t="s">
        <v>23</v>
      </c>
    </row>
    <row r="123" spans="2:18" ht="30" x14ac:dyDescent="0.25">
      <c r="B123" t="s">
        <v>393</v>
      </c>
      <c r="C123" t="s">
        <v>394</v>
      </c>
      <c r="D123" s="1" t="s">
        <v>395</v>
      </c>
      <c r="E123" s="3">
        <v>24346.83</v>
      </c>
      <c r="F123" s="3">
        <v>0</v>
      </c>
      <c r="G123" s="16"/>
      <c r="I123" s="75">
        <f t="shared" si="1"/>
        <v>3.7999911140794724E-3</v>
      </c>
      <c r="J123" s="3">
        <v>243242.66</v>
      </c>
      <c r="K123" s="3" t="s">
        <v>58</v>
      </c>
      <c r="L123" s="16"/>
      <c r="M123" s="17">
        <v>45200</v>
      </c>
      <c r="N123" s="17">
        <v>45565</v>
      </c>
      <c r="O123" t="s">
        <v>298</v>
      </c>
      <c r="P123" t="s">
        <v>23</v>
      </c>
      <c r="Q123" t="s">
        <v>60</v>
      </c>
      <c r="R123" t="s">
        <v>23</v>
      </c>
    </row>
    <row r="124" spans="2:18" x14ac:dyDescent="0.25">
      <c r="B124" t="s">
        <v>396</v>
      </c>
      <c r="C124" t="s">
        <v>397</v>
      </c>
      <c r="D124" s="1" t="s">
        <v>398</v>
      </c>
      <c r="E124" s="3">
        <v>-1.1900000000000031</v>
      </c>
      <c r="F124" s="3">
        <v>0</v>
      </c>
      <c r="G124" s="16"/>
      <c r="I124" s="75">
        <f t="shared" si="1"/>
        <v>1.3044667247896688E-3</v>
      </c>
      <c r="J124" s="3">
        <v>83500.710000000006</v>
      </c>
      <c r="K124" s="3" t="s">
        <v>58</v>
      </c>
      <c r="L124" s="16"/>
      <c r="M124" s="17">
        <v>45200</v>
      </c>
      <c r="N124" s="17">
        <v>45565</v>
      </c>
      <c r="O124" t="s">
        <v>399</v>
      </c>
      <c r="P124" t="s">
        <v>23</v>
      </c>
      <c r="Q124" t="s">
        <v>60</v>
      </c>
      <c r="R124" t="s">
        <v>23</v>
      </c>
    </row>
    <row r="125" spans="2:18" x14ac:dyDescent="0.25">
      <c r="B125" t="s">
        <v>400</v>
      </c>
      <c r="C125" t="s">
        <v>401</v>
      </c>
      <c r="D125" s="1" t="s">
        <v>402</v>
      </c>
      <c r="E125" s="3">
        <v>29.96</v>
      </c>
      <c r="F125" s="3">
        <v>0</v>
      </c>
      <c r="G125" s="16"/>
      <c r="I125" s="75">
        <f t="shared" si="1"/>
        <v>2.0672841027507362E-4</v>
      </c>
      <c r="J125" s="3">
        <v>13232.970000000001</v>
      </c>
      <c r="K125" s="3" t="s">
        <v>58</v>
      </c>
      <c r="L125" s="16"/>
      <c r="M125" s="17">
        <v>45200</v>
      </c>
      <c r="N125" s="17">
        <v>45565</v>
      </c>
      <c r="O125" t="s">
        <v>399</v>
      </c>
      <c r="P125" t="s">
        <v>23</v>
      </c>
      <c r="Q125" t="s">
        <v>60</v>
      </c>
      <c r="R125" t="s">
        <v>23</v>
      </c>
    </row>
    <row r="126" spans="2:18" x14ac:dyDescent="0.25">
      <c r="B126" t="s">
        <v>403</v>
      </c>
      <c r="C126" t="s">
        <v>404</v>
      </c>
      <c r="D126" s="1" t="s">
        <v>405</v>
      </c>
      <c r="E126" s="3">
        <v>705532.82000000018</v>
      </c>
      <c r="F126" s="3">
        <v>0</v>
      </c>
      <c r="G126" s="16"/>
      <c r="I126" s="75">
        <f t="shared" si="1"/>
        <v>0.26241340820419168</v>
      </c>
      <c r="J126" s="3">
        <v>16797443.34</v>
      </c>
      <c r="K126" s="3" t="s">
        <v>58</v>
      </c>
      <c r="L126" s="16"/>
      <c r="M126" s="17">
        <v>45200</v>
      </c>
      <c r="N126" s="17">
        <v>45565</v>
      </c>
      <c r="O126" t="s">
        <v>399</v>
      </c>
      <c r="P126" t="s">
        <v>23</v>
      </c>
      <c r="Q126" t="s">
        <v>60</v>
      </c>
      <c r="R126" t="s">
        <v>23</v>
      </c>
    </row>
    <row r="127" spans="2:18" x14ac:dyDescent="0.25">
      <c r="B127" t="s">
        <v>406</v>
      </c>
      <c r="C127" t="s">
        <v>407</v>
      </c>
      <c r="D127" s="1" t="s">
        <v>408</v>
      </c>
      <c r="E127" s="3">
        <v>2620273.27</v>
      </c>
      <c r="F127" s="3">
        <v>0</v>
      </c>
      <c r="G127" s="16"/>
      <c r="I127" s="75">
        <f t="shared" si="1"/>
        <v>0.20813252803689145</v>
      </c>
      <c r="J127" s="3">
        <v>13322849.51</v>
      </c>
      <c r="K127" s="3" t="s">
        <v>58</v>
      </c>
      <c r="L127" s="16"/>
      <c r="M127" s="17">
        <v>45200</v>
      </c>
      <c r="N127" s="17">
        <v>45565</v>
      </c>
      <c r="O127" t="s">
        <v>399</v>
      </c>
      <c r="P127" t="s">
        <v>23</v>
      </c>
      <c r="Q127" t="s">
        <v>409</v>
      </c>
      <c r="R127" t="s">
        <v>23</v>
      </c>
    </row>
    <row r="128" spans="2:18" x14ac:dyDescent="0.25">
      <c r="B128" t="s">
        <v>410</v>
      </c>
      <c r="C128" t="s">
        <v>411</v>
      </c>
      <c r="D128" s="1" t="s">
        <v>412</v>
      </c>
      <c r="E128" s="3">
        <v>461356.68000000017</v>
      </c>
      <c r="F128" s="3">
        <v>0</v>
      </c>
      <c r="G128" s="16"/>
      <c r="I128" s="75">
        <f t="shared" si="1"/>
        <v>0.27467335868549364</v>
      </c>
      <c r="J128" s="3">
        <v>17582219.640000001</v>
      </c>
      <c r="K128" s="3" t="s">
        <v>58</v>
      </c>
      <c r="L128" s="16"/>
      <c r="M128" s="17">
        <v>45200</v>
      </c>
      <c r="N128" s="17">
        <v>45565</v>
      </c>
      <c r="O128" t="s">
        <v>399</v>
      </c>
      <c r="P128" t="s">
        <v>23</v>
      </c>
      <c r="Q128" t="s">
        <v>60</v>
      </c>
      <c r="R128" t="s">
        <v>23</v>
      </c>
    </row>
    <row r="129" spans="2:18" x14ac:dyDescent="0.25">
      <c r="B129" t="s">
        <v>413</v>
      </c>
      <c r="C129" t="s">
        <v>414</v>
      </c>
      <c r="D129" s="1" t="s">
        <v>415</v>
      </c>
      <c r="E129" s="3">
        <v>1935049.9499999997</v>
      </c>
      <c r="F129" s="3">
        <v>0</v>
      </c>
      <c r="G129" s="16"/>
      <c r="I129" s="75">
        <f t="shared" si="1"/>
        <v>0.26174142077495727</v>
      </c>
      <c r="J129" s="3">
        <v>16754428.5</v>
      </c>
      <c r="K129" s="3" t="s">
        <v>58</v>
      </c>
      <c r="L129" s="16"/>
      <c r="M129" s="17">
        <v>45200</v>
      </c>
      <c r="N129" s="17">
        <v>45565</v>
      </c>
      <c r="O129" t="s">
        <v>399</v>
      </c>
      <c r="P129" t="s">
        <v>23</v>
      </c>
      <c r="Q129" t="s">
        <v>60</v>
      </c>
      <c r="R129" t="s">
        <v>23</v>
      </c>
    </row>
    <row r="130" spans="2:18" ht="30" x14ac:dyDescent="0.25">
      <c r="B130" t="s">
        <v>4080</v>
      </c>
      <c r="C130" t="s">
        <v>4081</v>
      </c>
      <c r="D130" s="1" t="s">
        <v>4082</v>
      </c>
      <c r="E130" s="3">
        <v>60.230000000000004</v>
      </c>
      <c r="F130" s="3">
        <v>0</v>
      </c>
      <c r="G130" s="16"/>
      <c r="I130" s="75">
        <f t="shared" si="1"/>
        <v>1.7862574927306671E-4</v>
      </c>
      <c r="J130" s="3">
        <v>11434.08</v>
      </c>
      <c r="K130" s="3" t="s">
        <v>58</v>
      </c>
      <c r="L130" s="16"/>
      <c r="M130" s="17">
        <v>45200</v>
      </c>
      <c r="N130" s="17">
        <v>45565</v>
      </c>
      <c r="O130" t="s">
        <v>419</v>
      </c>
      <c r="P130" t="s">
        <v>23</v>
      </c>
      <c r="Q130" t="s">
        <v>60</v>
      </c>
      <c r="R130" t="s">
        <v>23</v>
      </c>
    </row>
    <row r="131" spans="2:18" ht="30" x14ac:dyDescent="0.25">
      <c r="B131" t="s">
        <v>416</v>
      </c>
      <c r="C131" t="s">
        <v>417</v>
      </c>
      <c r="D131" s="1" t="s">
        <v>418</v>
      </c>
      <c r="E131" s="3">
        <v>2611.16</v>
      </c>
      <c r="F131" s="3">
        <v>0</v>
      </c>
      <c r="G131" s="16"/>
      <c r="I131" s="75">
        <f t="shared" si="1"/>
        <v>3.1593509253730149E-4</v>
      </c>
      <c r="J131" s="3">
        <v>20223.439999999999</v>
      </c>
      <c r="K131" s="3" t="s">
        <v>58</v>
      </c>
      <c r="L131" s="16"/>
      <c r="M131" s="17">
        <v>45200</v>
      </c>
      <c r="N131" s="17">
        <v>45565</v>
      </c>
      <c r="O131" t="s">
        <v>419</v>
      </c>
      <c r="P131" t="s">
        <v>23</v>
      </c>
      <c r="Q131" t="s">
        <v>60</v>
      </c>
      <c r="R131" t="s">
        <v>23</v>
      </c>
    </row>
    <row r="132" spans="2:18" ht="30" x14ac:dyDescent="0.25">
      <c r="B132" t="s">
        <v>420</v>
      </c>
      <c r="C132" t="s">
        <v>421</v>
      </c>
      <c r="D132" s="1" t="s">
        <v>422</v>
      </c>
      <c r="E132" s="3">
        <v>1538.5100000000002</v>
      </c>
      <c r="F132" s="3">
        <v>0</v>
      </c>
      <c r="G132" s="16"/>
      <c r="I132" s="75">
        <f t="shared" si="1"/>
        <v>1.5669214797069822E-4</v>
      </c>
      <c r="J132" s="3">
        <v>10030.08</v>
      </c>
      <c r="K132" s="3" t="s">
        <v>58</v>
      </c>
      <c r="L132" s="16"/>
      <c r="M132" s="17">
        <v>45200</v>
      </c>
      <c r="N132" s="17">
        <v>45565</v>
      </c>
      <c r="O132" t="s">
        <v>419</v>
      </c>
      <c r="P132" t="s">
        <v>23</v>
      </c>
      <c r="Q132" t="s">
        <v>60</v>
      </c>
      <c r="R132" t="s">
        <v>23</v>
      </c>
    </row>
    <row r="133" spans="2:18" x14ac:dyDescent="0.25">
      <c r="B133" t="s">
        <v>455</v>
      </c>
      <c r="C133" t="s">
        <v>456</v>
      </c>
      <c r="D133" s="1" t="s">
        <v>457</v>
      </c>
      <c r="E133" s="3">
        <v>1046330.9799999999</v>
      </c>
      <c r="F133" s="3">
        <v>0</v>
      </c>
      <c r="G133" s="16"/>
      <c r="I133" s="75">
        <f t="shared" si="1"/>
        <v>5.9137482218785606E-2</v>
      </c>
      <c r="J133" s="3">
        <v>3785471.61</v>
      </c>
      <c r="K133" s="3" t="s">
        <v>58</v>
      </c>
      <c r="L133" s="16"/>
      <c r="M133" s="17">
        <v>45200</v>
      </c>
      <c r="N133" s="17">
        <v>45565</v>
      </c>
      <c r="O133" t="s">
        <v>399</v>
      </c>
      <c r="P133" t="s">
        <v>23</v>
      </c>
      <c r="Q133" t="s">
        <v>60</v>
      </c>
      <c r="R133" t="s">
        <v>23</v>
      </c>
    </row>
    <row r="134" spans="2:18" x14ac:dyDescent="0.25">
      <c r="B134" t="s">
        <v>458</v>
      </c>
      <c r="C134" t="s">
        <v>459</v>
      </c>
      <c r="D134" s="1" t="s">
        <v>460</v>
      </c>
      <c r="E134" s="3">
        <v>198697.92</v>
      </c>
      <c r="F134" s="3">
        <v>0</v>
      </c>
      <c r="G134" s="16"/>
      <c r="I134" s="75">
        <f t="shared" si="1"/>
        <v>0.10616535379586278</v>
      </c>
      <c r="J134" s="3">
        <v>6795790.3799999999</v>
      </c>
      <c r="K134" s="3" t="s">
        <v>58</v>
      </c>
      <c r="L134" s="16"/>
      <c r="M134" s="17">
        <v>45200</v>
      </c>
      <c r="N134" s="17">
        <v>45565</v>
      </c>
      <c r="O134" t="s">
        <v>399</v>
      </c>
      <c r="P134" t="s">
        <v>23</v>
      </c>
      <c r="Q134" t="s">
        <v>60</v>
      </c>
      <c r="R134" t="s">
        <v>23</v>
      </c>
    </row>
    <row r="135" spans="2:18" x14ac:dyDescent="0.25">
      <c r="B135" t="s">
        <v>2479</v>
      </c>
      <c r="C135" t="s">
        <v>2480</v>
      </c>
      <c r="D135" s="1" t="s">
        <v>2481</v>
      </c>
      <c r="E135" s="3">
        <v>418.8300000000001</v>
      </c>
      <c r="F135" s="3">
        <v>0</v>
      </c>
      <c r="G135" s="16"/>
      <c r="I135" s="75">
        <f t="shared" si="1"/>
        <v>1.4723373389130082E-2</v>
      </c>
      <c r="J135" s="3">
        <v>942463.39</v>
      </c>
      <c r="K135" s="3" t="s">
        <v>58</v>
      </c>
      <c r="L135" s="16"/>
      <c r="M135" s="17">
        <v>45200</v>
      </c>
      <c r="N135" s="17">
        <v>45565</v>
      </c>
      <c r="O135" t="s">
        <v>399</v>
      </c>
      <c r="P135" t="s">
        <v>23</v>
      </c>
      <c r="Q135" t="s">
        <v>60</v>
      </c>
      <c r="R135" t="s">
        <v>23</v>
      </c>
    </row>
    <row r="136" spans="2:18" x14ac:dyDescent="0.25">
      <c r="B136" t="s">
        <v>461</v>
      </c>
      <c r="C136" t="s">
        <v>462</v>
      </c>
      <c r="D136" s="1" t="s">
        <v>463</v>
      </c>
      <c r="E136" s="3">
        <v>263788.71000000002</v>
      </c>
      <c r="F136" s="3">
        <v>0</v>
      </c>
      <c r="G136" s="16"/>
      <c r="I136" s="75">
        <f t="shared" si="1"/>
        <v>9.9997522002963982E-2</v>
      </c>
      <c r="J136" s="3">
        <v>6400978.9800000004</v>
      </c>
      <c r="K136" s="3" t="s">
        <v>58</v>
      </c>
      <c r="L136" s="16"/>
      <c r="M136" s="17">
        <v>45200</v>
      </c>
      <c r="N136" s="17">
        <v>45565</v>
      </c>
      <c r="O136" t="s">
        <v>399</v>
      </c>
      <c r="P136" t="s">
        <v>23</v>
      </c>
      <c r="Q136" t="s">
        <v>60</v>
      </c>
      <c r="R136" t="s">
        <v>23</v>
      </c>
    </row>
    <row r="137" spans="2:18" x14ac:dyDescent="0.25">
      <c r="B137" t="s">
        <v>464</v>
      </c>
      <c r="C137" t="s">
        <v>465</v>
      </c>
      <c r="D137" s="1" t="s">
        <v>466</v>
      </c>
      <c r="E137" s="3">
        <v>725763.97</v>
      </c>
      <c r="F137" s="3">
        <v>0</v>
      </c>
      <c r="G137" s="16"/>
      <c r="I137" s="75">
        <f t="shared" si="1"/>
        <v>0.10707614846461043</v>
      </c>
      <c r="J137" s="3">
        <v>6854091.6000000006</v>
      </c>
      <c r="K137" s="3" t="s">
        <v>58</v>
      </c>
      <c r="L137" s="16"/>
      <c r="M137" s="17">
        <v>45200</v>
      </c>
      <c r="N137" s="17">
        <v>45565</v>
      </c>
      <c r="O137" t="s">
        <v>399</v>
      </c>
      <c r="P137" t="s">
        <v>23</v>
      </c>
      <c r="Q137" t="s">
        <v>60</v>
      </c>
      <c r="R137" t="s">
        <v>23</v>
      </c>
    </row>
    <row r="138" spans="2:18" x14ac:dyDescent="0.25">
      <c r="B138" t="s">
        <v>467</v>
      </c>
      <c r="C138" t="s">
        <v>468</v>
      </c>
      <c r="D138" s="1" t="s">
        <v>469</v>
      </c>
      <c r="E138" s="3">
        <v>1895423.77</v>
      </c>
      <c r="F138" s="3">
        <v>0</v>
      </c>
      <c r="G138" s="16"/>
      <c r="I138" s="75">
        <f t="shared" si="1"/>
        <v>0.17017128705372619</v>
      </c>
      <c r="J138" s="3">
        <v>10892898.24</v>
      </c>
      <c r="K138" s="3" t="s">
        <v>58</v>
      </c>
      <c r="L138" s="16"/>
      <c r="M138" s="17">
        <v>45200</v>
      </c>
      <c r="N138" s="17">
        <v>45565</v>
      </c>
      <c r="O138" t="s">
        <v>399</v>
      </c>
      <c r="P138" t="s">
        <v>23</v>
      </c>
      <c r="Q138" t="s">
        <v>60</v>
      </c>
      <c r="R138" t="s">
        <v>23</v>
      </c>
    </row>
    <row r="139" spans="2:18" x14ac:dyDescent="0.25">
      <c r="B139" t="s">
        <v>2482</v>
      </c>
      <c r="C139" t="s">
        <v>2483</v>
      </c>
      <c r="D139" s="1" t="s">
        <v>2484</v>
      </c>
      <c r="E139" s="3">
        <v>448.63</v>
      </c>
      <c r="F139" s="3">
        <v>0</v>
      </c>
      <c r="G139" s="16"/>
      <c r="I139" s="75">
        <f t="shared" si="1"/>
        <v>3.743594732286336E-3</v>
      </c>
      <c r="J139" s="3">
        <v>239632.65</v>
      </c>
      <c r="K139" s="3" t="s">
        <v>58</v>
      </c>
      <c r="L139" s="16"/>
      <c r="M139" s="17">
        <v>45200</v>
      </c>
      <c r="N139" s="17">
        <v>45565</v>
      </c>
      <c r="O139" t="s">
        <v>399</v>
      </c>
      <c r="P139" t="s">
        <v>23</v>
      </c>
      <c r="Q139" t="s">
        <v>255</v>
      </c>
      <c r="R139" t="s">
        <v>23</v>
      </c>
    </row>
    <row r="140" spans="2:18" ht="30" x14ac:dyDescent="0.25">
      <c r="B140" t="s">
        <v>4083</v>
      </c>
      <c r="C140" t="s">
        <v>4084</v>
      </c>
      <c r="D140" s="1" t="s">
        <v>4085</v>
      </c>
      <c r="E140" s="3">
        <v>-1739.74</v>
      </c>
      <c r="F140" s="3">
        <v>10321.68</v>
      </c>
      <c r="G140" s="16">
        <f t="shared" ref="G140:G203" si="2">E140-F140</f>
        <v>-12061.42</v>
      </c>
      <c r="I140" s="75">
        <f t="shared" si="1"/>
        <v>4.0081094335481867E-4</v>
      </c>
      <c r="J140" s="3">
        <v>25656.46</v>
      </c>
      <c r="K140" s="3">
        <v>10321.68</v>
      </c>
      <c r="L140" s="16">
        <f t="shared" ref="L140:L203" si="3">J140-K140</f>
        <v>15334.779999999999</v>
      </c>
      <c r="M140" s="17">
        <v>45200</v>
      </c>
      <c r="N140" s="17">
        <v>45565</v>
      </c>
      <c r="O140" t="s">
        <v>4628</v>
      </c>
      <c r="P140" t="s">
        <v>21</v>
      </c>
      <c r="Q140" t="s">
        <v>4629</v>
      </c>
      <c r="R140" t="s">
        <v>23</v>
      </c>
    </row>
    <row r="141" spans="2:18" ht="30" x14ac:dyDescent="0.25">
      <c r="B141" t="s">
        <v>4086</v>
      </c>
      <c r="C141" t="s">
        <v>4087</v>
      </c>
      <c r="D141" s="1" t="s">
        <v>4088</v>
      </c>
      <c r="E141" s="3">
        <v>-1860</v>
      </c>
      <c r="F141" s="3">
        <v>22834.5</v>
      </c>
      <c r="G141" s="16">
        <f t="shared" si="2"/>
        <v>-24694.5</v>
      </c>
      <c r="I141" s="75">
        <f t="shared" si="1"/>
        <v>3.4010220308340193E-4</v>
      </c>
      <c r="J141" s="3">
        <v>21770.41</v>
      </c>
      <c r="K141" s="3">
        <v>22834.5</v>
      </c>
      <c r="L141" s="16">
        <f t="shared" si="3"/>
        <v>-1064.0900000000001</v>
      </c>
      <c r="M141" s="17">
        <v>45200</v>
      </c>
      <c r="N141" s="17">
        <v>45565</v>
      </c>
      <c r="O141" t="s">
        <v>4630</v>
      </c>
      <c r="P141" t="s">
        <v>21</v>
      </c>
      <c r="Q141" t="s">
        <v>4629</v>
      </c>
      <c r="R141" t="s">
        <v>23</v>
      </c>
    </row>
    <row r="142" spans="2:18" x14ac:dyDescent="0.25">
      <c r="B142" t="s">
        <v>4089</v>
      </c>
      <c r="C142" t="s">
        <v>4090</v>
      </c>
      <c r="D142" s="1" t="s">
        <v>4091</v>
      </c>
      <c r="E142" s="3">
        <v>-10026</v>
      </c>
      <c r="F142" s="3">
        <v>9738.8700000000008</v>
      </c>
      <c r="G142" s="16">
        <f t="shared" si="2"/>
        <v>-19764.870000000003</v>
      </c>
      <c r="I142" s="75">
        <f t="shared" si="1"/>
        <v>1.7866824172003429E-5</v>
      </c>
      <c r="J142" s="3">
        <v>1143.68</v>
      </c>
      <c r="K142" s="3">
        <v>9738.8700000000008</v>
      </c>
      <c r="L142" s="16">
        <f t="shared" si="3"/>
        <v>-8595.19</v>
      </c>
      <c r="M142" s="17">
        <v>45200</v>
      </c>
      <c r="N142" s="17">
        <v>45565</v>
      </c>
      <c r="O142" t="s">
        <v>1639</v>
      </c>
      <c r="P142" t="s">
        <v>432</v>
      </c>
      <c r="Q142" t="s">
        <v>4631</v>
      </c>
      <c r="R142" t="s">
        <v>432</v>
      </c>
    </row>
    <row r="143" spans="2:18" x14ac:dyDescent="0.25">
      <c r="B143" t="s">
        <v>4092</v>
      </c>
      <c r="C143" t="s">
        <v>4093</v>
      </c>
      <c r="D143" s="1" t="s">
        <v>4094</v>
      </c>
      <c r="E143" s="3">
        <v>-14758</v>
      </c>
      <c r="F143" s="3">
        <v>69507.649999999994</v>
      </c>
      <c r="G143" s="16">
        <f t="shared" si="2"/>
        <v>-84265.65</v>
      </c>
      <c r="I143" s="75">
        <f t="shared" ref="I143:I206" si="4">J143/64011376</f>
        <v>4.5142679013805297E-4</v>
      </c>
      <c r="J143" s="3">
        <v>28896.45</v>
      </c>
      <c r="K143" s="3">
        <v>69507.649999999994</v>
      </c>
      <c r="L143" s="16">
        <f t="shared" si="3"/>
        <v>-40611.199999999997</v>
      </c>
      <c r="M143" s="17">
        <v>45200</v>
      </c>
      <c r="N143" s="17">
        <v>45565</v>
      </c>
      <c r="O143" t="s">
        <v>4632</v>
      </c>
      <c r="P143" t="s">
        <v>43</v>
      </c>
      <c r="Q143" t="s">
        <v>4633</v>
      </c>
      <c r="R143" t="s">
        <v>43</v>
      </c>
    </row>
    <row r="144" spans="2:18" x14ac:dyDescent="0.25">
      <c r="B144" t="s">
        <v>4095</v>
      </c>
      <c r="C144" t="s">
        <v>4096</v>
      </c>
      <c r="D144" s="1" t="s">
        <v>4097</v>
      </c>
      <c r="E144" s="3">
        <v>-5651.27</v>
      </c>
      <c r="F144" s="3">
        <v>10923.28</v>
      </c>
      <c r="G144" s="16">
        <f t="shared" si="2"/>
        <v>-16574.550000000003</v>
      </c>
      <c r="I144" s="75">
        <f t="shared" si="4"/>
        <v>2.0024721855690152E-5</v>
      </c>
      <c r="J144" s="3">
        <v>1281.81</v>
      </c>
      <c r="K144" s="3">
        <v>10923.28</v>
      </c>
      <c r="L144" s="16">
        <f t="shared" si="3"/>
        <v>-9641.4700000000012</v>
      </c>
      <c r="M144" s="17">
        <v>45200</v>
      </c>
      <c r="N144" s="17">
        <v>45565</v>
      </c>
      <c r="O144" t="s">
        <v>4634</v>
      </c>
      <c r="P144" t="s">
        <v>544</v>
      </c>
      <c r="Q144" t="s">
        <v>4629</v>
      </c>
      <c r="R144" t="s">
        <v>23</v>
      </c>
    </row>
    <row r="145" spans="2:18" x14ac:dyDescent="0.25">
      <c r="B145" t="s">
        <v>4098</v>
      </c>
      <c r="C145" t="s">
        <v>4099</v>
      </c>
      <c r="D145" s="1" t="s">
        <v>4100</v>
      </c>
      <c r="E145" s="3">
        <v>-3485.69</v>
      </c>
      <c r="F145" s="3">
        <v>5242.6099999999997</v>
      </c>
      <c r="G145" s="16">
        <f t="shared" si="2"/>
        <v>-8728.2999999999993</v>
      </c>
      <c r="I145" s="75">
        <f t="shared" si="4"/>
        <v>4.3757847042688162E-6</v>
      </c>
      <c r="J145" s="3">
        <v>280.10000000000002</v>
      </c>
      <c r="K145" s="3">
        <v>5242.6099999999997</v>
      </c>
      <c r="L145" s="16">
        <f t="shared" si="3"/>
        <v>-4962.5099999999993</v>
      </c>
      <c r="M145" s="17">
        <v>45200</v>
      </c>
      <c r="N145" s="17">
        <v>45565</v>
      </c>
      <c r="O145" t="s">
        <v>4635</v>
      </c>
      <c r="P145" t="s">
        <v>45</v>
      </c>
      <c r="Q145" t="s">
        <v>4629</v>
      </c>
      <c r="R145" t="s">
        <v>23</v>
      </c>
    </row>
    <row r="146" spans="2:18" x14ac:dyDescent="0.25">
      <c r="B146" t="s">
        <v>4101</v>
      </c>
      <c r="C146" t="s">
        <v>4102</v>
      </c>
      <c r="D146" s="1" t="s">
        <v>4103</v>
      </c>
      <c r="E146" s="3">
        <v>-1512</v>
      </c>
      <c r="F146" s="3">
        <v>8584.68</v>
      </c>
      <c r="G146" s="16">
        <f t="shared" si="2"/>
        <v>-10096.68</v>
      </c>
      <c r="I146" s="75">
        <f t="shared" si="4"/>
        <v>-2.3152134708055645E-7</v>
      </c>
      <c r="J146" s="3">
        <v>-14.82</v>
      </c>
      <c r="K146" s="3">
        <v>8584.68</v>
      </c>
      <c r="L146" s="16">
        <f t="shared" si="3"/>
        <v>-8599.5</v>
      </c>
      <c r="M146" s="17">
        <v>45200</v>
      </c>
      <c r="N146" s="17">
        <v>45565</v>
      </c>
      <c r="O146" t="s">
        <v>4636</v>
      </c>
      <c r="P146" t="s">
        <v>544</v>
      </c>
      <c r="Q146" t="s">
        <v>4637</v>
      </c>
      <c r="R146" t="s">
        <v>544</v>
      </c>
    </row>
    <row r="147" spans="2:18" ht="30" x14ac:dyDescent="0.25">
      <c r="B147" t="s">
        <v>4104</v>
      </c>
      <c r="C147" t="s">
        <v>4105</v>
      </c>
      <c r="D147" s="1" t="s">
        <v>4106</v>
      </c>
      <c r="E147" s="3">
        <v>-4190</v>
      </c>
      <c r="F147" s="3">
        <v>24903.49</v>
      </c>
      <c r="G147" s="16">
        <f t="shared" si="2"/>
        <v>-29093.49</v>
      </c>
      <c r="I147" s="75">
        <f t="shared" si="4"/>
        <v>2.1518425099938487E-4</v>
      </c>
      <c r="J147" s="3">
        <v>13774.24</v>
      </c>
      <c r="K147" s="3">
        <v>24903.49</v>
      </c>
      <c r="L147" s="16">
        <f t="shared" si="3"/>
        <v>-11129.250000000002</v>
      </c>
      <c r="M147" s="17">
        <v>45200</v>
      </c>
      <c r="N147" s="17">
        <v>45565</v>
      </c>
      <c r="O147" t="s">
        <v>4638</v>
      </c>
      <c r="P147" t="s">
        <v>38</v>
      </c>
      <c r="Q147" t="s">
        <v>4639</v>
      </c>
      <c r="R147" t="s">
        <v>23</v>
      </c>
    </row>
    <row r="148" spans="2:18" x14ac:dyDescent="0.25">
      <c r="B148" t="s">
        <v>3177</v>
      </c>
      <c r="C148" t="s">
        <v>3178</v>
      </c>
      <c r="D148" s="1" t="s">
        <v>3179</v>
      </c>
      <c r="E148" s="3">
        <v>-66.83</v>
      </c>
      <c r="F148" s="3">
        <v>58173.87</v>
      </c>
      <c r="G148" s="16">
        <f t="shared" si="2"/>
        <v>-58240.700000000004</v>
      </c>
      <c r="I148" s="75">
        <f t="shared" si="4"/>
        <v>6.6392120675549927E-4</v>
      </c>
      <c r="J148" s="3">
        <v>42498.51</v>
      </c>
      <c r="K148" s="3">
        <v>58173.87</v>
      </c>
      <c r="L148" s="16">
        <f t="shared" si="3"/>
        <v>-15675.36</v>
      </c>
      <c r="M148" s="17">
        <v>45200</v>
      </c>
      <c r="N148" s="17">
        <v>45565</v>
      </c>
      <c r="O148" t="s">
        <v>3180</v>
      </c>
      <c r="P148" t="s">
        <v>50</v>
      </c>
      <c r="Q148" t="s">
        <v>484</v>
      </c>
      <c r="R148" t="s">
        <v>23</v>
      </c>
    </row>
    <row r="149" spans="2:18" x14ac:dyDescent="0.25">
      <c r="B149" t="s">
        <v>3181</v>
      </c>
      <c r="C149" t="s">
        <v>3182</v>
      </c>
      <c r="D149" s="1" t="s">
        <v>3183</v>
      </c>
      <c r="E149" s="3">
        <v>3563.75</v>
      </c>
      <c r="F149" s="3">
        <v>18404.8</v>
      </c>
      <c r="G149" s="16">
        <f t="shared" si="2"/>
        <v>-14841.05</v>
      </c>
      <c r="I149" s="75">
        <f t="shared" si="4"/>
        <v>2.8970662964658035E-4</v>
      </c>
      <c r="J149" s="3">
        <v>18544.52</v>
      </c>
      <c r="K149" s="3">
        <v>18404.8</v>
      </c>
      <c r="L149" s="16">
        <f t="shared" si="3"/>
        <v>139.72000000000116</v>
      </c>
      <c r="M149" s="17">
        <v>45200</v>
      </c>
      <c r="N149" s="17">
        <v>45565</v>
      </c>
      <c r="O149" t="s">
        <v>496</v>
      </c>
      <c r="P149" t="s">
        <v>432</v>
      </c>
      <c r="Q149" t="s">
        <v>3184</v>
      </c>
      <c r="R149" t="s">
        <v>21</v>
      </c>
    </row>
    <row r="150" spans="2:18" x14ac:dyDescent="0.25">
      <c r="B150" t="s">
        <v>683</v>
      </c>
      <c r="C150" t="s">
        <v>684</v>
      </c>
      <c r="D150" s="1" t="s">
        <v>685</v>
      </c>
      <c r="E150" s="3">
        <v>-3.62</v>
      </c>
      <c r="F150" s="3">
        <v>100</v>
      </c>
      <c r="G150" s="16">
        <f t="shared" si="2"/>
        <v>-103.62</v>
      </c>
      <c r="I150" s="75">
        <f t="shared" si="4"/>
        <v>8.4892722818519008E-6</v>
      </c>
      <c r="J150" s="3">
        <v>543.41</v>
      </c>
      <c r="K150" s="3">
        <v>100</v>
      </c>
      <c r="L150" s="16">
        <f t="shared" si="3"/>
        <v>443.40999999999997</v>
      </c>
      <c r="M150" s="17">
        <v>45200</v>
      </c>
      <c r="N150" s="17">
        <v>45565</v>
      </c>
      <c r="O150" t="s">
        <v>686</v>
      </c>
      <c r="P150" t="s">
        <v>454</v>
      </c>
      <c r="Q150" t="s">
        <v>687</v>
      </c>
      <c r="R150" t="s">
        <v>50</v>
      </c>
    </row>
    <row r="151" spans="2:18" ht="45" x14ac:dyDescent="0.25">
      <c r="B151" t="s">
        <v>734</v>
      </c>
      <c r="C151" t="s">
        <v>735</v>
      </c>
      <c r="D151" s="1" t="s">
        <v>736</v>
      </c>
      <c r="E151" s="3">
        <v>-83.78</v>
      </c>
      <c r="F151" s="3">
        <v>44744.25</v>
      </c>
      <c r="G151" s="16">
        <f t="shared" si="2"/>
        <v>-44828.03</v>
      </c>
      <c r="I151" s="75">
        <f t="shared" si="4"/>
        <v>3.767803710390478E-4</v>
      </c>
      <c r="J151" s="3">
        <v>24118.23</v>
      </c>
      <c r="K151" s="3">
        <v>44744.25</v>
      </c>
      <c r="L151" s="16">
        <f t="shared" si="3"/>
        <v>-20626.02</v>
      </c>
      <c r="M151" s="17">
        <v>45200</v>
      </c>
      <c r="N151" s="17">
        <v>45565</v>
      </c>
      <c r="O151" t="s">
        <v>732</v>
      </c>
      <c r="P151" t="s">
        <v>432</v>
      </c>
      <c r="Q151" t="s">
        <v>737</v>
      </c>
      <c r="R151" t="s">
        <v>21</v>
      </c>
    </row>
    <row r="152" spans="2:18" ht="30" x14ac:dyDescent="0.25">
      <c r="B152" t="s">
        <v>769</v>
      </c>
      <c r="C152" t="s">
        <v>770</v>
      </c>
      <c r="D152" s="1" t="s">
        <v>771</v>
      </c>
      <c r="E152" s="3">
        <v>1632.18</v>
      </c>
      <c r="F152" s="3">
        <v>30091.69</v>
      </c>
      <c r="G152" s="16">
        <f t="shared" si="2"/>
        <v>-28459.51</v>
      </c>
      <c r="I152" s="75">
        <f t="shared" si="4"/>
        <v>4.6722413840939774E-4</v>
      </c>
      <c r="J152" s="3">
        <v>29907.66</v>
      </c>
      <c r="K152" s="3">
        <v>30091.69</v>
      </c>
      <c r="L152" s="16">
        <f t="shared" si="3"/>
        <v>-184.02999999999884</v>
      </c>
      <c r="M152" s="17">
        <v>45200</v>
      </c>
      <c r="N152" s="17">
        <v>45565</v>
      </c>
      <c r="O152" t="s">
        <v>732</v>
      </c>
      <c r="P152" t="s">
        <v>432</v>
      </c>
      <c r="Q152" t="s">
        <v>737</v>
      </c>
      <c r="R152" t="s">
        <v>21</v>
      </c>
    </row>
    <row r="153" spans="2:18" ht="30" x14ac:dyDescent="0.25">
      <c r="B153" t="s">
        <v>893</v>
      </c>
      <c r="C153" t="s">
        <v>894</v>
      </c>
      <c r="D153" s="1" t="s">
        <v>895</v>
      </c>
      <c r="E153" s="3">
        <v>-413.88</v>
      </c>
      <c r="F153" s="3">
        <v>1040147.82</v>
      </c>
      <c r="G153" s="16">
        <f t="shared" si="2"/>
        <v>-1040561.7</v>
      </c>
      <c r="I153" s="75">
        <f t="shared" si="4"/>
        <v>1.6242955627137276E-2</v>
      </c>
      <c r="J153" s="3">
        <v>1039733.94</v>
      </c>
      <c r="K153" s="3">
        <v>1040147.82</v>
      </c>
      <c r="L153" s="16">
        <f t="shared" si="3"/>
        <v>-413.88000000000466</v>
      </c>
      <c r="M153" s="17">
        <v>45200</v>
      </c>
      <c r="N153" s="17">
        <v>45565</v>
      </c>
      <c r="O153" t="s">
        <v>883</v>
      </c>
      <c r="P153" t="s">
        <v>32</v>
      </c>
      <c r="Q153" t="s">
        <v>733</v>
      </c>
      <c r="R153" t="s">
        <v>544</v>
      </c>
    </row>
    <row r="154" spans="2:18" x14ac:dyDescent="0.25">
      <c r="B154" t="s">
        <v>940</v>
      </c>
      <c r="C154" t="s">
        <v>941</v>
      </c>
      <c r="D154" s="1" t="s">
        <v>942</v>
      </c>
      <c r="E154" s="3">
        <v>3379.72</v>
      </c>
      <c r="F154" s="3">
        <v>32117.98</v>
      </c>
      <c r="G154" s="16">
        <f t="shared" si="2"/>
        <v>-28738.26</v>
      </c>
      <c r="I154" s="75">
        <f t="shared" si="4"/>
        <v>6.1356125198745921E-4</v>
      </c>
      <c r="J154" s="3">
        <v>39274.9</v>
      </c>
      <c r="K154" s="3">
        <v>32117.98</v>
      </c>
      <c r="L154" s="16">
        <f t="shared" si="3"/>
        <v>7156.9200000000019</v>
      </c>
      <c r="M154" s="17">
        <v>45200</v>
      </c>
      <c r="N154" s="17">
        <v>45565</v>
      </c>
      <c r="O154" t="s">
        <v>732</v>
      </c>
      <c r="P154" t="s">
        <v>432</v>
      </c>
      <c r="Q154" t="s">
        <v>748</v>
      </c>
      <c r="R154" t="s">
        <v>32</v>
      </c>
    </row>
    <row r="155" spans="2:18" x14ac:dyDescent="0.25">
      <c r="B155" t="s">
        <v>1187</v>
      </c>
      <c r="C155" t="s">
        <v>1188</v>
      </c>
      <c r="D155" s="1" t="s">
        <v>1189</v>
      </c>
      <c r="E155" s="3">
        <v>-31.27</v>
      </c>
      <c r="F155" s="3">
        <v>4684.87</v>
      </c>
      <c r="G155" s="16">
        <f t="shared" si="2"/>
        <v>-4716.1400000000003</v>
      </c>
      <c r="I155" s="75">
        <f t="shared" si="4"/>
        <v>6.3869740903554391E-5</v>
      </c>
      <c r="J155" s="3">
        <v>4088.39</v>
      </c>
      <c r="K155" s="3">
        <v>4684.87</v>
      </c>
      <c r="L155" s="16">
        <f t="shared" si="3"/>
        <v>-596.48</v>
      </c>
      <c r="M155" s="17">
        <v>45200</v>
      </c>
      <c r="N155" s="17">
        <v>45565</v>
      </c>
      <c r="O155" t="s">
        <v>1190</v>
      </c>
      <c r="P155" t="s">
        <v>43</v>
      </c>
      <c r="Q155" t="s">
        <v>733</v>
      </c>
      <c r="R155" t="s">
        <v>544</v>
      </c>
    </row>
    <row r="156" spans="2:18" ht="30" x14ac:dyDescent="0.25">
      <c r="B156" t="s">
        <v>1251</v>
      </c>
      <c r="C156" t="s">
        <v>1252</v>
      </c>
      <c r="D156" s="1" t="s">
        <v>1253</v>
      </c>
      <c r="E156" s="3">
        <v>-32.51</v>
      </c>
      <c r="F156" s="3">
        <v>16537.16</v>
      </c>
      <c r="G156" s="16">
        <f t="shared" si="2"/>
        <v>-16569.669999999998</v>
      </c>
      <c r="I156" s="75">
        <f t="shared" si="4"/>
        <v>8.4214718333816167E-5</v>
      </c>
      <c r="J156" s="3">
        <v>5390.7</v>
      </c>
      <c r="K156" s="3">
        <v>16537.16</v>
      </c>
      <c r="L156" s="16">
        <f t="shared" si="3"/>
        <v>-11146.46</v>
      </c>
      <c r="M156" s="17">
        <v>45200</v>
      </c>
      <c r="N156" s="17">
        <v>45565</v>
      </c>
      <c r="O156" t="s">
        <v>732</v>
      </c>
      <c r="P156" t="s">
        <v>432</v>
      </c>
      <c r="Q156" t="s">
        <v>610</v>
      </c>
      <c r="R156" t="s">
        <v>23</v>
      </c>
    </row>
    <row r="157" spans="2:18" ht="45" x14ac:dyDescent="0.25">
      <c r="B157" t="s">
        <v>1290</v>
      </c>
      <c r="C157" t="s">
        <v>1291</v>
      </c>
      <c r="D157" s="1" t="s">
        <v>1292</v>
      </c>
      <c r="E157" s="3">
        <v>-135.56</v>
      </c>
      <c r="F157" s="3">
        <v>707136.26</v>
      </c>
      <c r="G157" s="16">
        <f t="shared" si="2"/>
        <v>-707271.82000000007</v>
      </c>
      <c r="I157" s="75">
        <f t="shared" si="4"/>
        <v>8.9828840736059165E-3</v>
      </c>
      <c r="J157" s="3">
        <v>575006.77</v>
      </c>
      <c r="K157" s="3">
        <v>707136.26</v>
      </c>
      <c r="L157" s="16">
        <f t="shared" si="3"/>
        <v>-132129.49</v>
      </c>
      <c r="M157" s="17">
        <v>45200</v>
      </c>
      <c r="N157" s="17">
        <v>45565</v>
      </c>
      <c r="O157" t="s">
        <v>1246</v>
      </c>
      <c r="P157" t="s">
        <v>544</v>
      </c>
      <c r="Q157" t="s">
        <v>610</v>
      </c>
      <c r="R157" t="s">
        <v>23</v>
      </c>
    </row>
    <row r="158" spans="2:18" ht="30" x14ac:dyDescent="0.25">
      <c r="B158" t="s">
        <v>1301</v>
      </c>
      <c r="C158" t="s">
        <v>1302</v>
      </c>
      <c r="D158" s="1" t="s">
        <v>1303</v>
      </c>
      <c r="E158" s="3">
        <v>-55.53</v>
      </c>
      <c r="F158" s="3">
        <v>189843.7</v>
      </c>
      <c r="G158" s="16">
        <f t="shared" si="2"/>
        <v>-189899.23</v>
      </c>
      <c r="I158" s="75">
        <f t="shared" si="4"/>
        <v>1.9795251706509168E-3</v>
      </c>
      <c r="J158" s="3">
        <v>126712.13</v>
      </c>
      <c r="K158" s="3">
        <v>189843.7</v>
      </c>
      <c r="L158" s="16">
        <f t="shared" si="3"/>
        <v>-63131.570000000007</v>
      </c>
      <c r="M158" s="17">
        <v>45200</v>
      </c>
      <c r="N158" s="17">
        <v>45565</v>
      </c>
      <c r="O158" t="s">
        <v>1304</v>
      </c>
      <c r="P158" t="s">
        <v>585</v>
      </c>
      <c r="Q158" t="s">
        <v>849</v>
      </c>
      <c r="R158" t="s">
        <v>454</v>
      </c>
    </row>
    <row r="159" spans="2:18" ht="45" x14ac:dyDescent="0.25">
      <c r="B159" t="s">
        <v>1467</v>
      </c>
      <c r="C159" t="s">
        <v>1468</v>
      </c>
      <c r="D159" s="1" t="s">
        <v>1469</v>
      </c>
      <c r="E159" s="3">
        <v>94323.330000000016</v>
      </c>
      <c r="F159" s="3">
        <v>10254292.779999999</v>
      </c>
      <c r="G159" s="16">
        <f t="shared" si="2"/>
        <v>-10159969.449999999</v>
      </c>
      <c r="I159" s="75">
        <f t="shared" si="4"/>
        <v>0.13002151820638883</v>
      </c>
      <c r="J159" s="3">
        <v>8322856.29</v>
      </c>
      <c r="K159" s="3">
        <v>10254292.779999999</v>
      </c>
      <c r="L159" s="16">
        <f t="shared" si="3"/>
        <v>-1931436.4899999993</v>
      </c>
      <c r="M159" s="17">
        <v>45200</v>
      </c>
      <c r="N159" s="17">
        <v>45565</v>
      </c>
      <c r="O159" t="s">
        <v>1470</v>
      </c>
      <c r="P159" t="s">
        <v>45</v>
      </c>
      <c r="Q159" t="s">
        <v>1471</v>
      </c>
      <c r="R159" t="s">
        <v>23</v>
      </c>
    </row>
    <row r="160" spans="2:18" ht="30" x14ac:dyDescent="0.25">
      <c r="B160" t="s">
        <v>1530</v>
      </c>
      <c r="C160" t="s">
        <v>1531</v>
      </c>
      <c r="D160" s="1" t="s">
        <v>1532</v>
      </c>
      <c r="E160" s="3">
        <v>-7.46</v>
      </c>
      <c r="F160" s="3">
        <v>1952.54</v>
      </c>
      <c r="G160" s="16">
        <f t="shared" si="2"/>
        <v>-1960</v>
      </c>
      <c r="I160" s="75">
        <f t="shared" si="4"/>
        <v>3.5002684522826071E-5</v>
      </c>
      <c r="J160" s="3">
        <v>2240.5700000000002</v>
      </c>
      <c r="K160" s="3">
        <v>1952.54</v>
      </c>
      <c r="L160" s="16">
        <f t="shared" si="3"/>
        <v>288.0300000000002</v>
      </c>
      <c r="M160" s="17">
        <v>45200</v>
      </c>
      <c r="N160" s="17">
        <v>45565</v>
      </c>
      <c r="O160" t="s">
        <v>1533</v>
      </c>
      <c r="P160" t="s">
        <v>21</v>
      </c>
      <c r="Q160" t="s">
        <v>1534</v>
      </c>
      <c r="R160" t="s">
        <v>32</v>
      </c>
    </row>
    <row r="161" spans="2:18" ht="30" x14ac:dyDescent="0.25">
      <c r="B161" t="s">
        <v>1788</v>
      </c>
      <c r="C161" t="s">
        <v>1789</v>
      </c>
      <c r="D161" s="1" t="s">
        <v>1790</v>
      </c>
      <c r="E161" s="3">
        <v>-398.28</v>
      </c>
      <c r="F161" s="3">
        <v>648013.69999999995</v>
      </c>
      <c r="G161" s="16">
        <f t="shared" si="2"/>
        <v>-648411.98</v>
      </c>
      <c r="I161" s="75">
        <f t="shared" si="4"/>
        <v>1.011719260651419E-2</v>
      </c>
      <c r="J161" s="3">
        <v>647615.41999999993</v>
      </c>
      <c r="K161" s="3">
        <v>648013.69999999995</v>
      </c>
      <c r="L161" s="16">
        <f t="shared" si="3"/>
        <v>-398.28000000002794</v>
      </c>
      <c r="M161" s="17">
        <v>45200</v>
      </c>
      <c r="N161" s="17">
        <v>45565</v>
      </c>
      <c r="O161" t="s">
        <v>871</v>
      </c>
      <c r="P161" t="s">
        <v>432</v>
      </c>
      <c r="Q161" t="s">
        <v>1180</v>
      </c>
      <c r="R161" t="s">
        <v>23</v>
      </c>
    </row>
    <row r="162" spans="2:18" ht="30" x14ac:dyDescent="0.25">
      <c r="B162" t="s">
        <v>1798</v>
      </c>
      <c r="C162" t="s">
        <v>1799</v>
      </c>
      <c r="D162" s="1" t="s">
        <v>1800</v>
      </c>
      <c r="E162" s="3">
        <v>-58.32</v>
      </c>
      <c r="F162" s="3">
        <v>21975.3</v>
      </c>
      <c r="G162" s="16">
        <f t="shared" si="2"/>
        <v>-22033.62</v>
      </c>
      <c r="I162" s="75">
        <f t="shared" si="4"/>
        <v>1.5131122942896899E-4</v>
      </c>
      <c r="J162" s="3">
        <v>9685.64</v>
      </c>
      <c r="K162" s="3">
        <v>21975.3</v>
      </c>
      <c r="L162" s="16">
        <f t="shared" si="3"/>
        <v>-12289.66</v>
      </c>
      <c r="M162" s="17">
        <v>45200</v>
      </c>
      <c r="N162" s="17">
        <v>45565</v>
      </c>
      <c r="O162" t="s">
        <v>1801</v>
      </c>
      <c r="P162" t="s">
        <v>432</v>
      </c>
      <c r="Q162" t="s">
        <v>1689</v>
      </c>
      <c r="R162" t="s">
        <v>21</v>
      </c>
    </row>
    <row r="163" spans="2:18" x14ac:dyDescent="0.25">
      <c r="B163" t="s">
        <v>1802</v>
      </c>
      <c r="C163" t="s">
        <v>1803</v>
      </c>
      <c r="D163" s="1" t="s">
        <v>1804</v>
      </c>
      <c r="E163" s="3">
        <v>-46.050000000000004</v>
      </c>
      <c r="F163" s="3">
        <v>23144.68</v>
      </c>
      <c r="G163" s="16">
        <f t="shared" si="2"/>
        <v>-23190.73</v>
      </c>
      <c r="I163" s="75">
        <f t="shared" si="4"/>
        <v>1.1292898937213909E-4</v>
      </c>
      <c r="J163" s="3">
        <v>7228.74</v>
      </c>
      <c r="K163" s="3">
        <v>23144.68</v>
      </c>
      <c r="L163" s="16">
        <f t="shared" si="3"/>
        <v>-15915.94</v>
      </c>
      <c r="M163" s="17">
        <v>45200</v>
      </c>
      <c r="N163" s="17">
        <v>45565</v>
      </c>
      <c r="O163" t="s">
        <v>1801</v>
      </c>
      <c r="P163" t="s">
        <v>432</v>
      </c>
      <c r="Q163" t="s">
        <v>1689</v>
      </c>
      <c r="R163" t="s">
        <v>21</v>
      </c>
    </row>
    <row r="164" spans="2:18" x14ac:dyDescent="0.25">
      <c r="B164" t="s">
        <v>1873</v>
      </c>
      <c r="C164" t="s">
        <v>1874</v>
      </c>
      <c r="D164" s="1" t="s">
        <v>1875</v>
      </c>
      <c r="E164" s="3">
        <v>6560.8600000000006</v>
      </c>
      <c r="F164" s="3">
        <v>1360373.4</v>
      </c>
      <c r="G164" s="16">
        <f t="shared" si="2"/>
        <v>-1353812.5399999998</v>
      </c>
      <c r="I164" s="75">
        <f t="shared" si="4"/>
        <v>4.8485616056745916E-4</v>
      </c>
      <c r="J164" s="3">
        <v>31036.31</v>
      </c>
      <c r="K164" s="3">
        <v>1360373.4</v>
      </c>
      <c r="L164" s="16">
        <f t="shared" si="3"/>
        <v>-1329337.0899999999</v>
      </c>
      <c r="M164" s="17">
        <v>45200</v>
      </c>
      <c r="N164" s="17">
        <v>45565</v>
      </c>
      <c r="O164" t="s">
        <v>871</v>
      </c>
      <c r="P164" t="s">
        <v>432</v>
      </c>
      <c r="Q164" t="s">
        <v>1876</v>
      </c>
      <c r="R164" t="s">
        <v>45</v>
      </c>
    </row>
    <row r="165" spans="2:18" ht="30" x14ac:dyDescent="0.25">
      <c r="B165" t="s">
        <v>1902</v>
      </c>
      <c r="C165" t="s">
        <v>1903</v>
      </c>
      <c r="D165" s="1" t="s">
        <v>1904</v>
      </c>
      <c r="E165" s="3">
        <v>-8.4</v>
      </c>
      <c r="F165" s="3">
        <v>7274.85</v>
      </c>
      <c r="G165" s="16">
        <f t="shared" si="2"/>
        <v>-7283.25</v>
      </c>
      <c r="I165" s="75">
        <f t="shared" si="4"/>
        <v>-4.4995752005081102E-5</v>
      </c>
      <c r="J165" s="3">
        <v>-2880.2400000000002</v>
      </c>
      <c r="K165" s="3">
        <v>7274.85</v>
      </c>
      <c r="L165" s="16">
        <f t="shared" si="3"/>
        <v>-10155.09</v>
      </c>
      <c r="M165" s="17">
        <v>45200</v>
      </c>
      <c r="N165" s="17">
        <v>45565</v>
      </c>
      <c r="O165" t="s">
        <v>1905</v>
      </c>
      <c r="P165" t="s">
        <v>21</v>
      </c>
      <c r="Q165" t="s">
        <v>1534</v>
      </c>
      <c r="R165" t="s">
        <v>32</v>
      </c>
    </row>
    <row r="166" spans="2:18" ht="45" x14ac:dyDescent="0.25">
      <c r="B166" t="s">
        <v>1931</v>
      </c>
      <c r="C166" t="s">
        <v>1932</v>
      </c>
      <c r="D166" s="1" t="s">
        <v>1933</v>
      </c>
      <c r="E166" s="3">
        <v>-84.61</v>
      </c>
      <c r="F166" s="3">
        <v>38479.480000000003</v>
      </c>
      <c r="G166" s="16">
        <f t="shared" si="2"/>
        <v>-38564.090000000004</v>
      </c>
      <c r="I166" s="75">
        <f t="shared" si="4"/>
        <v>4.1498607997428457E-4</v>
      </c>
      <c r="J166" s="3">
        <v>26563.83</v>
      </c>
      <c r="K166" s="3">
        <v>38479.480000000003</v>
      </c>
      <c r="L166" s="16">
        <f t="shared" si="3"/>
        <v>-11915.650000000001</v>
      </c>
      <c r="M166" s="17">
        <v>45200</v>
      </c>
      <c r="N166" s="17">
        <v>45565</v>
      </c>
      <c r="O166" t="s">
        <v>1934</v>
      </c>
      <c r="P166" t="s">
        <v>21</v>
      </c>
      <c r="Q166" t="s">
        <v>1935</v>
      </c>
      <c r="R166" t="s">
        <v>38</v>
      </c>
    </row>
    <row r="167" spans="2:18" x14ac:dyDescent="0.25">
      <c r="B167" t="s">
        <v>1972</v>
      </c>
      <c r="C167" t="s">
        <v>1973</v>
      </c>
      <c r="D167" s="1" t="s">
        <v>1974</v>
      </c>
      <c r="E167" s="3">
        <v>-2499.4699999999998</v>
      </c>
      <c r="F167" s="3">
        <v>1693619.85</v>
      </c>
      <c r="G167" s="16">
        <f t="shared" si="2"/>
        <v>-1696119.32</v>
      </c>
      <c r="I167" s="75">
        <f t="shared" si="4"/>
        <v>1.3163135252708832E-3</v>
      </c>
      <c r="J167" s="3">
        <v>84259.040000000008</v>
      </c>
      <c r="K167" s="3">
        <v>1693619.85</v>
      </c>
      <c r="L167" s="16">
        <f t="shared" si="3"/>
        <v>-1609360.81</v>
      </c>
      <c r="M167" s="17">
        <v>45200</v>
      </c>
      <c r="N167" s="17">
        <v>45565</v>
      </c>
      <c r="O167" t="s">
        <v>1975</v>
      </c>
      <c r="P167" t="s">
        <v>32</v>
      </c>
      <c r="Q167" t="s">
        <v>1180</v>
      </c>
      <c r="R167" t="s">
        <v>23</v>
      </c>
    </row>
    <row r="168" spans="2:18" ht="30" x14ac:dyDescent="0.25">
      <c r="B168" t="s">
        <v>2011</v>
      </c>
      <c r="C168" t="s">
        <v>2012</v>
      </c>
      <c r="D168" s="1" t="s">
        <v>2013</v>
      </c>
      <c r="E168" s="3">
        <v>-33.96</v>
      </c>
      <c r="F168" s="3">
        <v>18162.849999999999</v>
      </c>
      <c r="G168" s="16">
        <f t="shared" si="2"/>
        <v>-18196.809999999998</v>
      </c>
      <c r="I168" s="75">
        <f t="shared" si="4"/>
        <v>2.0712537096531094E-4</v>
      </c>
      <c r="J168" s="3">
        <v>13258.380000000001</v>
      </c>
      <c r="K168" s="3">
        <v>18162.849999999999</v>
      </c>
      <c r="L168" s="16">
        <f t="shared" si="3"/>
        <v>-4904.4699999999975</v>
      </c>
      <c r="M168" s="17">
        <v>45200</v>
      </c>
      <c r="N168" s="17">
        <v>45565</v>
      </c>
      <c r="O168" t="s">
        <v>2014</v>
      </c>
      <c r="P168" t="s">
        <v>38</v>
      </c>
      <c r="Q168" t="s">
        <v>1886</v>
      </c>
      <c r="R168" t="s">
        <v>585</v>
      </c>
    </row>
    <row r="169" spans="2:18" ht="45" x14ac:dyDescent="0.25">
      <c r="B169" t="s">
        <v>2026</v>
      </c>
      <c r="C169" t="s">
        <v>2027</v>
      </c>
      <c r="D169" s="1" t="s">
        <v>2028</v>
      </c>
      <c r="E169" s="3">
        <v>-52.59</v>
      </c>
      <c r="F169" s="3">
        <v>16092.56</v>
      </c>
      <c r="G169" s="16">
        <f t="shared" si="2"/>
        <v>-16145.15</v>
      </c>
      <c r="I169" s="75">
        <f t="shared" si="4"/>
        <v>1.9234674786556692E-4</v>
      </c>
      <c r="J169" s="3">
        <v>12312.380000000001</v>
      </c>
      <c r="K169" s="3">
        <v>16092.56</v>
      </c>
      <c r="L169" s="16">
        <f t="shared" si="3"/>
        <v>-3780.1799999999985</v>
      </c>
      <c r="M169" s="17">
        <v>45200</v>
      </c>
      <c r="N169" s="17">
        <v>45565</v>
      </c>
      <c r="O169" t="s">
        <v>2029</v>
      </c>
      <c r="P169" t="s">
        <v>38</v>
      </c>
      <c r="Q169" t="s">
        <v>1886</v>
      </c>
      <c r="R169" t="s">
        <v>585</v>
      </c>
    </row>
    <row r="170" spans="2:18" x14ac:dyDescent="0.25">
      <c r="B170" t="s">
        <v>2064</v>
      </c>
      <c r="C170" t="s">
        <v>2065</v>
      </c>
      <c r="D170" s="1" t="s">
        <v>2066</v>
      </c>
      <c r="E170" s="3">
        <v>-29.96</v>
      </c>
      <c r="F170" s="3">
        <v>3810.87</v>
      </c>
      <c r="G170" s="16">
        <f t="shared" si="2"/>
        <v>-3840.83</v>
      </c>
      <c r="I170" s="75">
        <f t="shared" si="4"/>
        <v>0</v>
      </c>
      <c r="J170" s="3">
        <v>0</v>
      </c>
      <c r="K170" s="3">
        <v>3810.87</v>
      </c>
      <c r="L170" s="16">
        <f t="shared" si="3"/>
        <v>-3810.87</v>
      </c>
      <c r="M170" s="17">
        <v>45200</v>
      </c>
      <c r="N170" s="17">
        <v>45565</v>
      </c>
      <c r="O170" t="s">
        <v>2067</v>
      </c>
      <c r="P170" t="s">
        <v>43</v>
      </c>
      <c r="Q170" t="s">
        <v>2068</v>
      </c>
      <c r="R170" t="s">
        <v>43</v>
      </c>
    </row>
    <row r="171" spans="2:18" ht="30" x14ac:dyDescent="0.25">
      <c r="B171" t="s">
        <v>2107</v>
      </c>
      <c r="C171" t="s">
        <v>2108</v>
      </c>
      <c r="D171" s="1" t="s">
        <v>2109</v>
      </c>
      <c r="E171" s="3">
        <v>-41.92</v>
      </c>
      <c r="F171" s="3">
        <v>7596.48</v>
      </c>
      <c r="G171" s="16">
        <f t="shared" si="2"/>
        <v>-7638.4</v>
      </c>
      <c r="I171" s="75">
        <f t="shared" si="4"/>
        <v>-5.5993172213639024E-5</v>
      </c>
      <c r="J171" s="3">
        <v>-3584.2</v>
      </c>
      <c r="K171" s="3">
        <v>7596.48</v>
      </c>
      <c r="L171" s="16">
        <f t="shared" si="3"/>
        <v>-11180.68</v>
      </c>
      <c r="M171" s="17">
        <v>45200</v>
      </c>
      <c r="N171" s="17">
        <v>45565</v>
      </c>
      <c r="O171" t="s">
        <v>2110</v>
      </c>
      <c r="P171" t="s">
        <v>43</v>
      </c>
      <c r="Q171" t="s">
        <v>2111</v>
      </c>
      <c r="R171" t="s">
        <v>544</v>
      </c>
    </row>
    <row r="172" spans="2:18" ht="45" x14ac:dyDescent="0.25">
      <c r="B172" t="s">
        <v>2133</v>
      </c>
      <c r="C172" t="s">
        <v>2134</v>
      </c>
      <c r="D172" s="1" t="s">
        <v>2135</v>
      </c>
      <c r="E172" s="3">
        <v>-98.98</v>
      </c>
      <c r="F172" s="3">
        <v>41158.199999999997</v>
      </c>
      <c r="G172" s="16">
        <f t="shared" si="2"/>
        <v>-41257.18</v>
      </c>
      <c r="I172" s="75">
        <f t="shared" si="4"/>
        <v>5.445222736658559E-4</v>
      </c>
      <c r="J172" s="3">
        <v>34855.620000000003</v>
      </c>
      <c r="K172" s="3">
        <v>41158.199999999997</v>
      </c>
      <c r="L172" s="16">
        <f t="shared" si="3"/>
        <v>-6302.5799999999945</v>
      </c>
      <c r="M172" s="17">
        <v>45200</v>
      </c>
      <c r="N172" s="17">
        <v>45565</v>
      </c>
      <c r="O172" t="s">
        <v>2136</v>
      </c>
      <c r="P172" t="s">
        <v>585</v>
      </c>
      <c r="Q172" t="s">
        <v>1776</v>
      </c>
      <c r="R172" t="s">
        <v>580</v>
      </c>
    </row>
    <row r="173" spans="2:18" ht="30" x14ac:dyDescent="0.25">
      <c r="B173" t="s">
        <v>2191</v>
      </c>
      <c r="C173" t="s">
        <v>2192</v>
      </c>
      <c r="D173" s="1" t="s">
        <v>2193</v>
      </c>
      <c r="E173" s="3">
        <v>-40.79</v>
      </c>
      <c r="F173" s="3">
        <v>7193.01</v>
      </c>
      <c r="G173" s="16">
        <f t="shared" si="2"/>
        <v>-7233.8</v>
      </c>
      <c r="I173" s="75">
        <f t="shared" si="4"/>
        <v>9.865215207996779E-5</v>
      </c>
      <c r="J173" s="3">
        <v>6314.8600000000006</v>
      </c>
      <c r="K173" s="3">
        <v>7193.01</v>
      </c>
      <c r="L173" s="16">
        <f t="shared" si="3"/>
        <v>-878.14999999999964</v>
      </c>
      <c r="M173" s="17">
        <v>45200</v>
      </c>
      <c r="N173" s="17">
        <v>45565</v>
      </c>
      <c r="O173" t="s">
        <v>2194</v>
      </c>
      <c r="P173" t="s">
        <v>544</v>
      </c>
      <c r="Q173" t="s">
        <v>1776</v>
      </c>
      <c r="R173" t="s">
        <v>580</v>
      </c>
    </row>
    <row r="174" spans="2:18" ht="30" x14ac:dyDescent="0.25">
      <c r="B174" t="s">
        <v>2251</v>
      </c>
      <c r="C174" t="s">
        <v>2252</v>
      </c>
      <c r="D174" s="1" t="s">
        <v>2253</v>
      </c>
      <c r="E174" s="3">
        <v>-47.980000000000004</v>
      </c>
      <c r="F174" s="3">
        <v>16617.12</v>
      </c>
      <c r="G174" s="16">
        <f t="shared" si="2"/>
        <v>-16665.099999999999</v>
      </c>
      <c r="I174" s="75">
        <f t="shared" si="4"/>
        <v>8.0553337894189312E-5</v>
      </c>
      <c r="J174" s="3">
        <v>5156.33</v>
      </c>
      <c r="K174" s="3">
        <v>16617.12</v>
      </c>
      <c r="L174" s="16">
        <f t="shared" si="3"/>
        <v>-11460.789999999999</v>
      </c>
      <c r="M174" s="17">
        <v>45200</v>
      </c>
      <c r="N174" s="17">
        <v>45565</v>
      </c>
      <c r="O174" t="s">
        <v>2208</v>
      </c>
      <c r="P174" t="s">
        <v>580</v>
      </c>
      <c r="Q174" t="s">
        <v>1735</v>
      </c>
      <c r="R174" t="s">
        <v>45</v>
      </c>
    </row>
    <row r="175" spans="2:18" ht="30" x14ac:dyDescent="0.25">
      <c r="B175" t="s">
        <v>2254</v>
      </c>
      <c r="C175" t="s">
        <v>2255</v>
      </c>
      <c r="D175" s="1" t="s">
        <v>2256</v>
      </c>
      <c r="E175" s="3">
        <v>-48.71</v>
      </c>
      <c r="F175" s="3">
        <v>16528.169999999998</v>
      </c>
      <c r="G175" s="16">
        <f t="shared" si="2"/>
        <v>-16576.879999999997</v>
      </c>
      <c r="I175" s="75">
        <f t="shared" si="4"/>
        <v>8.7060774947253134E-5</v>
      </c>
      <c r="J175" s="3">
        <v>5572.88</v>
      </c>
      <c r="K175" s="3">
        <v>16528.169999999998</v>
      </c>
      <c r="L175" s="16">
        <f t="shared" si="3"/>
        <v>-10955.289999999997</v>
      </c>
      <c r="M175" s="17">
        <v>45200</v>
      </c>
      <c r="N175" s="17">
        <v>45565</v>
      </c>
      <c r="O175" t="s">
        <v>2208</v>
      </c>
      <c r="P175" t="s">
        <v>580</v>
      </c>
      <c r="Q175" t="s">
        <v>1735</v>
      </c>
      <c r="R175" t="s">
        <v>45</v>
      </c>
    </row>
    <row r="176" spans="2:18" x14ac:dyDescent="0.25">
      <c r="B176" t="s">
        <v>2257</v>
      </c>
      <c r="C176" t="s">
        <v>2258</v>
      </c>
      <c r="D176" s="1" t="s">
        <v>2259</v>
      </c>
      <c r="E176" s="3">
        <v>-16.18</v>
      </c>
      <c r="F176" s="3">
        <v>23465.15</v>
      </c>
      <c r="G176" s="16">
        <f t="shared" si="2"/>
        <v>-23481.33</v>
      </c>
      <c r="I176" s="75">
        <f t="shared" si="4"/>
        <v>2.838914133012857E-4</v>
      </c>
      <c r="J176" s="3">
        <v>18172.28</v>
      </c>
      <c r="K176" s="3">
        <v>23465.15</v>
      </c>
      <c r="L176" s="16">
        <f t="shared" si="3"/>
        <v>-5292.8700000000026</v>
      </c>
      <c r="M176" s="17">
        <v>45200</v>
      </c>
      <c r="N176" s="17">
        <v>45565</v>
      </c>
      <c r="O176" t="s">
        <v>2260</v>
      </c>
      <c r="P176" t="s">
        <v>580</v>
      </c>
      <c r="Q176" t="s">
        <v>1180</v>
      </c>
      <c r="R176" t="s">
        <v>23</v>
      </c>
    </row>
    <row r="177" spans="2:18" ht="45" x14ac:dyDescent="0.25">
      <c r="B177" t="s">
        <v>2270</v>
      </c>
      <c r="C177" t="s">
        <v>2271</v>
      </c>
      <c r="D177" s="1" t="s">
        <v>2272</v>
      </c>
      <c r="E177" s="3">
        <v>-28.93</v>
      </c>
      <c r="F177" s="3">
        <v>20863.669999999998</v>
      </c>
      <c r="G177" s="16">
        <f t="shared" si="2"/>
        <v>-20892.599999999999</v>
      </c>
      <c r="I177" s="75">
        <f t="shared" si="4"/>
        <v>2.8694712014939343E-4</v>
      </c>
      <c r="J177" s="3">
        <v>18367.88</v>
      </c>
      <c r="K177" s="3">
        <v>20863.669999999998</v>
      </c>
      <c r="L177" s="16">
        <f t="shared" si="3"/>
        <v>-2495.7899999999972</v>
      </c>
      <c r="M177" s="17">
        <v>45200</v>
      </c>
      <c r="N177" s="17">
        <v>45565</v>
      </c>
      <c r="O177" t="s">
        <v>2072</v>
      </c>
      <c r="P177" t="s">
        <v>43</v>
      </c>
      <c r="Q177" t="s">
        <v>1735</v>
      </c>
      <c r="R177" t="s">
        <v>45</v>
      </c>
    </row>
    <row r="178" spans="2:18" ht="30" x14ac:dyDescent="0.25">
      <c r="B178" t="s">
        <v>2289</v>
      </c>
      <c r="C178" t="s">
        <v>2290</v>
      </c>
      <c r="D178" s="1" t="s">
        <v>2291</v>
      </c>
      <c r="E178" s="3">
        <v>-5.3500000000000005</v>
      </c>
      <c r="F178" s="3">
        <v>562081.47</v>
      </c>
      <c r="G178" s="16">
        <f t="shared" si="2"/>
        <v>-562086.81999999995</v>
      </c>
      <c r="I178" s="75">
        <f t="shared" si="4"/>
        <v>8.7810152682860614E-3</v>
      </c>
      <c r="J178" s="3">
        <v>562084.87</v>
      </c>
      <c r="K178" s="3">
        <v>562081.47</v>
      </c>
      <c r="L178" s="16">
        <f t="shared" si="3"/>
        <v>3.4000000000232831</v>
      </c>
      <c r="M178" s="17">
        <v>45200</v>
      </c>
      <c r="N178" s="17">
        <v>45565</v>
      </c>
      <c r="O178" t="s">
        <v>871</v>
      </c>
      <c r="P178" t="s">
        <v>432</v>
      </c>
      <c r="Q178" t="s">
        <v>1180</v>
      </c>
      <c r="R178" t="s">
        <v>23</v>
      </c>
    </row>
    <row r="179" spans="2:18" ht="45" x14ac:dyDescent="0.25">
      <c r="B179" t="s">
        <v>2556</v>
      </c>
      <c r="C179" t="s">
        <v>2557</v>
      </c>
      <c r="D179" s="1" t="s">
        <v>2558</v>
      </c>
      <c r="E179" s="3">
        <v>4.95</v>
      </c>
      <c r="F179" s="3">
        <v>959307.76</v>
      </c>
      <c r="G179" s="16">
        <f t="shared" si="2"/>
        <v>-959302.81</v>
      </c>
      <c r="I179" s="75">
        <f t="shared" si="4"/>
        <v>1.4986597226093063E-2</v>
      </c>
      <c r="J179" s="3">
        <v>959312.71000000008</v>
      </c>
      <c r="K179" s="3">
        <v>959307.76</v>
      </c>
      <c r="L179" s="16">
        <f t="shared" si="3"/>
        <v>4.9500000000698492</v>
      </c>
      <c r="M179" s="17">
        <v>45200</v>
      </c>
      <c r="N179" s="17">
        <v>45565</v>
      </c>
      <c r="O179" t="s">
        <v>2452</v>
      </c>
      <c r="P179" t="s">
        <v>432</v>
      </c>
      <c r="Q179" t="s">
        <v>1471</v>
      </c>
      <c r="R179" t="s">
        <v>23</v>
      </c>
    </row>
    <row r="180" spans="2:18" ht="30" x14ac:dyDescent="0.25">
      <c r="B180" t="s">
        <v>2562</v>
      </c>
      <c r="C180" t="s">
        <v>2563</v>
      </c>
      <c r="D180" s="1" t="s">
        <v>2564</v>
      </c>
      <c r="E180" s="3">
        <v>4395.62</v>
      </c>
      <c r="F180" s="3">
        <v>233647.94</v>
      </c>
      <c r="G180" s="16">
        <f t="shared" si="2"/>
        <v>-229252.32</v>
      </c>
      <c r="I180" s="75">
        <f t="shared" si="4"/>
        <v>2.3337651732404565E-3</v>
      </c>
      <c r="J180" s="3">
        <v>149387.51999999999</v>
      </c>
      <c r="K180" s="3">
        <v>233647.94</v>
      </c>
      <c r="L180" s="16">
        <f t="shared" si="3"/>
        <v>-84260.420000000013</v>
      </c>
      <c r="M180" s="17">
        <v>45200</v>
      </c>
      <c r="N180" s="17">
        <v>45565</v>
      </c>
      <c r="O180" t="s">
        <v>2475</v>
      </c>
      <c r="P180" t="s">
        <v>432</v>
      </c>
      <c r="Q180" t="s">
        <v>1471</v>
      </c>
      <c r="R180" t="s">
        <v>23</v>
      </c>
    </row>
    <row r="181" spans="2:18" ht="45" x14ac:dyDescent="0.25">
      <c r="B181" t="s">
        <v>2569</v>
      </c>
      <c r="C181" t="s">
        <v>2570</v>
      </c>
      <c r="D181" s="1" t="s">
        <v>2571</v>
      </c>
      <c r="E181" s="3">
        <v>-428.35</v>
      </c>
      <c r="F181" s="3">
        <v>1612461.36</v>
      </c>
      <c r="G181" s="16">
        <f t="shared" si="2"/>
        <v>-1612889.7100000002</v>
      </c>
      <c r="I181" s="75">
        <f t="shared" si="4"/>
        <v>2.5183539407120384E-2</v>
      </c>
      <c r="J181" s="3">
        <v>1612033.01</v>
      </c>
      <c r="K181" s="3">
        <v>1612461.36</v>
      </c>
      <c r="L181" s="16">
        <f t="shared" si="3"/>
        <v>-428.35000000009313</v>
      </c>
      <c r="M181" s="17">
        <v>45200</v>
      </c>
      <c r="N181" s="17">
        <v>45565</v>
      </c>
      <c r="O181" t="s">
        <v>2452</v>
      </c>
      <c r="P181" t="s">
        <v>432</v>
      </c>
      <c r="Q181" t="s">
        <v>1471</v>
      </c>
      <c r="R181" t="s">
        <v>23</v>
      </c>
    </row>
    <row r="182" spans="2:18" ht="60" x14ac:dyDescent="0.25">
      <c r="B182" t="s">
        <v>2449</v>
      </c>
      <c r="C182" t="s">
        <v>2450</v>
      </c>
      <c r="D182" s="1" t="s">
        <v>2451</v>
      </c>
      <c r="E182" s="3">
        <v>7006.7500000000009</v>
      </c>
      <c r="F182" s="3">
        <v>1367930.03</v>
      </c>
      <c r="G182" s="16">
        <f t="shared" si="2"/>
        <v>-1360923.28</v>
      </c>
      <c r="I182" s="75">
        <f t="shared" si="4"/>
        <v>2.1473974875965796E-2</v>
      </c>
      <c r="J182" s="3">
        <v>1374578.68</v>
      </c>
      <c r="K182" s="3">
        <v>1367930.03</v>
      </c>
      <c r="L182" s="16">
        <f t="shared" si="3"/>
        <v>6648.6499999999069</v>
      </c>
      <c r="M182" s="17">
        <v>45200</v>
      </c>
      <c r="N182" s="17">
        <v>45565</v>
      </c>
      <c r="O182" t="s">
        <v>2452</v>
      </c>
      <c r="P182" t="s">
        <v>432</v>
      </c>
      <c r="Q182" t="s">
        <v>2453</v>
      </c>
      <c r="R182" t="s">
        <v>585</v>
      </c>
    </row>
    <row r="183" spans="2:18" ht="45" x14ac:dyDescent="0.25">
      <c r="B183" t="s">
        <v>2588</v>
      </c>
      <c r="C183" t="s">
        <v>2589</v>
      </c>
      <c r="D183" s="1" t="s">
        <v>2590</v>
      </c>
      <c r="E183" s="3">
        <v>10852486.43</v>
      </c>
      <c r="F183" s="3">
        <v>13005158.17</v>
      </c>
      <c r="G183" s="16">
        <f t="shared" si="2"/>
        <v>-2152671.7400000002</v>
      </c>
      <c r="I183" s="75">
        <f t="shared" si="4"/>
        <v>0.19054163997349471</v>
      </c>
      <c r="J183" s="3">
        <v>12196832.560000001</v>
      </c>
      <c r="K183" s="3">
        <v>13005158.17</v>
      </c>
      <c r="L183" s="16">
        <f t="shared" si="3"/>
        <v>-808325.6099999994</v>
      </c>
      <c r="M183" s="17">
        <v>45200</v>
      </c>
      <c r="N183" s="17">
        <v>45565</v>
      </c>
      <c r="O183" t="s">
        <v>2475</v>
      </c>
      <c r="P183" t="s">
        <v>432</v>
      </c>
      <c r="Q183" t="s">
        <v>2591</v>
      </c>
      <c r="R183" t="s">
        <v>43</v>
      </c>
    </row>
    <row r="184" spans="2:18" ht="45" x14ac:dyDescent="0.25">
      <c r="B184" t="s">
        <v>2596</v>
      </c>
      <c r="C184" t="s">
        <v>2597</v>
      </c>
      <c r="D184" s="1" t="s">
        <v>2598</v>
      </c>
      <c r="E184" s="3">
        <v>18825.88</v>
      </c>
      <c r="F184" s="3">
        <v>78321.33</v>
      </c>
      <c r="G184" s="16">
        <f t="shared" si="2"/>
        <v>-59495.45</v>
      </c>
      <c r="I184" s="75">
        <f t="shared" si="4"/>
        <v>1.2235532946518757E-3</v>
      </c>
      <c r="J184" s="3">
        <v>78321.33</v>
      </c>
      <c r="K184" s="3">
        <v>78321.33</v>
      </c>
      <c r="L184" s="16">
        <f t="shared" si="3"/>
        <v>0</v>
      </c>
      <c r="M184" s="17">
        <v>45200</v>
      </c>
      <c r="N184" s="17">
        <v>45565</v>
      </c>
      <c r="O184" t="s">
        <v>2475</v>
      </c>
      <c r="P184" t="s">
        <v>432</v>
      </c>
      <c r="Q184" t="s">
        <v>1471</v>
      </c>
      <c r="R184" t="s">
        <v>23</v>
      </c>
    </row>
    <row r="185" spans="2:18" ht="30" x14ac:dyDescent="0.25">
      <c r="B185" t="s">
        <v>2472</v>
      </c>
      <c r="C185" t="s">
        <v>2473</v>
      </c>
      <c r="D185" s="1" t="s">
        <v>2474</v>
      </c>
      <c r="E185" s="3">
        <v>53804.740000000013</v>
      </c>
      <c r="F185" s="3">
        <v>5407661.3700000001</v>
      </c>
      <c r="G185" s="16">
        <f t="shared" si="2"/>
        <v>-5353856.63</v>
      </c>
      <c r="I185" s="75">
        <f t="shared" si="4"/>
        <v>8.6063290531358042E-2</v>
      </c>
      <c r="J185" s="3">
        <v>5509029.6499999994</v>
      </c>
      <c r="K185" s="3">
        <v>5407661.3700000001</v>
      </c>
      <c r="L185" s="16">
        <f t="shared" si="3"/>
        <v>101368.27999999933</v>
      </c>
      <c r="M185" s="17">
        <v>45200</v>
      </c>
      <c r="N185" s="17">
        <v>45565</v>
      </c>
      <c r="O185" t="s">
        <v>2475</v>
      </c>
      <c r="P185" t="s">
        <v>432</v>
      </c>
      <c r="Q185" t="s">
        <v>1471</v>
      </c>
      <c r="R185" t="s">
        <v>23</v>
      </c>
    </row>
    <row r="186" spans="2:18" ht="30" x14ac:dyDescent="0.25">
      <c r="B186" t="s">
        <v>2633</v>
      </c>
      <c r="C186" t="s">
        <v>2634</v>
      </c>
      <c r="D186" s="1" t="s">
        <v>2635</v>
      </c>
      <c r="E186" s="3">
        <v>1827.1000000000001</v>
      </c>
      <c r="F186" s="3">
        <v>839192.69</v>
      </c>
      <c r="G186" s="16">
        <f t="shared" si="2"/>
        <v>-837365.59</v>
      </c>
      <c r="I186" s="75">
        <f t="shared" si="4"/>
        <v>1.3138598832807467E-2</v>
      </c>
      <c r="J186" s="3">
        <v>841019.78999999992</v>
      </c>
      <c r="K186" s="3">
        <v>839192.69</v>
      </c>
      <c r="L186" s="16">
        <f t="shared" si="3"/>
        <v>1827.0999999999767</v>
      </c>
      <c r="M186" s="17">
        <v>45200</v>
      </c>
      <c r="N186" s="17">
        <v>45565</v>
      </c>
      <c r="O186" t="s">
        <v>2636</v>
      </c>
      <c r="P186" t="s">
        <v>432</v>
      </c>
      <c r="Q186" t="s">
        <v>2637</v>
      </c>
      <c r="R186" t="s">
        <v>23</v>
      </c>
    </row>
    <row r="187" spans="2:18" ht="30" x14ac:dyDescent="0.25">
      <c r="B187" t="s">
        <v>2638</v>
      </c>
      <c r="C187" t="s">
        <v>2639</v>
      </c>
      <c r="D187" s="1" t="s">
        <v>2640</v>
      </c>
      <c r="E187" s="3">
        <v>-98.26</v>
      </c>
      <c r="F187" s="3">
        <v>17344.88</v>
      </c>
      <c r="G187" s="16">
        <f t="shared" si="2"/>
        <v>-17443.14</v>
      </c>
      <c r="I187" s="75">
        <f t="shared" si="4"/>
        <v>2.9245707825434033E-4</v>
      </c>
      <c r="J187" s="3">
        <v>18720.580000000002</v>
      </c>
      <c r="K187" s="3">
        <v>17344.88</v>
      </c>
      <c r="L187" s="16">
        <f t="shared" si="3"/>
        <v>1375.7000000000007</v>
      </c>
      <c r="M187" s="17">
        <v>45200</v>
      </c>
      <c r="N187" s="17">
        <v>45565</v>
      </c>
      <c r="O187" t="s">
        <v>2475</v>
      </c>
      <c r="P187" t="s">
        <v>432</v>
      </c>
      <c r="Q187" t="s">
        <v>2199</v>
      </c>
      <c r="R187" t="s">
        <v>32</v>
      </c>
    </row>
    <row r="188" spans="2:18" x14ac:dyDescent="0.25">
      <c r="B188" t="s">
        <v>2671</v>
      </c>
      <c r="C188" t="s">
        <v>2672</v>
      </c>
      <c r="D188" s="1" t="s">
        <v>2673</v>
      </c>
      <c r="E188" s="3">
        <v>565.62</v>
      </c>
      <c r="F188" s="3">
        <v>319074.78000000003</v>
      </c>
      <c r="G188" s="16">
        <f t="shared" si="2"/>
        <v>-318509.16000000003</v>
      </c>
      <c r="I188" s="75">
        <f t="shared" si="4"/>
        <v>5.1646665117775319E-3</v>
      </c>
      <c r="J188" s="3">
        <v>330597.41000000003</v>
      </c>
      <c r="K188" s="3">
        <v>319074.78000000003</v>
      </c>
      <c r="L188" s="16">
        <f t="shared" si="3"/>
        <v>11522.630000000005</v>
      </c>
      <c r="M188" s="17">
        <v>45200</v>
      </c>
      <c r="N188" s="17">
        <v>45565</v>
      </c>
      <c r="O188" t="s">
        <v>2475</v>
      </c>
      <c r="P188" t="s">
        <v>432</v>
      </c>
      <c r="Q188" t="s">
        <v>1471</v>
      </c>
      <c r="R188" t="s">
        <v>23</v>
      </c>
    </row>
    <row r="189" spans="2:18" x14ac:dyDescent="0.25">
      <c r="B189" t="s">
        <v>2691</v>
      </c>
      <c r="C189" t="s">
        <v>2692</v>
      </c>
      <c r="D189" s="1" t="s">
        <v>2693</v>
      </c>
      <c r="E189" s="3">
        <v>-134.30000000000001</v>
      </c>
      <c r="F189" s="3">
        <v>56961.87</v>
      </c>
      <c r="G189" s="16">
        <f t="shared" si="2"/>
        <v>-57096.170000000006</v>
      </c>
      <c r="I189" s="75">
        <f t="shared" si="4"/>
        <v>9.2822500800482713E-4</v>
      </c>
      <c r="J189" s="3">
        <v>59416.959999999999</v>
      </c>
      <c r="K189" s="3">
        <v>56961.87</v>
      </c>
      <c r="L189" s="16">
        <f t="shared" si="3"/>
        <v>2455.0899999999965</v>
      </c>
      <c r="M189" s="17">
        <v>45200</v>
      </c>
      <c r="N189" s="17">
        <v>45565</v>
      </c>
      <c r="O189" t="s">
        <v>2145</v>
      </c>
      <c r="P189" t="s">
        <v>21</v>
      </c>
      <c r="Q189" t="s">
        <v>1471</v>
      </c>
      <c r="R189" t="s">
        <v>23</v>
      </c>
    </row>
    <row r="190" spans="2:18" ht="45" x14ac:dyDescent="0.25">
      <c r="B190" t="s">
        <v>2715</v>
      </c>
      <c r="C190" t="s">
        <v>2716</v>
      </c>
      <c r="D190" s="1" t="s">
        <v>2717</v>
      </c>
      <c r="E190" s="3">
        <v>54592.240000000005</v>
      </c>
      <c r="F190" s="3">
        <v>2108625.37</v>
      </c>
      <c r="G190" s="16">
        <f t="shared" si="2"/>
        <v>-2054033.1300000001</v>
      </c>
      <c r="I190" s="75">
        <f t="shared" si="4"/>
        <v>3.3266430173286697E-2</v>
      </c>
      <c r="J190" s="3">
        <v>2129429.9699999997</v>
      </c>
      <c r="K190" s="3">
        <v>2108625.37</v>
      </c>
      <c r="L190" s="16">
        <f t="shared" si="3"/>
        <v>20804.599999999627</v>
      </c>
      <c r="M190" s="17">
        <v>45200</v>
      </c>
      <c r="N190" s="17">
        <v>45565</v>
      </c>
      <c r="O190" t="s">
        <v>2475</v>
      </c>
      <c r="P190" t="s">
        <v>432</v>
      </c>
      <c r="Q190" t="s">
        <v>1471</v>
      </c>
      <c r="R190" t="s">
        <v>23</v>
      </c>
    </row>
    <row r="191" spans="2:18" x14ac:dyDescent="0.25">
      <c r="B191" t="s">
        <v>2722</v>
      </c>
      <c r="C191" t="s">
        <v>2723</v>
      </c>
      <c r="D191" s="1" t="s">
        <v>2724</v>
      </c>
      <c r="E191" s="3">
        <v>1313.5200000000002</v>
      </c>
      <c r="F191" s="3">
        <v>359070.92</v>
      </c>
      <c r="G191" s="16">
        <f t="shared" si="2"/>
        <v>-357757.39999999997</v>
      </c>
      <c r="I191" s="75">
        <f t="shared" si="4"/>
        <v>1.7382963303272843E-3</v>
      </c>
      <c r="J191" s="3">
        <v>111270.73999999999</v>
      </c>
      <c r="K191" s="3">
        <v>359070.92</v>
      </c>
      <c r="L191" s="16">
        <f t="shared" si="3"/>
        <v>-247800.18</v>
      </c>
      <c r="M191" s="17">
        <v>45200</v>
      </c>
      <c r="N191" s="17">
        <v>45565</v>
      </c>
      <c r="O191" t="s">
        <v>2725</v>
      </c>
      <c r="P191" t="s">
        <v>32</v>
      </c>
      <c r="Q191" t="s">
        <v>1471</v>
      </c>
      <c r="R191" t="s">
        <v>23</v>
      </c>
    </row>
    <row r="192" spans="2:18" x14ac:dyDescent="0.25">
      <c r="B192" t="s">
        <v>2756</v>
      </c>
      <c r="C192" t="s">
        <v>2757</v>
      </c>
      <c r="D192" s="1" t="s">
        <v>2758</v>
      </c>
      <c r="E192" s="3">
        <v>51074.22</v>
      </c>
      <c r="F192" s="3">
        <v>124143.76</v>
      </c>
      <c r="G192" s="16">
        <f t="shared" si="2"/>
        <v>-73069.539999999994</v>
      </c>
      <c r="I192" s="75">
        <f t="shared" si="4"/>
        <v>1.0974114976063005E-3</v>
      </c>
      <c r="J192" s="3">
        <v>70246.820000000007</v>
      </c>
      <c r="K192" s="3">
        <v>124143.76</v>
      </c>
      <c r="L192" s="16">
        <f t="shared" si="3"/>
        <v>-53896.939999999988</v>
      </c>
      <c r="M192" s="17">
        <v>45200</v>
      </c>
      <c r="N192" s="17">
        <v>45565</v>
      </c>
      <c r="O192" t="s">
        <v>2475</v>
      </c>
      <c r="P192" t="s">
        <v>432</v>
      </c>
      <c r="Q192" t="s">
        <v>2759</v>
      </c>
      <c r="R192" t="s">
        <v>544</v>
      </c>
    </row>
    <row r="193" spans="2:18" x14ac:dyDescent="0.25">
      <c r="B193" t="s">
        <v>4107</v>
      </c>
      <c r="C193" t="s">
        <v>4108</v>
      </c>
      <c r="D193" s="1" t="s">
        <v>4109</v>
      </c>
      <c r="E193" s="3">
        <v>112258.40000000001</v>
      </c>
      <c r="F193" s="3">
        <v>164523.01999999999</v>
      </c>
      <c r="G193" s="16">
        <f t="shared" si="2"/>
        <v>-52264.619999999981</v>
      </c>
      <c r="I193" s="75">
        <f t="shared" si="4"/>
        <v>1.7537257752434506E-3</v>
      </c>
      <c r="J193" s="3">
        <v>112258.40000000001</v>
      </c>
      <c r="K193" s="3">
        <v>164523.01999999999</v>
      </c>
      <c r="L193" s="16">
        <f t="shared" si="3"/>
        <v>-52264.619999999981</v>
      </c>
      <c r="M193" s="17">
        <v>45200</v>
      </c>
      <c r="N193" s="17">
        <v>45565</v>
      </c>
      <c r="O193" t="s">
        <v>2725</v>
      </c>
      <c r="P193" t="s">
        <v>32</v>
      </c>
      <c r="Q193" t="s">
        <v>2591</v>
      </c>
      <c r="R193" t="s">
        <v>43</v>
      </c>
    </row>
    <row r="194" spans="2:18" ht="45" x14ac:dyDescent="0.25">
      <c r="B194" t="s">
        <v>2847</v>
      </c>
      <c r="C194" t="s">
        <v>2848</v>
      </c>
      <c r="D194" s="1" t="s">
        <v>2849</v>
      </c>
      <c r="E194" s="3">
        <v>-9.3800000000000008</v>
      </c>
      <c r="F194" s="3">
        <v>8460.67</v>
      </c>
      <c r="G194" s="16">
        <f t="shared" si="2"/>
        <v>-8470.0499999999993</v>
      </c>
      <c r="I194" s="75">
        <f t="shared" si="4"/>
        <v>5.6515266911306523E-5</v>
      </c>
      <c r="J194" s="3">
        <v>3617.6200000000003</v>
      </c>
      <c r="K194" s="3">
        <v>8460.67</v>
      </c>
      <c r="L194" s="16">
        <f t="shared" si="3"/>
        <v>-4843.0499999999993</v>
      </c>
      <c r="M194" s="17">
        <v>45200</v>
      </c>
      <c r="N194" s="17">
        <v>45565</v>
      </c>
      <c r="O194" t="s">
        <v>2659</v>
      </c>
      <c r="P194" t="s">
        <v>38</v>
      </c>
      <c r="Q194" t="s">
        <v>872</v>
      </c>
      <c r="R194" t="s">
        <v>544</v>
      </c>
    </row>
    <row r="195" spans="2:18" x14ac:dyDescent="0.25">
      <c r="B195" t="s">
        <v>2877</v>
      </c>
      <c r="C195" t="s">
        <v>2878</v>
      </c>
      <c r="D195" s="1" t="s">
        <v>1762</v>
      </c>
      <c r="E195" s="3">
        <v>1542.72</v>
      </c>
      <c r="F195" s="3">
        <v>528855.76</v>
      </c>
      <c r="G195" s="16">
        <f t="shared" si="2"/>
        <v>-527313.04</v>
      </c>
      <c r="I195" s="75">
        <f t="shared" si="4"/>
        <v>8.9239087752152058E-3</v>
      </c>
      <c r="J195" s="3">
        <v>571231.68000000005</v>
      </c>
      <c r="K195" s="3">
        <v>528855.76</v>
      </c>
      <c r="L195" s="16">
        <f t="shared" si="3"/>
        <v>42375.920000000042</v>
      </c>
      <c r="M195" s="17">
        <v>45200</v>
      </c>
      <c r="N195" s="17">
        <v>45565</v>
      </c>
      <c r="O195" t="s">
        <v>2677</v>
      </c>
      <c r="P195" t="s">
        <v>585</v>
      </c>
      <c r="Q195" t="s">
        <v>2879</v>
      </c>
      <c r="R195" t="s">
        <v>454</v>
      </c>
    </row>
    <row r="196" spans="2:18" x14ac:dyDescent="0.25">
      <c r="B196" t="s">
        <v>2883</v>
      </c>
      <c r="C196" t="s">
        <v>2884</v>
      </c>
      <c r="D196" s="1" t="s">
        <v>2885</v>
      </c>
      <c r="E196" s="3">
        <v>4229.9999999999991</v>
      </c>
      <c r="F196" s="3">
        <v>277284.43</v>
      </c>
      <c r="G196" s="16">
        <f t="shared" si="2"/>
        <v>-273054.43</v>
      </c>
      <c r="I196" s="75">
        <f t="shared" si="4"/>
        <v>4.3978812453586381E-3</v>
      </c>
      <c r="J196" s="3">
        <v>281514.43000000005</v>
      </c>
      <c r="K196" s="3">
        <v>277284.43</v>
      </c>
      <c r="L196" s="16">
        <f t="shared" si="3"/>
        <v>4230.0000000000582</v>
      </c>
      <c r="M196" s="17">
        <v>45200</v>
      </c>
      <c r="N196" s="17">
        <v>45565</v>
      </c>
      <c r="O196" t="s">
        <v>2886</v>
      </c>
      <c r="P196" t="s">
        <v>544</v>
      </c>
      <c r="Q196" t="s">
        <v>1471</v>
      </c>
      <c r="R196" t="s">
        <v>23</v>
      </c>
    </row>
    <row r="197" spans="2:18" x14ac:dyDescent="0.25">
      <c r="B197" t="s">
        <v>2890</v>
      </c>
      <c r="C197" t="s">
        <v>2891</v>
      </c>
      <c r="D197" s="1" t="s">
        <v>2892</v>
      </c>
      <c r="E197" s="3">
        <v>-632.13</v>
      </c>
      <c r="F197" s="3">
        <v>243758.24</v>
      </c>
      <c r="G197" s="16">
        <f t="shared" si="2"/>
        <v>-244390.37</v>
      </c>
      <c r="I197" s="75">
        <f t="shared" si="4"/>
        <v>3.4583384053484493E-3</v>
      </c>
      <c r="J197" s="3">
        <v>221373</v>
      </c>
      <c r="K197" s="3">
        <v>243758.24</v>
      </c>
      <c r="L197" s="16">
        <f t="shared" si="3"/>
        <v>-22385.239999999991</v>
      </c>
      <c r="M197" s="17">
        <v>45200</v>
      </c>
      <c r="N197" s="17">
        <v>45565</v>
      </c>
      <c r="O197" t="s">
        <v>2893</v>
      </c>
      <c r="P197" t="s">
        <v>544</v>
      </c>
      <c r="Q197" t="s">
        <v>2894</v>
      </c>
      <c r="R197" t="s">
        <v>50</v>
      </c>
    </row>
    <row r="198" spans="2:18" x14ac:dyDescent="0.25">
      <c r="B198" t="s">
        <v>2930</v>
      </c>
      <c r="C198" t="s">
        <v>2931</v>
      </c>
      <c r="D198" s="1" t="s">
        <v>2932</v>
      </c>
      <c r="E198" s="3">
        <v>-105.08999999999999</v>
      </c>
      <c r="F198" s="3">
        <v>15361.92</v>
      </c>
      <c r="G198" s="16">
        <f t="shared" si="2"/>
        <v>-15467.01</v>
      </c>
      <c r="I198" s="75">
        <f t="shared" si="4"/>
        <v>2.3956929155842548E-4</v>
      </c>
      <c r="J198" s="3">
        <v>15335.16</v>
      </c>
      <c r="K198" s="3">
        <v>15361.92</v>
      </c>
      <c r="L198" s="16">
        <f t="shared" si="3"/>
        <v>-26.760000000000218</v>
      </c>
      <c r="M198" s="17">
        <v>45200</v>
      </c>
      <c r="N198" s="17">
        <v>45565</v>
      </c>
      <c r="O198" t="s">
        <v>2929</v>
      </c>
      <c r="P198" t="s">
        <v>585</v>
      </c>
      <c r="Q198" t="s">
        <v>2894</v>
      </c>
      <c r="R198" t="s">
        <v>50</v>
      </c>
    </row>
    <row r="199" spans="2:18" x14ac:dyDescent="0.25">
      <c r="B199" t="s">
        <v>2942</v>
      </c>
      <c r="C199" t="s">
        <v>2943</v>
      </c>
      <c r="D199" s="1" t="s">
        <v>2944</v>
      </c>
      <c r="E199" s="3">
        <v>-220.72</v>
      </c>
      <c r="F199" s="3">
        <v>102286.29</v>
      </c>
      <c r="G199" s="16">
        <f t="shared" si="2"/>
        <v>-102507.01</v>
      </c>
      <c r="I199" s="75">
        <f t="shared" si="4"/>
        <v>1.0100781148650827E-3</v>
      </c>
      <c r="J199" s="3">
        <v>64656.49</v>
      </c>
      <c r="K199" s="3">
        <v>102286.29</v>
      </c>
      <c r="L199" s="16">
        <f t="shared" si="3"/>
        <v>-37629.799999999996</v>
      </c>
      <c r="M199" s="17">
        <v>45200</v>
      </c>
      <c r="N199" s="17">
        <v>45565</v>
      </c>
      <c r="O199" t="s">
        <v>2886</v>
      </c>
      <c r="P199" t="s">
        <v>544</v>
      </c>
      <c r="Q199" t="s">
        <v>2894</v>
      </c>
      <c r="R199" t="s">
        <v>50</v>
      </c>
    </row>
    <row r="200" spans="2:18" x14ac:dyDescent="0.25">
      <c r="B200" t="s">
        <v>2945</v>
      </c>
      <c r="C200" t="s">
        <v>2946</v>
      </c>
      <c r="D200" s="1" t="s">
        <v>2947</v>
      </c>
      <c r="E200" s="3">
        <v>-253.61</v>
      </c>
      <c r="F200" s="3">
        <v>125042.23</v>
      </c>
      <c r="G200" s="16">
        <f t="shared" si="2"/>
        <v>-125295.84</v>
      </c>
      <c r="I200" s="75">
        <f t="shared" si="4"/>
        <v>1.390558609457169E-3</v>
      </c>
      <c r="J200" s="3">
        <v>89011.57</v>
      </c>
      <c r="K200" s="3">
        <v>125042.23</v>
      </c>
      <c r="L200" s="16">
        <f t="shared" si="3"/>
        <v>-36030.659999999989</v>
      </c>
      <c r="M200" s="17">
        <v>45200</v>
      </c>
      <c r="N200" s="17">
        <v>45565</v>
      </c>
      <c r="O200" t="s">
        <v>2886</v>
      </c>
      <c r="P200" t="s">
        <v>544</v>
      </c>
      <c r="Q200" t="s">
        <v>2948</v>
      </c>
      <c r="R200" t="s">
        <v>50</v>
      </c>
    </row>
    <row r="201" spans="2:18" x14ac:dyDescent="0.25">
      <c r="B201" t="s">
        <v>2952</v>
      </c>
      <c r="C201" t="s">
        <v>2953</v>
      </c>
      <c r="D201" s="1" t="s">
        <v>542</v>
      </c>
      <c r="E201" s="3">
        <v>-37.18</v>
      </c>
      <c r="F201" s="3">
        <v>747260.79</v>
      </c>
      <c r="G201" s="16">
        <f t="shared" si="2"/>
        <v>-747297.97000000009</v>
      </c>
      <c r="I201" s="75">
        <f t="shared" si="4"/>
        <v>7.3830809386131614E-3</v>
      </c>
      <c r="J201" s="3">
        <v>472601.17</v>
      </c>
      <c r="K201" s="3">
        <v>747260.79</v>
      </c>
      <c r="L201" s="16">
        <f t="shared" si="3"/>
        <v>-274659.62000000005</v>
      </c>
      <c r="M201" s="17">
        <v>45200</v>
      </c>
      <c r="N201" s="17">
        <v>45565</v>
      </c>
      <c r="O201" t="s">
        <v>2954</v>
      </c>
      <c r="P201" t="s">
        <v>544</v>
      </c>
      <c r="Q201" t="s">
        <v>2955</v>
      </c>
      <c r="R201" t="s">
        <v>454</v>
      </c>
    </row>
    <row r="202" spans="2:18" x14ac:dyDescent="0.25">
      <c r="B202" t="s">
        <v>2959</v>
      </c>
      <c r="C202" t="s">
        <v>2960</v>
      </c>
      <c r="D202" s="1" t="s">
        <v>2961</v>
      </c>
      <c r="E202" s="3">
        <v>772.35</v>
      </c>
      <c r="F202" s="3">
        <v>464772.12</v>
      </c>
      <c r="G202" s="16">
        <f t="shared" si="2"/>
        <v>-463999.77</v>
      </c>
      <c r="I202" s="75">
        <f t="shared" si="4"/>
        <v>7.1656773945931113E-3</v>
      </c>
      <c r="J202" s="3">
        <v>458684.87</v>
      </c>
      <c r="K202" s="3">
        <v>464772.12</v>
      </c>
      <c r="L202" s="16">
        <f t="shared" si="3"/>
        <v>-6087.25</v>
      </c>
      <c r="M202" s="17">
        <v>45200</v>
      </c>
      <c r="N202" s="17">
        <v>45565</v>
      </c>
      <c r="O202" t="s">
        <v>2893</v>
      </c>
      <c r="P202" t="s">
        <v>544</v>
      </c>
      <c r="Q202" t="s">
        <v>2962</v>
      </c>
      <c r="R202" t="s">
        <v>23</v>
      </c>
    </row>
    <row r="203" spans="2:18" ht="45" x14ac:dyDescent="0.25">
      <c r="B203" t="s">
        <v>2966</v>
      </c>
      <c r="C203" t="s">
        <v>2967</v>
      </c>
      <c r="D203" s="1" t="s">
        <v>2968</v>
      </c>
      <c r="E203" s="3">
        <v>-1306.2699999999998</v>
      </c>
      <c r="F203" s="3">
        <v>856832.12</v>
      </c>
      <c r="G203" s="16">
        <f t="shared" si="2"/>
        <v>-858138.39</v>
      </c>
      <c r="I203" s="75">
        <f t="shared" si="4"/>
        <v>1.3365215739152368E-2</v>
      </c>
      <c r="J203" s="3">
        <v>855525.85000000009</v>
      </c>
      <c r="K203" s="3">
        <v>856832.12</v>
      </c>
      <c r="L203" s="16">
        <f t="shared" si="3"/>
        <v>-1306.2699999999022</v>
      </c>
      <c r="M203" s="17">
        <v>45200</v>
      </c>
      <c r="N203" s="17">
        <v>45565</v>
      </c>
      <c r="O203" t="s">
        <v>2965</v>
      </c>
      <c r="P203" t="s">
        <v>544</v>
      </c>
      <c r="Q203" t="s">
        <v>1471</v>
      </c>
      <c r="R203" t="s">
        <v>23</v>
      </c>
    </row>
    <row r="204" spans="2:18" ht="30" x14ac:dyDescent="0.25">
      <c r="B204" t="s">
        <v>2980</v>
      </c>
      <c r="C204" t="s">
        <v>2981</v>
      </c>
      <c r="D204" s="1" t="s">
        <v>2982</v>
      </c>
      <c r="E204" s="3">
        <v>-695.84</v>
      </c>
      <c r="F204" s="3">
        <v>91626.05</v>
      </c>
      <c r="G204" s="16">
        <f t="shared" ref="G204:G267" si="5">E204-F204</f>
        <v>-92321.89</v>
      </c>
      <c r="I204" s="75">
        <f t="shared" si="4"/>
        <v>1.5548128507657764E-3</v>
      </c>
      <c r="J204" s="3">
        <v>99525.71</v>
      </c>
      <c r="K204" s="3">
        <v>91626.05</v>
      </c>
      <c r="L204" s="16">
        <f t="shared" ref="L204:L267" si="6">J204-K204</f>
        <v>7899.6600000000035</v>
      </c>
      <c r="M204" s="17">
        <v>45200</v>
      </c>
      <c r="N204" s="17">
        <v>45565</v>
      </c>
      <c r="O204" t="s">
        <v>2975</v>
      </c>
      <c r="P204" t="s">
        <v>544</v>
      </c>
      <c r="Q204" t="s">
        <v>1471</v>
      </c>
      <c r="R204" t="s">
        <v>23</v>
      </c>
    </row>
    <row r="205" spans="2:18" ht="45" x14ac:dyDescent="0.25">
      <c r="B205" t="s">
        <v>2983</v>
      </c>
      <c r="C205" t="s">
        <v>2984</v>
      </c>
      <c r="D205" s="1" t="s">
        <v>2985</v>
      </c>
      <c r="E205" s="3">
        <v>88508.099999999991</v>
      </c>
      <c r="F205" s="3">
        <v>2406761.29</v>
      </c>
      <c r="G205" s="16">
        <f t="shared" si="5"/>
        <v>-2318253.19</v>
      </c>
      <c r="I205" s="75">
        <f t="shared" si="4"/>
        <v>-2.4115835285278041E-3</v>
      </c>
      <c r="J205" s="3">
        <v>-154368.78</v>
      </c>
      <c r="K205" s="3">
        <v>2406761.29</v>
      </c>
      <c r="L205" s="16">
        <f t="shared" si="6"/>
        <v>-2561130.0699999998</v>
      </c>
      <c r="M205" s="17">
        <v>45200</v>
      </c>
      <c r="N205" s="17">
        <v>45565</v>
      </c>
      <c r="O205" t="s">
        <v>2986</v>
      </c>
      <c r="P205" t="s">
        <v>585</v>
      </c>
      <c r="Q205" t="s">
        <v>2987</v>
      </c>
      <c r="R205" t="s">
        <v>38</v>
      </c>
    </row>
    <row r="206" spans="2:18" x14ac:dyDescent="0.25">
      <c r="B206" t="s">
        <v>2999</v>
      </c>
      <c r="C206" t="s">
        <v>3000</v>
      </c>
      <c r="D206" s="1" t="s">
        <v>3001</v>
      </c>
      <c r="E206" s="3">
        <v>-275.94</v>
      </c>
      <c r="F206" s="3">
        <v>100211.42</v>
      </c>
      <c r="G206" s="16">
        <f t="shared" si="5"/>
        <v>-100487.36</v>
      </c>
      <c r="I206" s="75">
        <f t="shared" si="4"/>
        <v>1.4431569163581176E-3</v>
      </c>
      <c r="J206" s="3">
        <v>92378.46</v>
      </c>
      <c r="K206" s="3">
        <v>100211.42</v>
      </c>
      <c r="L206" s="16">
        <f t="shared" si="6"/>
        <v>-7832.9599999999919</v>
      </c>
      <c r="M206" s="17">
        <v>45200</v>
      </c>
      <c r="N206" s="17">
        <v>45565</v>
      </c>
      <c r="O206" t="s">
        <v>2979</v>
      </c>
      <c r="P206" t="s">
        <v>580</v>
      </c>
      <c r="Q206" t="s">
        <v>2894</v>
      </c>
      <c r="R206" t="s">
        <v>50</v>
      </c>
    </row>
    <row r="207" spans="2:18" ht="30" x14ac:dyDescent="0.25">
      <c r="B207" t="s">
        <v>3010</v>
      </c>
      <c r="C207" t="s">
        <v>3011</v>
      </c>
      <c r="D207" s="1" t="s">
        <v>3012</v>
      </c>
      <c r="E207" s="3">
        <v>152922.03</v>
      </c>
      <c r="F207" s="3">
        <v>175807.51</v>
      </c>
      <c r="G207" s="16">
        <f t="shared" si="5"/>
        <v>-22885.48000000001</v>
      </c>
      <c r="I207" s="75">
        <f t="shared" ref="I207:I270" si="7">J207/64011376</f>
        <v>2.6834288017804834E-3</v>
      </c>
      <c r="J207" s="3">
        <v>171769.97</v>
      </c>
      <c r="K207" s="3">
        <v>175807.51</v>
      </c>
      <c r="L207" s="16">
        <f t="shared" si="6"/>
        <v>-4037.5400000000081</v>
      </c>
      <c r="M207" s="17">
        <v>45200</v>
      </c>
      <c r="N207" s="17">
        <v>45565</v>
      </c>
      <c r="O207" t="s">
        <v>3013</v>
      </c>
      <c r="P207" t="s">
        <v>580</v>
      </c>
      <c r="Q207" t="s">
        <v>3014</v>
      </c>
      <c r="R207" t="s">
        <v>580</v>
      </c>
    </row>
    <row r="208" spans="2:18" ht="45" x14ac:dyDescent="0.25">
      <c r="B208" t="s">
        <v>3015</v>
      </c>
      <c r="C208" t="s">
        <v>3016</v>
      </c>
      <c r="D208" s="1" t="s">
        <v>3017</v>
      </c>
      <c r="E208" s="3">
        <v>6738.58</v>
      </c>
      <c r="F208" s="3">
        <v>1111263.76</v>
      </c>
      <c r="G208" s="16">
        <f t="shared" si="5"/>
        <v>-1104525.18</v>
      </c>
      <c r="I208" s="75">
        <f t="shared" si="7"/>
        <v>8.9608740796323447E-3</v>
      </c>
      <c r="J208" s="3">
        <v>573597.88</v>
      </c>
      <c r="K208" s="3">
        <v>1111263.76</v>
      </c>
      <c r="L208" s="16">
        <f t="shared" si="6"/>
        <v>-537665.88</v>
      </c>
      <c r="M208" s="17">
        <v>45200</v>
      </c>
      <c r="N208" s="17">
        <v>45565</v>
      </c>
      <c r="O208" t="s">
        <v>2453</v>
      </c>
      <c r="P208" t="s">
        <v>585</v>
      </c>
      <c r="Q208" t="s">
        <v>1471</v>
      </c>
      <c r="R208" t="s">
        <v>23</v>
      </c>
    </row>
    <row r="209" spans="2:18" ht="45" x14ac:dyDescent="0.25">
      <c r="B209" t="s">
        <v>3021</v>
      </c>
      <c r="C209" t="s">
        <v>3022</v>
      </c>
      <c r="D209" s="1" t="s">
        <v>3023</v>
      </c>
      <c r="E209" s="3">
        <v>-99.64</v>
      </c>
      <c r="F209" s="3">
        <v>90351.77</v>
      </c>
      <c r="G209" s="16">
        <f t="shared" si="5"/>
        <v>-90451.41</v>
      </c>
      <c r="I209" s="75">
        <f t="shared" si="7"/>
        <v>1.3782229896135961E-3</v>
      </c>
      <c r="J209" s="3">
        <v>88221.95</v>
      </c>
      <c r="K209" s="3">
        <v>90351.77</v>
      </c>
      <c r="L209" s="16">
        <f t="shared" si="6"/>
        <v>-2129.820000000007</v>
      </c>
      <c r="M209" s="17">
        <v>45200</v>
      </c>
      <c r="N209" s="17">
        <v>45565</v>
      </c>
      <c r="O209" t="s">
        <v>2998</v>
      </c>
      <c r="P209" t="s">
        <v>580</v>
      </c>
      <c r="Q209" t="s">
        <v>2894</v>
      </c>
      <c r="R209" t="s">
        <v>50</v>
      </c>
    </row>
    <row r="210" spans="2:18" ht="45" x14ac:dyDescent="0.25">
      <c r="B210" t="s">
        <v>4110</v>
      </c>
      <c r="C210" t="s">
        <v>4111</v>
      </c>
      <c r="D210" s="1" t="s">
        <v>4112</v>
      </c>
      <c r="E210" s="3">
        <v>75832.290000000008</v>
      </c>
      <c r="F210" s="3">
        <v>74002.2</v>
      </c>
      <c r="G210" s="16">
        <f t="shared" si="5"/>
        <v>1830.0900000000111</v>
      </c>
      <c r="I210" s="75">
        <f t="shared" si="7"/>
        <v>1.1846689563430103E-3</v>
      </c>
      <c r="J210" s="3">
        <v>75832.290000000008</v>
      </c>
      <c r="K210" s="3">
        <v>74002.2</v>
      </c>
      <c r="L210" s="16">
        <f t="shared" si="6"/>
        <v>1830.0900000000111</v>
      </c>
      <c r="M210" s="17">
        <v>45200</v>
      </c>
      <c r="N210" s="17">
        <v>45565</v>
      </c>
      <c r="O210" t="s">
        <v>4640</v>
      </c>
      <c r="P210" t="s">
        <v>580</v>
      </c>
      <c r="Q210" t="s">
        <v>4641</v>
      </c>
      <c r="R210" t="s">
        <v>544</v>
      </c>
    </row>
    <row r="211" spans="2:18" x14ac:dyDescent="0.25">
      <c r="B211" t="s">
        <v>3039</v>
      </c>
      <c r="C211" t="s">
        <v>3040</v>
      </c>
      <c r="D211" s="1" t="s">
        <v>1540</v>
      </c>
      <c r="E211" s="3">
        <v>-96.210000000000008</v>
      </c>
      <c r="F211" s="3">
        <v>236218.87</v>
      </c>
      <c r="G211" s="16">
        <f t="shared" si="5"/>
        <v>-236315.08</v>
      </c>
      <c r="I211" s="75">
        <f t="shared" si="7"/>
        <v>3.2067865561896374E-3</v>
      </c>
      <c r="J211" s="3">
        <v>205270.82</v>
      </c>
      <c r="K211" s="3">
        <v>236218.87</v>
      </c>
      <c r="L211" s="16">
        <f t="shared" si="6"/>
        <v>-30948.049999999988</v>
      </c>
      <c r="M211" s="17">
        <v>45200</v>
      </c>
      <c r="N211" s="17">
        <v>45565</v>
      </c>
      <c r="O211" t="s">
        <v>3041</v>
      </c>
      <c r="P211" t="s">
        <v>45</v>
      </c>
      <c r="Q211" t="s">
        <v>1471</v>
      </c>
      <c r="R211" t="s">
        <v>23</v>
      </c>
    </row>
    <row r="212" spans="2:18" x14ac:dyDescent="0.25">
      <c r="B212" t="s">
        <v>3046</v>
      </c>
      <c r="C212" t="s">
        <v>3047</v>
      </c>
      <c r="D212" s="1" t="s">
        <v>542</v>
      </c>
      <c r="E212" s="3">
        <v>-510.73</v>
      </c>
      <c r="F212" s="3">
        <v>1189088.55</v>
      </c>
      <c r="G212" s="16">
        <f t="shared" si="5"/>
        <v>-1189599.28</v>
      </c>
      <c r="I212" s="75">
        <f t="shared" si="7"/>
        <v>1.0991349881308598E-2</v>
      </c>
      <c r="J212" s="3">
        <v>703571.43</v>
      </c>
      <c r="K212" s="3">
        <v>1189088.55</v>
      </c>
      <c r="L212" s="16">
        <f t="shared" si="6"/>
        <v>-485517.12</v>
      </c>
      <c r="M212" s="17">
        <v>45200</v>
      </c>
      <c r="N212" s="17">
        <v>45565</v>
      </c>
      <c r="O212" t="s">
        <v>3045</v>
      </c>
      <c r="P212" t="s">
        <v>45</v>
      </c>
      <c r="Q212" t="s">
        <v>1471</v>
      </c>
      <c r="R212" t="s">
        <v>23</v>
      </c>
    </row>
    <row r="213" spans="2:18" x14ac:dyDescent="0.25">
      <c r="B213" t="s">
        <v>3048</v>
      </c>
      <c r="C213" t="s">
        <v>3049</v>
      </c>
      <c r="D213" s="1" t="s">
        <v>3050</v>
      </c>
      <c r="E213" s="3">
        <v>10105.85</v>
      </c>
      <c r="F213" s="3">
        <v>736283.08</v>
      </c>
      <c r="G213" s="16">
        <f t="shared" si="5"/>
        <v>-726177.23</v>
      </c>
      <c r="I213" s="75">
        <f t="shared" si="7"/>
        <v>1.1450532324129388E-2</v>
      </c>
      <c r="J213" s="3">
        <v>732964.33000000007</v>
      </c>
      <c r="K213" s="3">
        <v>736283.08</v>
      </c>
      <c r="L213" s="16">
        <f t="shared" si="6"/>
        <v>-3318.7499999998836</v>
      </c>
      <c r="M213" s="17">
        <v>45200</v>
      </c>
      <c r="N213" s="17">
        <v>45565</v>
      </c>
      <c r="O213" t="s">
        <v>1876</v>
      </c>
      <c r="P213" t="s">
        <v>45</v>
      </c>
      <c r="Q213" t="s">
        <v>1471</v>
      </c>
      <c r="R213" t="s">
        <v>23</v>
      </c>
    </row>
    <row r="214" spans="2:18" x14ac:dyDescent="0.25">
      <c r="B214" t="s">
        <v>3051</v>
      </c>
      <c r="C214" t="s">
        <v>3052</v>
      </c>
      <c r="D214" s="1" t="s">
        <v>3053</v>
      </c>
      <c r="E214" s="3">
        <v>31819.33</v>
      </c>
      <c r="F214" s="3">
        <v>156850.70000000001</v>
      </c>
      <c r="G214" s="16">
        <f t="shared" si="5"/>
        <v>-125031.37000000001</v>
      </c>
      <c r="I214" s="75">
        <f t="shared" si="7"/>
        <v>2.3014287335426128E-3</v>
      </c>
      <c r="J214" s="3">
        <v>147317.62</v>
      </c>
      <c r="K214" s="3">
        <v>156850.70000000001</v>
      </c>
      <c r="L214" s="16">
        <f t="shared" si="6"/>
        <v>-9533.0800000000163</v>
      </c>
      <c r="M214" s="17">
        <v>45200</v>
      </c>
      <c r="N214" s="17">
        <v>45565</v>
      </c>
      <c r="O214" t="s">
        <v>2475</v>
      </c>
      <c r="P214" t="s">
        <v>432</v>
      </c>
      <c r="Q214" t="s">
        <v>1471</v>
      </c>
      <c r="R214" t="s">
        <v>23</v>
      </c>
    </row>
    <row r="215" spans="2:18" x14ac:dyDescent="0.25">
      <c r="B215" t="s">
        <v>3058</v>
      </c>
      <c r="C215" t="s">
        <v>3059</v>
      </c>
      <c r="D215" s="1" t="s">
        <v>3060</v>
      </c>
      <c r="E215" s="3">
        <v>-1264.3700000000001</v>
      </c>
      <c r="F215" s="3">
        <v>0</v>
      </c>
      <c r="G215" s="16"/>
      <c r="I215" s="75">
        <f t="shared" si="7"/>
        <v>4.2652523201500928E-3</v>
      </c>
      <c r="J215" s="3">
        <v>273024.67</v>
      </c>
      <c r="K215" s="3" t="s">
        <v>58</v>
      </c>
      <c r="L215" s="16"/>
      <c r="M215" s="17">
        <v>45200</v>
      </c>
      <c r="N215" s="17">
        <v>45565</v>
      </c>
      <c r="O215" t="s">
        <v>3061</v>
      </c>
      <c r="P215" t="s">
        <v>45</v>
      </c>
      <c r="Q215" t="s">
        <v>3062</v>
      </c>
      <c r="R215" t="s">
        <v>23</v>
      </c>
    </row>
    <row r="216" spans="2:18" x14ac:dyDescent="0.25">
      <c r="B216" t="s">
        <v>3063</v>
      </c>
      <c r="C216" t="s">
        <v>3064</v>
      </c>
      <c r="D216" s="1" t="s">
        <v>3065</v>
      </c>
      <c r="E216" s="3">
        <v>1869.06</v>
      </c>
      <c r="F216" s="3">
        <v>0</v>
      </c>
      <c r="G216" s="16"/>
      <c r="I216" s="75">
        <f t="shared" si="7"/>
        <v>9.7020820174214036E-3</v>
      </c>
      <c r="J216" s="3">
        <v>621043.62</v>
      </c>
      <c r="K216" s="3" t="s">
        <v>58</v>
      </c>
      <c r="L216" s="16"/>
      <c r="M216" s="17">
        <v>45200</v>
      </c>
      <c r="N216" s="17">
        <v>45565</v>
      </c>
      <c r="O216" t="s">
        <v>3061</v>
      </c>
      <c r="P216" t="s">
        <v>45</v>
      </c>
      <c r="Q216" t="s">
        <v>3062</v>
      </c>
      <c r="R216" t="s">
        <v>23</v>
      </c>
    </row>
    <row r="217" spans="2:18" x14ac:dyDescent="0.25">
      <c r="B217" t="s">
        <v>3066</v>
      </c>
      <c r="C217" t="s">
        <v>3067</v>
      </c>
      <c r="D217" s="1" t="s">
        <v>1540</v>
      </c>
      <c r="E217" s="3">
        <v>56492.520000000004</v>
      </c>
      <c r="F217" s="3">
        <v>505134.17</v>
      </c>
      <c r="G217" s="16">
        <f t="shared" si="5"/>
        <v>-448641.64999999997</v>
      </c>
      <c r="I217" s="75">
        <f t="shared" si="7"/>
        <v>5.8168760502820618E-3</v>
      </c>
      <c r="J217" s="3">
        <v>372346.24</v>
      </c>
      <c r="K217" s="3">
        <v>505134.17</v>
      </c>
      <c r="L217" s="16">
        <f t="shared" si="6"/>
        <v>-132787.93</v>
      </c>
      <c r="M217" s="17">
        <v>45200</v>
      </c>
      <c r="N217" s="17">
        <v>45565</v>
      </c>
      <c r="O217" t="s">
        <v>1876</v>
      </c>
      <c r="P217" t="s">
        <v>45</v>
      </c>
      <c r="Q217" t="s">
        <v>1471</v>
      </c>
      <c r="R217" t="s">
        <v>23</v>
      </c>
    </row>
    <row r="218" spans="2:18" ht="30" x14ac:dyDescent="0.25">
      <c r="B218" t="s">
        <v>3068</v>
      </c>
      <c r="C218" t="s">
        <v>3069</v>
      </c>
      <c r="D218" s="1" t="s">
        <v>3070</v>
      </c>
      <c r="E218" s="3">
        <v>11470.389999999998</v>
      </c>
      <c r="F218" s="3">
        <v>729347.34</v>
      </c>
      <c r="G218" s="16">
        <f t="shared" si="5"/>
        <v>-717876.95</v>
      </c>
      <c r="I218" s="75">
        <f t="shared" si="7"/>
        <v>7.4426603483730772E-3</v>
      </c>
      <c r="J218" s="3">
        <v>476414.93000000005</v>
      </c>
      <c r="K218" s="3">
        <v>729347.34</v>
      </c>
      <c r="L218" s="16">
        <f t="shared" si="6"/>
        <v>-252932.40999999992</v>
      </c>
      <c r="M218" s="17">
        <v>45200</v>
      </c>
      <c r="N218" s="17">
        <v>45565</v>
      </c>
      <c r="O218" t="s">
        <v>3071</v>
      </c>
      <c r="P218" t="s">
        <v>45</v>
      </c>
      <c r="Q218" t="s">
        <v>1471</v>
      </c>
      <c r="R218" t="s">
        <v>23</v>
      </c>
    </row>
    <row r="219" spans="2:18" ht="45" x14ac:dyDescent="0.25">
      <c r="B219" t="s">
        <v>3072</v>
      </c>
      <c r="C219" t="s">
        <v>3073</v>
      </c>
      <c r="D219" s="1" t="s">
        <v>3074</v>
      </c>
      <c r="E219" s="3">
        <v>-89.95</v>
      </c>
      <c r="F219" s="3">
        <v>27521.87</v>
      </c>
      <c r="G219" s="16">
        <f t="shared" si="5"/>
        <v>-27611.82</v>
      </c>
      <c r="I219" s="75">
        <f t="shared" si="7"/>
        <v>5.7816129432993285E-5</v>
      </c>
      <c r="J219" s="3">
        <v>3700.89</v>
      </c>
      <c r="K219" s="3">
        <v>27521.87</v>
      </c>
      <c r="L219" s="16">
        <f t="shared" si="6"/>
        <v>-23820.98</v>
      </c>
      <c r="M219" s="17">
        <v>45200</v>
      </c>
      <c r="N219" s="17">
        <v>45565</v>
      </c>
      <c r="O219" t="s">
        <v>3075</v>
      </c>
      <c r="P219" t="s">
        <v>45</v>
      </c>
      <c r="Q219" t="s">
        <v>2894</v>
      </c>
      <c r="R219" t="s">
        <v>50</v>
      </c>
    </row>
    <row r="220" spans="2:18" ht="30" x14ac:dyDescent="0.25">
      <c r="B220" t="s">
        <v>3076</v>
      </c>
      <c r="C220" t="s">
        <v>3077</v>
      </c>
      <c r="D220" s="1" t="s">
        <v>3078</v>
      </c>
      <c r="E220" s="3">
        <v>-210.38</v>
      </c>
      <c r="F220" s="3">
        <v>4289.53</v>
      </c>
      <c r="G220" s="16">
        <f t="shared" si="5"/>
        <v>-4499.91</v>
      </c>
      <c r="I220" s="75">
        <f t="shared" si="7"/>
        <v>1.3213479429031492E-4</v>
      </c>
      <c r="J220" s="3">
        <v>8458.130000000001</v>
      </c>
      <c r="K220" s="3">
        <v>4289.53</v>
      </c>
      <c r="L220" s="16">
        <f t="shared" si="6"/>
        <v>4168.6000000000013</v>
      </c>
      <c r="M220" s="17">
        <v>45200</v>
      </c>
      <c r="N220" s="17">
        <v>45565</v>
      </c>
      <c r="O220" t="s">
        <v>3079</v>
      </c>
      <c r="P220" t="s">
        <v>454</v>
      </c>
      <c r="Q220" t="s">
        <v>2955</v>
      </c>
      <c r="R220" t="s">
        <v>454</v>
      </c>
    </row>
    <row r="221" spans="2:18" x14ac:dyDescent="0.25">
      <c r="B221" t="s">
        <v>3080</v>
      </c>
      <c r="C221" t="s">
        <v>3081</v>
      </c>
      <c r="D221" s="1" t="s">
        <v>3082</v>
      </c>
      <c r="E221" s="3">
        <v>-40.76</v>
      </c>
      <c r="F221" s="3">
        <v>3243.66</v>
      </c>
      <c r="G221" s="16">
        <f t="shared" si="5"/>
        <v>-3284.42</v>
      </c>
      <c r="I221" s="75">
        <f t="shared" si="7"/>
        <v>1.0741387593355281E-4</v>
      </c>
      <c r="J221" s="3">
        <v>6875.71</v>
      </c>
      <c r="K221" s="3">
        <v>3243.66</v>
      </c>
      <c r="L221" s="16">
        <f t="shared" si="6"/>
        <v>3632.05</v>
      </c>
      <c r="M221" s="17">
        <v>45200</v>
      </c>
      <c r="N221" s="17">
        <v>45565</v>
      </c>
      <c r="O221" t="s">
        <v>3083</v>
      </c>
      <c r="P221" t="s">
        <v>50</v>
      </c>
      <c r="Q221" t="s">
        <v>3084</v>
      </c>
      <c r="R221" t="s">
        <v>50</v>
      </c>
    </row>
    <row r="222" spans="2:18" x14ac:dyDescent="0.25">
      <c r="B222" t="s">
        <v>3085</v>
      </c>
      <c r="C222" t="s">
        <v>3086</v>
      </c>
      <c r="D222" s="1" t="s">
        <v>3087</v>
      </c>
      <c r="E222" s="3">
        <v>52613.060000000005</v>
      </c>
      <c r="F222" s="3">
        <v>53864.81</v>
      </c>
      <c r="G222" s="16">
        <f t="shared" si="5"/>
        <v>-1251.7499999999927</v>
      </c>
      <c r="I222" s="75">
        <f t="shared" si="7"/>
        <v>8.6084979644868121E-4</v>
      </c>
      <c r="J222" s="3">
        <v>55104.18</v>
      </c>
      <c r="K222" s="3">
        <v>53864.81</v>
      </c>
      <c r="L222" s="16">
        <f t="shared" si="6"/>
        <v>1239.3700000000026</v>
      </c>
      <c r="M222" s="17">
        <v>45200</v>
      </c>
      <c r="N222" s="17">
        <v>45565</v>
      </c>
      <c r="O222" t="s">
        <v>3079</v>
      </c>
      <c r="P222" t="s">
        <v>454</v>
      </c>
      <c r="Q222" t="s">
        <v>1471</v>
      </c>
      <c r="R222" t="s">
        <v>23</v>
      </c>
    </row>
    <row r="223" spans="2:18" ht="30" x14ac:dyDescent="0.25">
      <c r="B223" t="s">
        <v>3088</v>
      </c>
      <c r="C223" t="s">
        <v>3089</v>
      </c>
      <c r="D223" s="1" t="s">
        <v>3090</v>
      </c>
      <c r="E223" s="3">
        <v>-610.74</v>
      </c>
      <c r="F223" s="3">
        <v>8447.86</v>
      </c>
      <c r="G223" s="16">
        <f t="shared" si="5"/>
        <v>-9058.6</v>
      </c>
      <c r="I223" s="75">
        <f t="shared" si="7"/>
        <v>1.7719069185452284E-4</v>
      </c>
      <c r="J223" s="3">
        <v>11342.22</v>
      </c>
      <c r="K223" s="3">
        <v>8447.86</v>
      </c>
      <c r="L223" s="16">
        <f t="shared" si="6"/>
        <v>2894.3599999999988</v>
      </c>
      <c r="M223" s="17">
        <v>45200</v>
      </c>
      <c r="N223" s="17">
        <v>45565</v>
      </c>
      <c r="O223" t="s">
        <v>3091</v>
      </c>
      <c r="P223" t="s">
        <v>454</v>
      </c>
      <c r="Q223" t="s">
        <v>1471</v>
      </c>
      <c r="R223" t="s">
        <v>23</v>
      </c>
    </row>
    <row r="224" spans="2:18" x14ac:dyDescent="0.25">
      <c r="B224" t="s">
        <v>3092</v>
      </c>
      <c r="C224" t="s">
        <v>3093</v>
      </c>
      <c r="D224" s="1" t="s">
        <v>3094</v>
      </c>
      <c r="E224" s="3">
        <v>-1868.7099999999996</v>
      </c>
      <c r="F224" s="3">
        <v>62166.58</v>
      </c>
      <c r="G224" s="16">
        <f t="shared" si="5"/>
        <v>-64035.29</v>
      </c>
      <c r="I224" s="75">
        <f t="shared" si="7"/>
        <v>9.4198678059974849E-4</v>
      </c>
      <c r="J224" s="3">
        <v>60297.87</v>
      </c>
      <c r="K224" s="3">
        <v>62166.58</v>
      </c>
      <c r="L224" s="16">
        <f t="shared" si="6"/>
        <v>-1868.7099999999991</v>
      </c>
      <c r="M224" s="17">
        <v>45200</v>
      </c>
      <c r="N224" s="17">
        <v>45565</v>
      </c>
      <c r="O224" t="s">
        <v>3091</v>
      </c>
      <c r="P224" t="s">
        <v>454</v>
      </c>
      <c r="Q224" t="s">
        <v>1471</v>
      </c>
      <c r="R224" t="s">
        <v>23</v>
      </c>
    </row>
    <row r="225" spans="2:18" x14ac:dyDescent="0.25">
      <c r="B225" t="s">
        <v>3099</v>
      </c>
      <c r="C225" t="s">
        <v>3100</v>
      </c>
      <c r="D225" s="1" t="s">
        <v>3101</v>
      </c>
      <c r="E225" s="3">
        <v>-2246.42</v>
      </c>
      <c r="F225" s="3">
        <v>36381.370000000003</v>
      </c>
      <c r="G225" s="16">
        <f t="shared" si="5"/>
        <v>-38627.79</v>
      </c>
      <c r="I225" s="75">
        <f t="shared" si="7"/>
        <v>5.3326380610846413E-4</v>
      </c>
      <c r="J225" s="3">
        <v>34134.949999999997</v>
      </c>
      <c r="K225" s="3">
        <v>36381.370000000003</v>
      </c>
      <c r="L225" s="16">
        <f t="shared" si="6"/>
        <v>-2246.4200000000055</v>
      </c>
      <c r="M225" s="17">
        <v>45200</v>
      </c>
      <c r="N225" s="17">
        <v>45565</v>
      </c>
      <c r="O225" t="s">
        <v>3083</v>
      </c>
      <c r="P225" t="s">
        <v>50</v>
      </c>
      <c r="Q225" t="s">
        <v>1471</v>
      </c>
      <c r="R225" t="s">
        <v>23</v>
      </c>
    </row>
    <row r="226" spans="2:18" ht="30" x14ac:dyDescent="0.25">
      <c r="B226" t="s">
        <v>3102</v>
      </c>
      <c r="C226" t="s">
        <v>3103</v>
      </c>
      <c r="D226" s="1" t="s">
        <v>3104</v>
      </c>
      <c r="E226" s="3">
        <v>17.309999999999995</v>
      </c>
      <c r="F226" s="3">
        <v>2390.65</v>
      </c>
      <c r="G226" s="16">
        <f t="shared" si="5"/>
        <v>-2373.34</v>
      </c>
      <c r="I226" s="75">
        <f t="shared" si="7"/>
        <v>9.5489745447746669E-5</v>
      </c>
      <c r="J226" s="3">
        <v>6112.43</v>
      </c>
      <c r="K226" s="3">
        <v>2390.65</v>
      </c>
      <c r="L226" s="16">
        <f t="shared" si="6"/>
        <v>3721.78</v>
      </c>
      <c r="M226" s="17">
        <v>45200</v>
      </c>
      <c r="N226" s="17">
        <v>45565</v>
      </c>
      <c r="O226" t="s">
        <v>3105</v>
      </c>
      <c r="P226" t="s">
        <v>454</v>
      </c>
      <c r="Q226" t="s">
        <v>1471</v>
      </c>
      <c r="R226" t="s">
        <v>23</v>
      </c>
    </row>
    <row r="227" spans="2:18" ht="45" x14ac:dyDescent="0.25">
      <c r="B227" t="s">
        <v>3106</v>
      </c>
      <c r="C227" t="s">
        <v>3107</v>
      </c>
      <c r="D227" s="1" t="s">
        <v>3108</v>
      </c>
      <c r="E227" s="3">
        <v>229350.03</v>
      </c>
      <c r="F227" s="3">
        <v>350693.61</v>
      </c>
      <c r="G227" s="16">
        <f t="shared" si="5"/>
        <v>-121343.57999999999</v>
      </c>
      <c r="I227" s="75">
        <f t="shared" si="7"/>
        <v>4.5668957342832319E-3</v>
      </c>
      <c r="J227" s="3">
        <v>292333.28000000003</v>
      </c>
      <c r="K227" s="3">
        <v>350693.61</v>
      </c>
      <c r="L227" s="16">
        <f t="shared" si="6"/>
        <v>-58360.329999999958</v>
      </c>
      <c r="M227" s="17">
        <v>45200</v>
      </c>
      <c r="N227" s="17">
        <v>45565</v>
      </c>
      <c r="O227" t="s">
        <v>3109</v>
      </c>
      <c r="P227" t="s">
        <v>454</v>
      </c>
      <c r="Q227" t="s">
        <v>3110</v>
      </c>
      <c r="R227" t="s">
        <v>43</v>
      </c>
    </row>
    <row r="228" spans="2:18" ht="30" x14ac:dyDescent="0.25">
      <c r="B228" t="s">
        <v>3118</v>
      </c>
      <c r="C228" t="s">
        <v>3119</v>
      </c>
      <c r="D228" s="1" t="s">
        <v>3120</v>
      </c>
      <c r="E228" s="3">
        <v>1441.68</v>
      </c>
      <c r="F228" s="3">
        <v>4808.79</v>
      </c>
      <c r="G228" s="16">
        <f t="shared" si="5"/>
        <v>-3367.1099999999997</v>
      </c>
      <c r="I228" s="75">
        <f t="shared" si="7"/>
        <v>1.3961393362329848E-4</v>
      </c>
      <c r="J228" s="3">
        <v>8936.880000000001</v>
      </c>
      <c r="K228" s="3">
        <v>4808.79</v>
      </c>
      <c r="L228" s="16">
        <f t="shared" si="6"/>
        <v>4128.0900000000011</v>
      </c>
      <c r="M228" s="17">
        <v>45200</v>
      </c>
      <c r="N228" s="17">
        <v>45565</v>
      </c>
      <c r="O228" t="s">
        <v>3083</v>
      </c>
      <c r="P228" t="s">
        <v>50</v>
      </c>
      <c r="Q228" t="s">
        <v>1471</v>
      </c>
      <c r="R228" t="s">
        <v>23</v>
      </c>
    </row>
    <row r="229" spans="2:18" x14ac:dyDescent="0.25">
      <c r="B229" t="s">
        <v>3121</v>
      </c>
      <c r="C229" t="s">
        <v>3122</v>
      </c>
      <c r="D229" s="1" t="s">
        <v>3044</v>
      </c>
      <c r="E229" s="3">
        <v>1500.15</v>
      </c>
      <c r="F229" s="3">
        <v>3034.58</v>
      </c>
      <c r="G229" s="16">
        <f t="shared" si="5"/>
        <v>-1534.4299999999998</v>
      </c>
      <c r="I229" s="75">
        <f t="shared" si="7"/>
        <v>6.4918304521371326E-5</v>
      </c>
      <c r="J229" s="3">
        <v>4155.51</v>
      </c>
      <c r="K229" s="3">
        <v>3034.58</v>
      </c>
      <c r="L229" s="16">
        <f t="shared" si="6"/>
        <v>1120.9300000000003</v>
      </c>
      <c r="M229" s="17">
        <v>45200</v>
      </c>
      <c r="N229" s="17">
        <v>45565</v>
      </c>
      <c r="O229" t="s">
        <v>3083</v>
      </c>
      <c r="P229" t="s">
        <v>50</v>
      </c>
      <c r="Q229" t="s">
        <v>1471</v>
      </c>
      <c r="R229" t="s">
        <v>23</v>
      </c>
    </row>
    <row r="230" spans="2:18" x14ac:dyDescent="0.25">
      <c r="B230" t="s">
        <v>3123</v>
      </c>
      <c r="C230" t="s">
        <v>3124</v>
      </c>
      <c r="D230" s="1" t="s">
        <v>3125</v>
      </c>
      <c r="E230" s="3">
        <v>6292.45</v>
      </c>
      <c r="F230" s="3">
        <v>18912.91</v>
      </c>
      <c r="G230" s="16">
        <f t="shared" si="5"/>
        <v>-12620.46</v>
      </c>
      <c r="I230" s="75">
        <f t="shared" si="7"/>
        <v>3.7716702106200623E-4</v>
      </c>
      <c r="J230" s="3">
        <v>24142.98</v>
      </c>
      <c r="K230" s="3">
        <v>18912.91</v>
      </c>
      <c r="L230" s="16">
        <f t="shared" si="6"/>
        <v>5230.07</v>
      </c>
      <c r="M230" s="17">
        <v>45200</v>
      </c>
      <c r="N230" s="17">
        <v>45565</v>
      </c>
      <c r="O230" t="s">
        <v>3083</v>
      </c>
      <c r="P230" t="s">
        <v>50</v>
      </c>
      <c r="Q230" t="s">
        <v>1471</v>
      </c>
      <c r="R230" t="s">
        <v>23</v>
      </c>
    </row>
    <row r="231" spans="2:18" x14ac:dyDescent="0.25">
      <c r="B231" t="s">
        <v>3129</v>
      </c>
      <c r="C231" t="s">
        <v>3130</v>
      </c>
      <c r="D231" s="1" t="s">
        <v>3131</v>
      </c>
      <c r="E231" s="3">
        <v>-683.93</v>
      </c>
      <c r="F231" s="3">
        <v>225266.55</v>
      </c>
      <c r="G231" s="16">
        <f t="shared" si="5"/>
        <v>-225950.47999999998</v>
      </c>
      <c r="I231" s="75">
        <f t="shared" si="7"/>
        <v>1.1883581443398437E-3</v>
      </c>
      <c r="J231" s="3">
        <v>76068.44</v>
      </c>
      <c r="K231" s="3">
        <v>225266.55</v>
      </c>
      <c r="L231" s="16">
        <f t="shared" si="6"/>
        <v>-149198.10999999999</v>
      </c>
      <c r="M231" s="17">
        <v>45200</v>
      </c>
      <c r="N231" s="17">
        <v>45565</v>
      </c>
      <c r="O231" t="s">
        <v>3083</v>
      </c>
      <c r="P231" t="s">
        <v>50</v>
      </c>
      <c r="Q231" t="s">
        <v>3132</v>
      </c>
      <c r="R231" t="s">
        <v>50</v>
      </c>
    </row>
    <row r="232" spans="2:18" x14ac:dyDescent="0.25">
      <c r="B232" t="s">
        <v>3133</v>
      </c>
      <c r="C232" t="s">
        <v>3134</v>
      </c>
      <c r="D232" s="1" t="s">
        <v>3135</v>
      </c>
      <c r="E232" s="3">
        <v>-1299.6200000000001</v>
      </c>
      <c r="F232" s="3">
        <v>88766.52</v>
      </c>
      <c r="G232" s="16">
        <f t="shared" si="5"/>
        <v>-90066.14</v>
      </c>
      <c r="I232" s="75">
        <f t="shared" si="7"/>
        <v>1.2079949663947234E-3</v>
      </c>
      <c r="J232" s="3">
        <v>77325.42</v>
      </c>
      <c r="K232" s="3">
        <v>88766.52</v>
      </c>
      <c r="L232" s="16">
        <f t="shared" si="6"/>
        <v>-11441.100000000006</v>
      </c>
      <c r="M232" s="17">
        <v>45200</v>
      </c>
      <c r="N232" s="17">
        <v>45565</v>
      </c>
      <c r="O232" t="s">
        <v>3114</v>
      </c>
      <c r="P232" t="s">
        <v>50</v>
      </c>
      <c r="Q232" t="s">
        <v>1471</v>
      </c>
      <c r="R232" t="s">
        <v>23</v>
      </c>
    </row>
    <row r="233" spans="2:18" ht="30" x14ac:dyDescent="0.25">
      <c r="B233" t="s">
        <v>3136</v>
      </c>
      <c r="C233" t="s">
        <v>3137</v>
      </c>
      <c r="D233" s="1" t="s">
        <v>3138</v>
      </c>
      <c r="E233" s="3">
        <v>-509.56</v>
      </c>
      <c r="F233" s="3">
        <v>6894.24</v>
      </c>
      <c r="G233" s="16">
        <f t="shared" si="5"/>
        <v>-7403.8</v>
      </c>
      <c r="I233" s="75">
        <f t="shared" si="7"/>
        <v>7.6574513880157803E-5</v>
      </c>
      <c r="J233" s="3">
        <v>4901.6400000000003</v>
      </c>
      <c r="K233" s="3">
        <v>6894.24</v>
      </c>
      <c r="L233" s="16">
        <f t="shared" si="6"/>
        <v>-1992.5999999999995</v>
      </c>
      <c r="M233" s="17">
        <v>45200</v>
      </c>
      <c r="N233" s="17">
        <v>45565</v>
      </c>
      <c r="O233" t="s">
        <v>3139</v>
      </c>
      <c r="P233" t="s">
        <v>50</v>
      </c>
      <c r="Q233" t="s">
        <v>1471</v>
      </c>
      <c r="R233" t="s">
        <v>23</v>
      </c>
    </row>
    <row r="234" spans="2:18" ht="60" x14ac:dyDescent="0.25">
      <c r="B234" t="s">
        <v>4113</v>
      </c>
      <c r="C234" t="s">
        <v>4114</v>
      </c>
      <c r="D234" s="1" t="s">
        <v>4115</v>
      </c>
      <c r="E234" s="3">
        <v>36500.380000000005</v>
      </c>
      <c r="F234" s="3">
        <v>32137.25</v>
      </c>
      <c r="G234" s="16">
        <f t="shared" si="5"/>
        <v>4363.1300000000047</v>
      </c>
      <c r="I234" s="75">
        <f t="shared" si="7"/>
        <v>5.7021708141377864E-4</v>
      </c>
      <c r="J234" s="3">
        <v>36500.379999999997</v>
      </c>
      <c r="K234" s="3">
        <v>32137.25</v>
      </c>
      <c r="L234" s="16">
        <f t="shared" si="6"/>
        <v>4363.1299999999974</v>
      </c>
      <c r="M234" s="17">
        <v>45200</v>
      </c>
      <c r="N234" s="17">
        <v>45565</v>
      </c>
      <c r="O234" t="s">
        <v>3139</v>
      </c>
      <c r="P234" t="s">
        <v>50</v>
      </c>
      <c r="Q234" t="s">
        <v>2837</v>
      </c>
      <c r="R234" t="s">
        <v>32</v>
      </c>
    </row>
    <row r="235" spans="2:18" ht="30" x14ac:dyDescent="0.25">
      <c r="B235" t="s">
        <v>3140</v>
      </c>
      <c r="C235" t="s">
        <v>3141</v>
      </c>
      <c r="D235" s="1" t="s">
        <v>3142</v>
      </c>
      <c r="E235" s="3">
        <v>17433.539999999997</v>
      </c>
      <c r="F235" s="3">
        <v>182561.78</v>
      </c>
      <c r="G235" s="16">
        <f t="shared" si="5"/>
        <v>-165128.24</v>
      </c>
      <c r="I235" s="75">
        <f t="shared" si="7"/>
        <v>-3.8934016978482076E-4</v>
      </c>
      <c r="J235" s="3">
        <v>-24922.2</v>
      </c>
      <c r="K235" s="3">
        <v>182561.78</v>
      </c>
      <c r="L235" s="16">
        <f t="shared" si="6"/>
        <v>-207483.98</v>
      </c>
      <c r="M235" s="17">
        <v>45200</v>
      </c>
      <c r="N235" s="17">
        <v>45565</v>
      </c>
      <c r="O235" t="s">
        <v>3143</v>
      </c>
      <c r="P235" t="s">
        <v>50</v>
      </c>
      <c r="Q235" t="s">
        <v>1471</v>
      </c>
      <c r="R235" t="s">
        <v>23</v>
      </c>
    </row>
    <row r="236" spans="2:18" ht="45" x14ac:dyDescent="0.25">
      <c r="B236" t="s">
        <v>4116</v>
      </c>
      <c r="C236" t="s">
        <v>4117</v>
      </c>
      <c r="D236" s="1" t="s">
        <v>4118</v>
      </c>
      <c r="E236" s="3">
        <v>18836.479999999996</v>
      </c>
      <c r="F236" s="3">
        <v>16365.51</v>
      </c>
      <c r="G236" s="16">
        <f t="shared" si="5"/>
        <v>2470.9699999999957</v>
      </c>
      <c r="I236" s="75">
        <f t="shared" si="7"/>
        <v>2.942676939174062E-4</v>
      </c>
      <c r="J236" s="3">
        <v>18836.48</v>
      </c>
      <c r="K236" s="3">
        <v>16365.51</v>
      </c>
      <c r="L236" s="16">
        <f t="shared" si="6"/>
        <v>2470.9699999999993</v>
      </c>
      <c r="M236" s="17">
        <v>45200</v>
      </c>
      <c r="N236" s="17">
        <v>45565</v>
      </c>
      <c r="O236" t="s">
        <v>3139</v>
      </c>
      <c r="P236" t="s">
        <v>50</v>
      </c>
      <c r="Q236" t="s">
        <v>2837</v>
      </c>
      <c r="R236" t="s">
        <v>32</v>
      </c>
    </row>
    <row r="237" spans="2:18" ht="45" x14ac:dyDescent="0.25">
      <c r="B237" t="s">
        <v>4119</v>
      </c>
      <c r="C237" t="s">
        <v>4120</v>
      </c>
      <c r="D237" s="1" t="s">
        <v>4121</v>
      </c>
      <c r="E237" s="3">
        <v>107084.44</v>
      </c>
      <c r="F237" s="3">
        <v>104940.47</v>
      </c>
      <c r="G237" s="16">
        <f t="shared" si="5"/>
        <v>2143.9700000000012</v>
      </c>
      <c r="I237" s="75">
        <f t="shared" si="7"/>
        <v>1.6728970175551297E-3</v>
      </c>
      <c r="J237" s="3">
        <v>107084.44</v>
      </c>
      <c r="K237" s="3">
        <v>104940.47</v>
      </c>
      <c r="L237" s="16">
        <f t="shared" si="6"/>
        <v>2143.9700000000012</v>
      </c>
      <c r="M237" s="17">
        <v>45200</v>
      </c>
      <c r="N237" s="17">
        <v>45565</v>
      </c>
      <c r="O237" t="s">
        <v>3139</v>
      </c>
      <c r="P237" t="s">
        <v>50</v>
      </c>
      <c r="Q237" t="s">
        <v>3014</v>
      </c>
      <c r="R237" t="s">
        <v>580</v>
      </c>
    </row>
    <row r="238" spans="2:18" x14ac:dyDescent="0.25">
      <c r="B238" t="s">
        <v>4122</v>
      </c>
      <c r="C238" t="s">
        <v>4123</v>
      </c>
      <c r="D238" s="1" t="s">
        <v>4124</v>
      </c>
      <c r="E238" s="3">
        <v>29040.239999999998</v>
      </c>
      <c r="F238" s="3">
        <v>25434.02</v>
      </c>
      <c r="G238" s="16">
        <f t="shared" si="5"/>
        <v>3606.2199999999975</v>
      </c>
      <c r="I238" s="75">
        <f t="shared" si="7"/>
        <v>4.5367310960476779E-4</v>
      </c>
      <c r="J238" s="3">
        <v>29040.240000000002</v>
      </c>
      <c r="K238" s="3">
        <v>25434.02</v>
      </c>
      <c r="L238" s="16">
        <f t="shared" si="6"/>
        <v>3606.2200000000012</v>
      </c>
      <c r="M238" s="17">
        <v>45200</v>
      </c>
      <c r="N238" s="17">
        <v>45565</v>
      </c>
      <c r="O238" t="s">
        <v>3139</v>
      </c>
      <c r="P238" t="s">
        <v>50</v>
      </c>
      <c r="Q238" t="s">
        <v>2837</v>
      </c>
      <c r="R238" t="s">
        <v>32</v>
      </c>
    </row>
    <row r="239" spans="2:18" ht="30" x14ac:dyDescent="0.25">
      <c r="B239" t="s">
        <v>4125</v>
      </c>
      <c r="C239" t="s">
        <v>4126</v>
      </c>
      <c r="D239" s="1" t="s">
        <v>4127</v>
      </c>
      <c r="E239" s="3">
        <v>43322.439999999995</v>
      </c>
      <c r="F239" s="3">
        <v>34350.400000000001</v>
      </c>
      <c r="G239" s="16">
        <f t="shared" si="5"/>
        <v>8972.0399999999936</v>
      </c>
      <c r="I239" s="75">
        <f t="shared" si="7"/>
        <v>6.7679282507534285E-4</v>
      </c>
      <c r="J239" s="3">
        <v>43322.44</v>
      </c>
      <c r="K239" s="3">
        <v>34350.400000000001</v>
      </c>
      <c r="L239" s="16">
        <f t="shared" si="6"/>
        <v>8972.0400000000009</v>
      </c>
      <c r="M239" s="17">
        <v>45200</v>
      </c>
      <c r="N239" s="17">
        <v>45565</v>
      </c>
      <c r="O239" t="s">
        <v>3139</v>
      </c>
      <c r="P239" t="s">
        <v>50</v>
      </c>
      <c r="Q239" t="s">
        <v>2837</v>
      </c>
      <c r="R239" t="s">
        <v>32</v>
      </c>
    </row>
    <row r="240" spans="2:18" ht="45" x14ac:dyDescent="0.25">
      <c r="B240" t="s">
        <v>4128</v>
      </c>
      <c r="C240" t="s">
        <v>4129</v>
      </c>
      <c r="D240" s="1" t="s">
        <v>4130</v>
      </c>
      <c r="E240" s="3">
        <v>68946.260000000009</v>
      </c>
      <c r="F240" s="3">
        <v>61889.61</v>
      </c>
      <c r="G240" s="16">
        <f t="shared" si="5"/>
        <v>7056.6500000000087</v>
      </c>
      <c r="I240" s="75">
        <f t="shared" si="7"/>
        <v>1.0770938590665509E-3</v>
      </c>
      <c r="J240" s="3">
        <v>68946.259999999995</v>
      </c>
      <c r="K240" s="3">
        <v>61889.61</v>
      </c>
      <c r="L240" s="16">
        <f t="shared" si="6"/>
        <v>7056.6499999999942</v>
      </c>
      <c r="M240" s="17">
        <v>45200</v>
      </c>
      <c r="N240" s="17">
        <v>45565</v>
      </c>
      <c r="O240" t="s">
        <v>3139</v>
      </c>
      <c r="P240" t="s">
        <v>50</v>
      </c>
      <c r="Q240" t="s">
        <v>2755</v>
      </c>
      <c r="R240" t="s">
        <v>23</v>
      </c>
    </row>
    <row r="241" spans="2:18" ht="60" x14ac:dyDescent="0.25">
      <c r="B241" t="s">
        <v>4131</v>
      </c>
      <c r="C241" t="s">
        <v>4132</v>
      </c>
      <c r="D241" s="1" t="s">
        <v>4133</v>
      </c>
      <c r="E241" s="3">
        <v>46200.99</v>
      </c>
      <c r="F241" s="3">
        <v>43407.87</v>
      </c>
      <c r="G241" s="16">
        <f t="shared" si="5"/>
        <v>2793.1199999999953</v>
      </c>
      <c r="I241" s="75">
        <f t="shared" si="7"/>
        <v>7.2176217552330068E-4</v>
      </c>
      <c r="J241" s="3">
        <v>46200.99</v>
      </c>
      <c r="K241" s="3">
        <v>43407.87</v>
      </c>
      <c r="L241" s="16">
        <f t="shared" si="6"/>
        <v>2793.1199999999953</v>
      </c>
      <c r="M241" s="17">
        <v>45200</v>
      </c>
      <c r="N241" s="17">
        <v>45565</v>
      </c>
      <c r="O241" t="s">
        <v>3139</v>
      </c>
      <c r="P241" t="s">
        <v>50</v>
      </c>
      <c r="Q241" t="s">
        <v>2837</v>
      </c>
      <c r="R241" t="s">
        <v>32</v>
      </c>
    </row>
    <row r="242" spans="2:18" ht="45" x14ac:dyDescent="0.25">
      <c r="B242" t="s">
        <v>4134</v>
      </c>
      <c r="C242" t="s">
        <v>4135</v>
      </c>
      <c r="D242" s="1" t="s">
        <v>4136</v>
      </c>
      <c r="E242" s="3">
        <v>149126.52999999997</v>
      </c>
      <c r="F242" s="3">
        <v>170473.67</v>
      </c>
      <c r="G242" s="16">
        <f t="shared" si="5"/>
        <v>-21347.140000000043</v>
      </c>
      <c r="I242" s="75">
        <f t="shared" si="7"/>
        <v>2.3296879292205811E-3</v>
      </c>
      <c r="J242" s="3">
        <v>149126.53</v>
      </c>
      <c r="K242" s="3">
        <v>170473.67</v>
      </c>
      <c r="L242" s="16">
        <f t="shared" si="6"/>
        <v>-21347.140000000014</v>
      </c>
      <c r="M242" s="17">
        <v>45200</v>
      </c>
      <c r="N242" s="17">
        <v>45565</v>
      </c>
      <c r="O242" t="s">
        <v>3139</v>
      </c>
      <c r="P242" t="s">
        <v>50</v>
      </c>
      <c r="Q242" t="s">
        <v>4642</v>
      </c>
      <c r="R242" t="s">
        <v>580</v>
      </c>
    </row>
    <row r="243" spans="2:18" ht="60" x14ac:dyDescent="0.25">
      <c r="B243" t="s">
        <v>4137</v>
      </c>
      <c r="C243" t="s">
        <v>4138</v>
      </c>
      <c r="D243" s="1" t="s">
        <v>4139</v>
      </c>
      <c r="E243" s="3">
        <v>36369.78</v>
      </c>
      <c r="F243" s="3">
        <v>34175.06</v>
      </c>
      <c r="G243" s="16">
        <f t="shared" si="5"/>
        <v>2194.7200000000012</v>
      </c>
      <c r="I243" s="75">
        <f t="shared" si="7"/>
        <v>5.6817681907041023E-4</v>
      </c>
      <c r="J243" s="3">
        <v>36369.78</v>
      </c>
      <c r="K243" s="3">
        <v>34175.06</v>
      </c>
      <c r="L243" s="16">
        <f t="shared" si="6"/>
        <v>2194.7200000000012</v>
      </c>
      <c r="M243" s="17">
        <v>45200</v>
      </c>
      <c r="N243" s="17">
        <v>45565</v>
      </c>
      <c r="O243" t="s">
        <v>3139</v>
      </c>
      <c r="P243" t="s">
        <v>50</v>
      </c>
      <c r="Q243" t="s">
        <v>3152</v>
      </c>
      <c r="R243" t="s">
        <v>38</v>
      </c>
    </row>
    <row r="244" spans="2:18" ht="45" x14ac:dyDescent="0.25">
      <c r="B244" t="s">
        <v>4140</v>
      </c>
      <c r="C244" t="s">
        <v>4141</v>
      </c>
      <c r="D244" s="1" t="s">
        <v>4142</v>
      </c>
      <c r="E244" s="3">
        <v>14480.289999999999</v>
      </c>
      <c r="F244" s="3">
        <v>12759.94</v>
      </c>
      <c r="G244" s="16">
        <f t="shared" si="5"/>
        <v>1720.3499999999985</v>
      </c>
      <c r="I244" s="75">
        <f t="shared" si="7"/>
        <v>2.2621432165432595E-4</v>
      </c>
      <c r="J244" s="3">
        <v>14480.29</v>
      </c>
      <c r="K244" s="3">
        <v>12759.94</v>
      </c>
      <c r="L244" s="16">
        <f t="shared" si="6"/>
        <v>1720.3500000000004</v>
      </c>
      <c r="M244" s="17">
        <v>45200</v>
      </c>
      <c r="N244" s="17">
        <v>45565</v>
      </c>
      <c r="O244" t="s">
        <v>3139</v>
      </c>
      <c r="P244" t="s">
        <v>50</v>
      </c>
      <c r="Q244" t="s">
        <v>2837</v>
      </c>
      <c r="R244" t="s">
        <v>32</v>
      </c>
    </row>
    <row r="245" spans="2:18" x14ac:dyDescent="0.25">
      <c r="B245" t="s">
        <v>3144</v>
      </c>
      <c r="C245" t="s">
        <v>3145</v>
      </c>
      <c r="D245" s="1" t="s">
        <v>3146</v>
      </c>
      <c r="E245" s="3">
        <v>-14988.66</v>
      </c>
      <c r="F245" s="3">
        <v>65131.16</v>
      </c>
      <c r="G245" s="16">
        <f t="shared" si="5"/>
        <v>-80119.820000000007</v>
      </c>
      <c r="I245" s="75">
        <f t="shared" si="7"/>
        <v>5.3758069503145813E-4</v>
      </c>
      <c r="J245" s="3">
        <v>34411.279999999999</v>
      </c>
      <c r="K245" s="3">
        <v>65131.16</v>
      </c>
      <c r="L245" s="16">
        <f t="shared" si="6"/>
        <v>-30719.880000000005</v>
      </c>
      <c r="M245" s="17">
        <v>45200</v>
      </c>
      <c r="N245" s="17">
        <v>45565</v>
      </c>
      <c r="O245" t="s">
        <v>3147</v>
      </c>
      <c r="P245" t="s">
        <v>23</v>
      </c>
      <c r="Q245" t="s">
        <v>2637</v>
      </c>
      <c r="R245" t="s">
        <v>23</v>
      </c>
    </row>
    <row r="246" spans="2:18" ht="30" x14ac:dyDescent="0.25">
      <c r="B246" t="s">
        <v>4143</v>
      </c>
      <c r="C246" t="s">
        <v>4144</v>
      </c>
      <c r="D246" s="1" t="s">
        <v>4145</v>
      </c>
      <c r="E246" s="3">
        <v>30032.990000000005</v>
      </c>
      <c r="F246" s="3">
        <v>29087.43</v>
      </c>
      <c r="G246" s="16">
        <f t="shared" si="5"/>
        <v>945.56000000000495</v>
      </c>
      <c r="I246" s="75">
        <f t="shared" si="7"/>
        <v>4.6918207163676657E-4</v>
      </c>
      <c r="J246" s="3">
        <v>30032.99</v>
      </c>
      <c r="K246" s="3">
        <v>29087.43</v>
      </c>
      <c r="L246" s="16">
        <f t="shared" si="6"/>
        <v>945.56000000000131</v>
      </c>
      <c r="M246" s="17">
        <v>45200</v>
      </c>
      <c r="N246" s="17">
        <v>45565</v>
      </c>
      <c r="O246" t="s">
        <v>3139</v>
      </c>
      <c r="P246" t="s">
        <v>50</v>
      </c>
      <c r="Q246" t="s">
        <v>2837</v>
      </c>
      <c r="R246" t="s">
        <v>32</v>
      </c>
    </row>
    <row r="247" spans="2:18" x14ac:dyDescent="0.25">
      <c r="B247" t="s">
        <v>4146</v>
      </c>
      <c r="C247" t="s">
        <v>4147</v>
      </c>
      <c r="D247" s="1" t="s">
        <v>4148</v>
      </c>
      <c r="E247" s="3">
        <v>29929.3</v>
      </c>
      <c r="F247" s="3">
        <v>27188.33</v>
      </c>
      <c r="G247" s="16">
        <f t="shared" si="5"/>
        <v>2740.9699999999975</v>
      </c>
      <c r="I247" s="75">
        <f t="shared" si="7"/>
        <v>4.6756220331836017E-4</v>
      </c>
      <c r="J247" s="3">
        <v>29929.3</v>
      </c>
      <c r="K247" s="3">
        <v>27188.33</v>
      </c>
      <c r="L247" s="16">
        <f t="shared" si="6"/>
        <v>2740.9699999999975</v>
      </c>
      <c r="M247" s="17">
        <v>45200</v>
      </c>
      <c r="N247" s="17">
        <v>45565</v>
      </c>
      <c r="O247" t="s">
        <v>3139</v>
      </c>
      <c r="P247" t="s">
        <v>50</v>
      </c>
      <c r="Q247" t="s">
        <v>4643</v>
      </c>
      <c r="R247" t="s">
        <v>50</v>
      </c>
    </row>
    <row r="248" spans="2:18" ht="30" x14ac:dyDescent="0.25">
      <c r="B248" t="s">
        <v>3148</v>
      </c>
      <c r="C248" t="s">
        <v>3149</v>
      </c>
      <c r="D248" s="1" t="s">
        <v>3150</v>
      </c>
      <c r="E248" s="3">
        <v>10463.589999999998</v>
      </c>
      <c r="F248" s="3">
        <v>83624.08</v>
      </c>
      <c r="G248" s="16">
        <f t="shared" si="5"/>
        <v>-73160.490000000005</v>
      </c>
      <c r="I248" s="75">
        <f t="shared" si="7"/>
        <v>-1.2056747538125099E-4</v>
      </c>
      <c r="J248" s="3">
        <v>-7717.6900000000005</v>
      </c>
      <c r="K248" s="3">
        <v>83624.08</v>
      </c>
      <c r="L248" s="16">
        <f t="shared" si="6"/>
        <v>-91341.77</v>
      </c>
      <c r="M248" s="17">
        <v>45200</v>
      </c>
      <c r="N248" s="17">
        <v>45565</v>
      </c>
      <c r="O248" t="s">
        <v>3151</v>
      </c>
      <c r="P248" t="s">
        <v>50</v>
      </c>
      <c r="Q248" t="s">
        <v>3152</v>
      </c>
      <c r="R248" t="s">
        <v>38</v>
      </c>
    </row>
    <row r="249" spans="2:18" ht="45" x14ac:dyDescent="0.25">
      <c r="B249" t="s">
        <v>4149</v>
      </c>
      <c r="C249" t="s">
        <v>4150</v>
      </c>
      <c r="D249" s="1" t="s">
        <v>4151</v>
      </c>
      <c r="E249" s="3">
        <v>465544.69999999995</v>
      </c>
      <c r="F249" s="3">
        <v>444910.93</v>
      </c>
      <c r="G249" s="16">
        <f t="shared" si="5"/>
        <v>20633.76999999996</v>
      </c>
      <c r="I249" s="75">
        <f t="shared" si="7"/>
        <v>7.272843189623044E-3</v>
      </c>
      <c r="J249" s="3">
        <v>465544.69999999995</v>
      </c>
      <c r="K249" s="3">
        <v>444910.93</v>
      </c>
      <c r="L249" s="16">
        <f t="shared" si="6"/>
        <v>20633.76999999996</v>
      </c>
      <c r="M249" s="17">
        <v>45200</v>
      </c>
      <c r="N249" s="17">
        <v>45565</v>
      </c>
      <c r="O249" t="s">
        <v>4644</v>
      </c>
      <c r="P249" t="s">
        <v>432</v>
      </c>
      <c r="Q249" t="s">
        <v>4645</v>
      </c>
      <c r="R249" t="s">
        <v>585</v>
      </c>
    </row>
    <row r="250" spans="2:18" ht="45" x14ac:dyDescent="0.25">
      <c r="B250" t="s">
        <v>4152</v>
      </c>
      <c r="C250" t="s">
        <v>4153</v>
      </c>
      <c r="D250" s="1" t="s">
        <v>4154</v>
      </c>
      <c r="E250" s="3">
        <v>289331.39</v>
      </c>
      <c r="F250" s="3">
        <v>451489.31</v>
      </c>
      <c r="G250" s="16">
        <f t="shared" si="5"/>
        <v>-162157.91999999998</v>
      </c>
      <c r="I250" s="75">
        <f t="shared" si="7"/>
        <v>4.5199995388319732E-3</v>
      </c>
      <c r="J250" s="3">
        <v>289331.39</v>
      </c>
      <c r="K250" s="3">
        <v>451489.31</v>
      </c>
      <c r="L250" s="16">
        <f t="shared" si="6"/>
        <v>-162157.91999999998</v>
      </c>
      <c r="M250" s="17">
        <v>45200</v>
      </c>
      <c r="N250" s="17">
        <v>45565</v>
      </c>
      <c r="O250" t="s">
        <v>4644</v>
      </c>
      <c r="P250" t="s">
        <v>432</v>
      </c>
      <c r="Q250" t="s">
        <v>4646</v>
      </c>
      <c r="R250" t="s">
        <v>38</v>
      </c>
    </row>
    <row r="251" spans="2:18" ht="45" x14ac:dyDescent="0.25">
      <c r="B251" t="s">
        <v>4155</v>
      </c>
      <c r="C251" t="s">
        <v>4156</v>
      </c>
      <c r="D251" s="1" t="s">
        <v>4157</v>
      </c>
      <c r="E251" s="3">
        <v>388848.27999999997</v>
      </c>
      <c r="F251" s="3">
        <v>551806.43999999994</v>
      </c>
      <c r="G251" s="16">
        <f t="shared" si="5"/>
        <v>-162958.15999999997</v>
      </c>
      <c r="I251" s="75">
        <f t="shared" si="7"/>
        <v>6.0746746015895676E-3</v>
      </c>
      <c r="J251" s="3">
        <v>388848.28</v>
      </c>
      <c r="K251" s="3">
        <v>551806.43999999994</v>
      </c>
      <c r="L251" s="16">
        <f t="shared" si="6"/>
        <v>-162958.15999999992</v>
      </c>
      <c r="M251" s="17">
        <v>45200</v>
      </c>
      <c r="N251" s="17">
        <v>45565</v>
      </c>
      <c r="O251" t="s">
        <v>4644</v>
      </c>
      <c r="P251" t="s">
        <v>432</v>
      </c>
      <c r="Q251" t="s">
        <v>4647</v>
      </c>
      <c r="R251" t="s">
        <v>32</v>
      </c>
    </row>
    <row r="252" spans="2:18" ht="30" x14ac:dyDescent="0.25">
      <c r="B252" t="s">
        <v>4158</v>
      </c>
      <c r="C252" t="s">
        <v>4159</v>
      </c>
      <c r="D252" s="1" t="s">
        <v>4160</v>
      </c>
      <c r="E252" s="3">
        <v>1845987.02</v>
      </c>
      <c r="F252" s="3">
        <v>2204869.48</v>
      </c>
      <c r="G252" s="16">
        <f t="shared" si="5"/>
        <v>-358882.45999999996</v>
      </c>
      <c r="I252" s="75">
        <f t="shared" si="7"/>
        <v>2.883842115813914E-2</v>
      </c>
      <c r="J252" s="3">
        <v>1845987.02</v>
      </c>
      <c r="K252" s="3">
        <v>2204869.48</v>
      </c>
      <c r="L252" s="16">
        <f t="shared" si="6"/>
        <v>-358882.45999999996</v>
      </c>
      <c r="M252" s="17">
        <v>45200</v>
      </c>
      <c r="N252" s="17">
        <v>45565</v>
      </c>
      <c r="O252" t="s">
        <v>4644</v>
      </c>
      <c r="P252" t="s">
        <v>432</v>
      </c>
      <c r="Q252" t="s">
        <v>2755</v>
      </c>
      <c r="R252" t="s">
        <v>23</v>
      </c>
    </row>
    <row r="253" spans="2:18" ht="45" x14ac:dyDescent="0.25">
      <c r="B253" t="s">
        <v>4161</v>
      </c>
      <c r="C253" t="s">
        <v>4162</v>
      </c>
      <c r="D253" s="1" t="s">
        <v>4163</v>
      </c>
      <c r="E253" s="3">
        <v>1076631.6499999994</v>
      </c>
      <c r="F253" s="3">
        <v>1059505.5</v>
      </c>
      <c r="G253" s="16">
        <f t="shared" si="5"/>
        <v>17126.149999999441</v>
      </c>
      <c r="I253" s="75">
        <f t="shared" si="7"/>
        <v>1.6819379886475177E-2</v>
      </c>
      <c r="J253" s="3">
        <v>1076631.6499999999</v>
      </c>
      <c r="K253" s="3">
        <v>1059505.5</v>
      </c>
      <c r="L253" s="16">
        <f t="shared" si="6"/>
        <v>17126.149999999907</v>
      </c>
      <c r="M253" s="17">
        <v>45200</v>
      </c>
      <c r="N253" s="17">
        <v>45565</v>
      </c>
      <c r="O253" t="s">
        <v>4644</v>
      </c>
      <c r="P253" t="s">
        <v>432</v>
      </c>
      <c r="Q253" t="s">
        <v>3110</v>
      </c>
      <c r="R253" t="s">
        <v>43</v>
      </c>
    </row>
    <row r="254" spans="2:18" x14ac:dyDescent="0.25">
      <c r="B254" t="s">
        <v>3153</v>
      </c>
      <c r="C254" t="s">
        <v>3154</v>
      </c>
      <c r="D254" s="1" t="s">
        <v>3155</v>
      </c>
      <c r="E254" s="3">
        <v>3070.24</v>
      </c>
      <c r="F254" s="3">
        <v>6140.78</v>
      </c>
      <c r="G254" s="16">
        <f t="shared" si="5"/>
        <v>-3070.54</v>
      </c>
      <c r="I254" s="75">
        <f t="shared" si="7"/>
        <v>1.3491617489991154E-4</v>
      </c>
      <c r="J254" s="3">
        <v>8636.17</v>
      </c>
      <c r="K254" s="3">
        <v>6140.78</v>
      </c>
      <c r="L254" s="16">
        <f t="shared" si="6"/>
        <v>2495.3900000000003</v>
      </c>
      <c r="M254" s="17">
        <v>45200</v>
      </c>
      <c r="N254" s="17">
        <v>45565</v>
      </c>
      <c r="O254" t="s">
        <v>3147</v>
      </c>
      <c r="P254" t="s">
        <v>23</v>
      </c>
      <c r="Q254" t="s">
        <v>3156</v>
      </c>
      <c r="R254" t="s">
        <v>23</v>
      </c>
    </row>
    <row r="255" spans="2:18" ht="45" x14ac:dyDescent="0.25">
      <c r="B255" t="s">
        <v>4164</v>
      </c>
      <c r="C255" t="s">
        <v>4165</v>
      </c>
      <c r="D255" s="1" t="s">
        <v>4166</v>
      </c>
      <c r="E255" s="3">
        <v>458214.11000000004</v>
      </c>
      <c r="F255" s="3">
        <v>437266.78</v>
      </c>
      <c r="G255" s="16">
        <f t="shared" si="5"/>
        <v>20947.330000000016</v>
      </c>
      <c r="I255" s="75">
        <f t="shared" si="7"/>
        <v>7.1583230768230951E-3</v>
      </c>
      <c r="J255" s="3">
        <v>458214.11000000004</v>
      </c>
      <c r="K255" s="3">
        <v>437266.78</v>
      </c>
      <c r="L255" s="16">
        <f t="shared" si="6"/>
        <v>20947.330000000016</v>
      </c>
      <c r="M255" s="17">
        <v>45200</v>
      </c>
      <c r="N255" s="17">
        <v>45565</v>
      </c>
      <c r="O255" t="s">
        <v>4644</v>
      </c>
      <c r="P255" t="s">
        <v>432</v>
      </c>
      <c r="Q255" t="s">
        <v>2759</v>
      </c>
      <c r="R255" t="s">
        <v>544</v>
      </c>
    </row>
    <row r="256" spans="2:18" x14ac:dyDescent="0.25">
      <c r="B256" t="s">
        <v>4167</v>
      </c>
      <c r="C256" t="s">
        <v>4168</v>
      </c>
      <c r="D256" s="1" t="s">
        <v>1540</v>
      </c>
      <c r="E256" s="3">
        <v>383011.01999999996</v>
      </c>
      <c r="F256" s="3">
        <v>322584.13</v>
      </c>
      <c r="G256" s="16">
        <f t="shared" si="5"/>
        <v>60426.889999999956</v>
      </c>
      <c r="I256" s="75">
        <f t="shared" si="7"/>
        <v>5.9834836232859614E-3</v>
      </c>
      <c r="J256" s="3">
        <v>383011.02</v>
      </c>
      <c r="K256" s="3">
        <v>322584.13</v>
      </c>
      <c r="L256" s="16">
        <f t="shared" si="6"/>
        <v>60426.890000000014</v>
      </c>
      <c r="M256" s="17">
        <v>45200</v>
      </c>
      <c r="N256" s="17">
        <v>45565</v>
      </c>
      <c r="O256" t="s">
        <v>4644</v>
      </c>
      <c r="P256" t="s">
        <v>432</v>
      </c>
      <c r="Q256" t="s">
        <v>2759</v>
      </c>
      <c r="R256" t="s">
        <v>544</v>
      </c>
    </row>
    <row r="257" spans="2:18" x14ac:dyDescent="0.25">
      <c r="B257" t="s">
        <v>4169</v>
      </c>
      <c r="C257" t="s">
        <v>4170</v>
      </c>
      <c r="D257" s="1" t="s">
        <v>1540</v>
      </c>
      <c r="E257" s="3">
        <v>362896.52</v>
      </c>
      <c r="F257" s="3">
        <v>357275.37</v>
      </c>
      <c r="G257" s="16">
        <f t="shared" si="5"/>
        <v>5621.1500000000233</v>
      </c>
      <c r="I257" s="75">
        <f t="shared" si="7"/>
        <v>5.6692504157386031E-3</v>
      </c>
      <c r="J257" s="3">
        <v>362896.52</v>
      </c>
      <c r="K257" s="3">
        <v>357275.37</v>
      </c>
      <c r="L257" s="16">
        <f t="shared" si="6"/>
        <v>5621.1500000000233</v>
      </c>
      <c r="M257" s="17">
        <v>45200</v>
      </c>
      <c r="N257" s="17">
        <v>45565</v>
      </c>
      <c r="O257" t="s">
        <v>4644</v>
      </c>
      <c r="P257" t="s">
        <v>432</v>
      </c>
      <c r="Q257" t="s">
        <v>2759</v>
      </c>
      <c r="R257" t="s">
        <v>544</v>
      </c>
    </row>
    <row r="258" spans="2:18" x14ac:dyDescent="0.25">
      <c r="B258" t="s">
        <v>4171</v>
      </c>
      <c r="C258" t="s">
        <v>4172</v>
      </c>
      <c r="D258" s="1" t="s">
        <v>1540</v>
      </c>
      <c r="E258" s="3">
        <v>629817.62999999989</v>
      </c>
      <c r="F258" s="3">
        <v>683691.57</v>
      </c>
      <c r="G258" s="16">
        <f t="shared" si="5"/>
        <v>-53873.940000000061</v>
      </c>
      <c r="I258" s="75">
        <f t="shared" si="7"/>
        <v>9.8391515595602878E-3</v>
      </c>
      <c r="J258" s="3">
        <v>629817.63</v>
      </c>
      <c r="K258" s="3">
        <v>683691.57</v>
      </c>
      <c r="L258" s="16">
        <f t="shared" si="6"/>
        <v>-53873.939999999944</v>
      </c>
      <c r="M258" s="17">
        <v>45200</v>
      </c>
      <c r="N258" s="17">
        <v>45565</v>
      </c>
      <c r="O258" t="s">
        <v>4644</v>
      </c>
      <c r="P258" t="s">
        <v>432</v>
      </c>
      <c r="Q258" t="s">
        <v>4648</v>
      </c>
      <c r="R258" t="s">
        <v>580</v>
      </c>
    </row>
    <row r="259" spans="2:18" x14ac:dyDescent="0.25">
      <c r="B259" t="s">
        <v>4173</v>
      </c>
      <c r="C259" t="s">
        <v>4174</v>
      </c>
      <c r="D259" s="1" t="s">
        <v>1054</v>
      </c>
      <c r="E259" s="3">
        <v>405666.78999999986</v>
      </c>
      <c r="F259" s="3">
        <v>620611.14</v>
      </c>
      <c r="G259" s="16">
        <f t="shared" si="5"/>
        <v>-214944.35000000015</v>
      </c>
      <c r="I259" s="75">
        <f t="shared" si="7"/>
        <v>6.3374171178573009E-3</v>
      </c>
      <c r="J259" s="3">
        <v>405666.79</v>
      </c>
      <c r="K259" s="3">
        <v>620611.14</v>
      </c>
      <c r="L259" s="16">
        <f t="shared" si="6"/>
        <v>-214944.35000000003</v>
      </c>
      <c r="M259" s="17">
        <v>45200</v>
      </c>
      <c r="N259" s="17">
        <v>45565</v>
      </c>
      <c r="O259" t="s">
        <v>4644</v>
      </c>
      <c r="P259" t="s">
        <v>432</v>
      </c>
      <c r="Q259" t="s">
        <v>4642</v>
      </c>
      <c r="R259" t="s">
        <v>580</v>
      </c>
    </row>
    <row r="260" spans="2:18" ht="45" x14ac:dyDescent="0.25">
      <c r="B260" t="s">
        <v>4175</v>
      </c>
      <c r="C260" t="s">
        <v>4176</v>
      </c>
      <c r="D260" s="1" t="s">
        <v>4177</v>
      </c>
      <c r="E260" s="3">
        <v>565850.03</v>
      </c>
      <c r="F260" s="3">
        <v>544831.72</v>
      </c>
      <c r="G260" s="16">
        <f t="shared" si="5"/>
        <v>21018.310000000056</v>
      </c>
      <c r="I260" s="75">
        <f t="shared" si="7"/>
        <v>8.8398354380008932E-3</v>
      </c>
      <c r="J260" s="3">
        <v>565850.02999999991</v>
      </c>
      <c r="K260" s="3">
        <v>544831.72</v>
      </c>
      <c r="L260" s="16">
        <f t="shared" si="6"/>
        <v>21018.309999999939</v>
      </c>
      <c r="M260" s="17">
        <v>45200</v>
      </c>
      <c r="N260" s="17">
        <v>45565</v>
      </c>
      <c r="O260" t="s">
        <v>4644</v>
      </c>
      <c r="P260" t="s">
        <v>432</v>
      </c>
      <c r="Q260" t="s">
        <v>4642</v>
      </c>
      <c r="R260" t="s">
        <v>580</v>
      </c>
    </row>
    <row r="261" spans="2:18" ht="45" x14ac:dyDescent="0.25">
      <c r="B261" t="s">
        <v>4178</v>
      </c>
      <c r="C261" t="s">
        <v>4179</v>
      </c>
      <c r="D261" s="1" t="s">
        <v>4180</v>
      </c>
      <c r="E261" s="3">
        <v>1162591.27</v>
      </c>
      <c r="F261" s="3">
        <v>1301903.25</v>
      </c>
      <c r="G261" s="16">
        <f t="shared" si="5"/>
        <v>-139311.97999999998</v>
      </c>
      <c r="I261" s="75">
        <f t="shared" si="7"/>
        <v>1.8162260251990209E-2</v>
      </c>
      <c r="J261" s="3">
        <v>1162591.27</v>
      </c>
      <c r="K261" s="3">
        <v>1301903.25</v>
      </c>
      <c r="L261" s="16">
        <f t="shared" si="6"/>
        <v>-139311.97999999998</v>
      </c>
      <c r="M261" s="17">
        <v>45200</v>
      </c>
      <c r="N261" s="17">
        <v>45565</v>
      </c>
      <c r="O261" t="s">
        <v>4644</v>
      </c>
      <c r="P261" t="s">
        <v>432</v>
      </c>
      <c r="Q261" t="s">
        <v>2755</v>
      </c>
      <c r="R261" t="s">
        <v>23</v>
      </c>
    </row>
    <row r="262" spans="2:18" x14ac:dyDescent="0.25">
      <c r="B262" t="s">
        <v>3161</v>
      </c>
      <c r="C262" t="s">
        <v>3162</v>
      </c>
      <c r="D262" s="1" t="s">
        <v>3163</v>
      </c>
      <c r="E262" s="3">
        <v>-194.54000000000002</v>
      </c>
      <c r="F262" s="3">
        <v>7768.93</v>
      </c>
      <c r="G262" s="16">
        <f t="shared" si="5"/>
        <v>-7963.47</v>
      </c>
      <c r="I262" s="75">
        <f t="shared" si="7"/>
        <v>2.137979349170685E-5</v>
      </c>
      <c r="J262" s="3">
        <v>1368.55</v>
      </c>
      <c r="K262" s="3">
        <v>7768.93</v>
      </c>
      <c r="L262" s="16">
        <f t="shared" si="6"/>
        <v>-6400.38</v>
      </c>
      <c r="M262" s="17">
        <v>45200</v>
      </c>
      <c r="N262" s="17">
        <v>45565</v>
      </c>
      <c r="O262" t="s">
        <v>3164</v>
      </c>
      <c r="P262" t="s">
        <v>23</v>
      </c>
      <c r="Q262" t="s">
        <v>3165</v>
      </c>
      <c r="R262" t="s">
        <v>23</v>
      </c>
    </row>
    <row r="263" spans="2:18" x14ac:dyDescent="0.25">
      <c r="B263" t="s">
        <v>4181</v>
      </c>
      <c r="C263" t="s">
        <v>4182</v>
      </c>
      <c r="D263" s="1" t="s">
        <v>4183</v>
      </c>
      <c r="E263" s="3">
        <v>1478.0700000000002</v>
      </c>
      <c r="F263" s="3">
        <v>1171.45</v>
      </c>
      <c r="G263" s="16">
        <f t="shared" si="5"/>
        <v>306.62000000000012</v>
      </c>
      <c r="I263" s="75">
        <f t="shared" si="7"/>
        <v>2.3090739371076792E-5</v>
      </c>
      <c r="J263" s="3">
        <v>1478.07</v>
      </c>
      <c r="K263" s="3">
        <v>1171.45</v>
      </c>
      <c r="L263" s="16">
        <f t="shared" si="6"/>
        <v>306.61999999999989</v>
      </c>
      <c r="M263" s="17">
        <v>45200</v>
      </c>
      <c r="N263" s="17">
        <v>45565</v>
      </c>
      <c r="O263" t="s">
        <v>3160</v>
      </c>
      <c r="P263" t="s">
        <v>23</v>
      </c>
      <c r="Q263" t="s">
        <v>3156</v>
      </c>
      <c r="R263" t="s">
        <v>23</v>
      </c>
    </row>
    <row r="264" spans="2:18" x14ac:dyDescent="0.25">
      <c r="B264" t="s">
        <v>3170</v>
      </c>
      <c r="C264" t="s">
        <v>3171</v>
      </c>
      <c r="D264" s="1" t="s">
        <v>3172</v>
      </c>
      <c r="E264" s="3">
        <v>-2020.5299999999988</v>
      </c>
      <c r="F264" s="3">
        <v>182321.46</v>
      </c>
      <c r="G264" s="16">
        <f t="shared" si="5"/>
        <v>-184341.99</v>
      </c>
      <c r="I264" s="75">
        <f t="shared" si="7"/>
        <v>8.2420740338404847E-4</v>
      </c>
      <c r="J264" s="3">
        <v>52758.65</v>
      </c>
      <c r="K264" s="3">
        <v>182321.46</v>
      </c>
      <c r="L264" s="16">
        <f t="shared" si="6"/>
        <v>-129562.81</v>
      </c>
      <c r="M264" s="17">
        <v>45200</v>
      </c>
      <c r="N264" s="17">
        <v>45565</v>
      </c>
      <c r="O264" t="s">
        <v>3173</v>
      </c>
      <c r="P264" t="s">
        <v>23</v>
      </c>
      <c r="Q264" t="s">
        <v>1471</v>
      </c>
      <c r="R264" t="s">
        <v>23</v>
      </c>
    </row>
    <row r="265" spans="2:18" ht="30" x14ac:dyDescent="0.25">
      <c r="B265" t="s">
        <v>4184</v>
      </c>
      <c r="C265" t="s">
        <v>4185</v>
      </c>
      <c r="D265" s="1" t="s">
        <v>4186</v>
      </c>
      <c r="E265" s="3">
        <v>1023291.9500000003</v>
      </c>
      <c r="F265" s="3">
        <v>1022284.57</v>
      </c>
      <c r="G265" s="16">
        <f t="shared" si="5"/>
        <v>1007.3800000003539</v>
      </c>
      <c r="I265" s="75">
        <f t="shared" si="7"/>
        <v>1.5986095190329917E-2</v>
      </c>
      <c r="J265" s="3">
        <v>1023291.95</v>
      </c>
      <c r="K265" s="3">
        <v>1022284.57</v>
      </c>
      <c r="L265" s="16">
        <f t="shared" si="6"/>
        <v>1007.3800000000047</v>
      </c>
      <c r="M265" s="17">
        <v>45200</v>
      </c>
      <c r="N265" s="17">
        <v>45565</v>
      </c>
      <c r="O265" t="s">
        <v>4649</v>
      </c>
      <c r="P265" t="s">
        <v>432</v>
      </c>
      <c r="Q265" t="s">
        <v>4650</v>
      </c>
      <c r="R265" t="s">
        <v>43</v>
      </c>
    </row>
    <row r="266" spans="2:18" x14ac:dyDescent="0.25">
      <c r="B266" t="s">
        <v>4187</v>
      </c>
      <c r="C266" t="s">
        <v>4188</v>
      </c>
      <c r="D266" s="1" t="s">
        <v>4189</v>
      </c>
      <c r="E266" s="3">
        <v>258061.06</v>
      </c>
      <c r="F266" s="3">
        <v>259068.25</v>
      </c>
      <c r="G266" s="16">
        <f t="shared" si="5"/>
        <v>-1007.1900000000023</v>
      </c>
      <c r="I266" s="75">
        <f t="shared" si="7"/>
        <v>4.0314874656029887E-3</v>
      </c>
      <c r="J266" s="3">
        <v>258061.06</v>
      </c>
      <c r="K266" s="3">
        <v>259068.25</v>
      </c>
      <c r="L266" s="16">
        <f t="shared" si="6"/>
        <v>-1007.1900000000023</v>
      </c>
      <c r="M266" s="17">
        <v>45200</v>
      </c>
      <c r="N266" s="17">
        <v>45565</v>
      </c>
      <c r="O266" t="s">
        <v>4649</v>
      </c>
      <c r="P266" t="s">
        <v>432</v>
      </c>
      <c r="Q266" t="s">
        <v>4651</v>
      </c>
      <c r="R266" t="s">
        <v>45</v>
      </c>
    </row>
    <row r="267" spans="2:18" x14ac:dyDescent="0.25">
      <c r="B267" t="s">
        <v>4190</v>
      </c>
      <c r="C267" t="s">
        <v>4191</v>
      </c>
      <c r="D267" s="1" t="s">
        <v>1820</v>
      </c>
      <c r="E267" s="3">
        <v>7919.0400000000009</v>
      </c>
      <c r="F267" s="3">
        <v>12881.42</v>
      </c>
      <c r="G267" s="16">
        <f t="shared" si="5"/>
        <v>-4962.3799999999992</v>
      </c>
      <c r="I267" s="75">
        <f t="shared" si="7"/>
        <v>1.2371301001247028E-4</v>
      </c>
      <c r="J267" s="3">
        <v>7919.04</v>
      </c>
      <c r="K267" s="3">
        <v>12881.42</v>
      </c>
      <c r="L267" s="16">
        <f t="shared" si="6"/>
        <v>-4962.38</v>
      </c>
      <c r="M267" s="17">
        <v>45200</v>
      </c>
      <c r="N267" s="17">
        <v>45565</v>
      </c>
      <c r="O267" t="s">
        <v>4652</v>
      </c>
      <c r="P267" t="s">
        <v>432</v>
      </c>
      <c r="Q267" t="s">
        <v>2755</v>
      </c>
      <c r="R267" t="s">
        <v>23</v>
      </c>
    </row>
    <row r="268" spans="2:18" x14ac:dyDescent="0.25">
      <c r="B268" t="s">
        <v>4192</v>
      </c>
      <c r="C268" t="s">
        <v>4193</v>
      </c>
      <c r="D268" s="1" t="s">
        <v>1823</v>
      </c>
      <c r="E268" s="3">
        <v>21111.040000000001</v>
      </c>
      <c r="F268" s="3">
        <v>50789.52</v>
      </c>
      <c r="G268" s="16">
        <f t="shared" ref="G268:G331" si="8">E268-F268</f>
        <v>-29678.479999999996</v>
      </c>
      <c r="I268" s="75">
        <f t="shared" si="7"/>
        <v>3.2980137780509516E-4</v>
      </c>
      <c r="J268" s="3">
        <v>21111.040000000001</v>
      </c>
      <c r="K268" s="3">
        <v>50789.52</v>
      </c>
      <c r="L268" s="16">
        <f t="shared" ref="L268:L331" si="9">J268-K268</f>
        <v>-29678.479999999996</v>
      </c>
      <c r="M268" s="17">
        <v>45200</v>
      </c>
      <c r="N268" s="17">
        <v>45565</v>
      </c>
      <c r="O268" t="s">
        <v>4652</v>
      </c>
      <c r="P268" t="s">
        <v>432</v>
      </c>
      <c r="Q268" t="s">
        <v>2755</v>
      </c>
      <c r="R268" t="s">
        <v>23</v>
      </c>
    </row>
    <row r="269" spans="2:18" x14ac:dyDescent="0.25">
      <c r="B269" t="s">
        <v>4194</v>
      </c>
      <c r="C269" t="s">
        <v>4195</v>
      </c>
      <c r="D269" s="1" t="s">
        <v>1827</v>
      </c>
      <c r="E269" s="3">
        <v>110814.03000000001</v>
      </c>
      <c r="F269" s="3">
        <v>153350</v>
      </c>
      <c r="G269" s="16">
        <f t="shared" si="8"/>
        <v>-42535.969999999987</v>
      </c>
      <c r="I269" s="75">
        <f t="shared" si="7"/>
        <v>1.731161504792523E-3</v>
      </c>
      <c r="J269" s="3">
        <v>110814.03</v>
      </c>
      <c r="K269" s="3">
        <v>153350</v>
      </c>
      <c r="L269" s="16">
        <f t="shared" si="9"/>
        <v>-42535.97</v>
      </c>
      <c r="M269" s="17">
        <v>45200</v>
      </c>
      <c r="N269" s="17">
        <v>45565</v>
      </c>
      <c r="O269" t="s">
        <v>4652</v>
      </c>
      <c r="P269" t="s">
        <v>432</v>
      </c>
      <c r="Q269" t="s">
        <v>2755</v>
      </c>
      <c r="R269" t="s">
        <v>23</v>
      </c>
    </row>
    <row r="270" spans="2:18" x14ac:dyDescent="0.25">
      <c r="B270" t="s">
        <v>4196</v>
      </c>
      <c r="C270" t="s">
        <v>4197</v>
      </c>
      <c r="D270" s="1" t="s">
        <v>4198</v>
      </c>
      <c r="E270" s="3">
        <v>-1568.3599999999997</v>
      </c>
      <c r="F270" s="3">
        <v>3614.11</v>
      </c>
      <c r="G270" s="16">
        <f t="shared" si="8"/>
        <v>-5182.4699999999993</v>
      </c>
      <c r="I270" s="75">
        <f t="shared" si="7"/>
        <v>-2.4501269899275406E-5</v>
      </c>
      <c r="J270" s="3">
        <v>-1568.3600000000001</v>
      </c>
      <c r="K270" s="3">
        <v>3614.11</v>
      </c>
      <c r="L270" s="16">
        <f t="shared" si="9"/>
        <v>-5182.47</v>
      </c>
      <c r="M270" s="17">
        <v>45200</v>
      </c>
      <c r="N270" s="17">
        <v>45565</v>
      </c>
      <c r="O270" t="s">
        <v>4652</v>
      </c>
      <c r="P270" t="s">
        <v>432</v>
      </c>
      <c r="Q270" t="s">
        <v>4653</v>
      </c>
      <c r="R270" t="s">
        <v>432</v>
      </c>
    </row>
    <row r="271" spans="2:18" x14ac:dyDescent="0.25">
      <c r="B271" t="s">
        <v>4199</v>
      </c>
      <c r="C271" t="s">
        <v>4200</v>
      </c>
      <c r="D271" s="1" t="s">
        <v>4201</v>
      </c>
      <c r="E271" s="3">
        <v>-8.4699999999999989</v>
      </c>
      <c r="F271" s="3">
        <v>8735.4699999999993</v>
      </c>
      <c r="G271" s="16">
        <f t="shared" si="8"/>
        <v>-8743.9399999999987</v>
      </c>
      <c r="I271" s="75">
        <f t="shared" ref="I271:I334" si="10">J271/64011376</f>
        <v>-1.3232023007910345E-7</v>
      </c>
      <c r="J271" s="3">
        <v>-8.4700000000000006</v>
      </c>
      <c r="K271" s="3">
        <v>8735.4699999999993</v>
      </c>
      <c r="L271" s="16">
        <f t="shared" si="9"/>
        <v>-8743.9399999999987</v>
      </c>
      <c r="M271" s="17">
        <v>45200</v>
      </c>
      <c r="N271" s="17">
        <v>45565</v>
      </c>
      <c r="O271" t="s">
        <v>4654</v>
      </c>
      <c r="P271" t="s">
        <v>21</v>
      </c>
      <c r="Q271" t="s">
        <v>4655</v>
      </c>
      <c r="R271" t="s">
        <v>38</v>
      </c>
    </row>
    <row r="272" spans="2:18" ht="30" x14ac:dyDescent="0.25">
      <c r="B272" t="s">
        <v>4202</v>
      </c>
      <c r="C272" t="s">
        <v>4203</v>
      </c>
      <c r="D272" s="1" t="s">
        <v>4204</v>
      </c>
      <c r="E272" s="3">
        <v>25568.36</v>
      </c>
      <c r="F272" s="3">
        <v>25698.9</v>
      </c>
      <c r="G272" s="16">
        <f t="shared" si="8"/>
        <v>-130.54000000000087</v>
      </c>
      <c r="I272" s="75">
        <f t="shared" si="10"/>
        <v>3.9943462549531819E-4</v>
      </c>
      <c r="J272" s="3">
        <v>25568.36</v>
      </c>
      <c r="K272" s="3">
        <v>25698.9</v>
      </c>
      <c r="L272" s="16">
        <f t="shared" si="9"/>
        <v>-130.54000000000087</v>
      </c>
      <c r="M272" s="17">
        <v>45200</v>
      </c>
      <c r="N272" s="17">
        <v>45565</v>
      </c>
      <c r="O272" t="s">
        <v>4656</v>
      </c>
      <c r="P272" t="s">
        <v>432</v>
      </c>
      <c r="Q272" t="s">
        <v>4657</v>
      </c>
      <c r="R272" t="s">
        <v>21</v>
      </c>
    </row>
    <row r="273" spans="2:18" ht="45" x14ac:dyDescent="0.25">
      <c r="B273" t="s">
        <v>4205</v>
      </c>
      <c r="C273" t="s">
        <v>4206</v>
      </c>
      <c r="D273" s="1" t="s">
        <v>4207</v>
      </c>
      <c r="E273" s="3">
        <v>83798</v>
      </c>
      <c r="F273" s="3">
        <v>77844.02</v>
      </c>
      <c r="G273" s="16">
        <f t="shared" si="8"/>
        <v>5953.9799999999959</v>
      </c>
      <c r="I273" s="75">
        <f t="shared" si="10"/>
        <v>1.3091110555098831E-3</v>
      </c>
      <c r="J273" s="3">
        <v>83798</v>
      </c>
      <c r="K273" s="3">
        <v>77844.02</v>
      </c>
      <c r="L273" s="16">
        <f t="shared" si="9"/>
        <v>5953.9799999999959</v>
      </c>
      <c r="M273" s="17">
        <v>45200</v>
      </c>
      <c r="N273" s="17">
        <v>45565</v>
      </c>
      <c r="O273" t="s">
        <v>4658</v>
      </c>
      <c r="P273" t="s">
        <v>32</v>
      </c>
      <c r="Q273" t="s">
        <v>3014</v>
      </c>
      <c r="R273" t="s">
        <v>580</v>
      </c>
    </row>
    <row r="274" spans="2:18" ht="30" x14ac:dyDescent="0.25">
      <c r="B274" t="s">
        <v>4208</v>
      </c>
      <c r="C274" t="s">
        <v>4209</v>
      </c>
      <c r="D274" s="1" t="s">
        <v>4210</v>
      </c>
      <c r="E274" s="3">
        <v>2356.7800000000002</v>
      </c>
      <c r="F274" s="3">
        <v>7830.5</v>
      </c>
      <c r="G274" s="16">
        <f t="shared" si="8"/>
        <v>-5473.7199999999993</v>
      </c>
      <c r="I274" s="75">
        <f t="shared" si="10"/>
        <v>3.6818143075068407E-5</v>
      </c>
      <c r="J274" s="3">
        <v>2356.7800000000002</v>
      </c>
      <c r="K274" s="3">
        <v>7830.5</v>
      </c>
      <c r="L274" s="16">
        <f t="shared" si="9"/>
        <v>-5473.7199999999993</v>
      </c>
      <c r="M274" s="17">
        <v>45200</v>
      </c>
      <c r="N274" s="17">
        <v>45565</v>
      </c>
      <c r="O274" t="s">
        <v>2687</v>
      </c>
      <c r="P274" t="s">
        <v>432</v>
      </c>
      <c r="Q274" t="s">
        <v>3152</v>
      </c>
      <c r="R274" t="s">
        <v>38</v>
      </c>
    </row>
    <row r="275" spans="2:18" x14ac:dyDescent="0.25">
      <c r="B275" t="s">
        <v>4211</v>
      </c>
      <c r="C275" t="s">
        <v>4212</v>
      </c>
      <c r="D275" s="1" t="s">
        <v>4213</v>
      </c>
      <c r="E275" s="3">
        <v>-13302.19</v>
      </c>
      <c r="F275" s="3">
        <v>26619.18</v>
      </c>
      <c r="G275" s="16">
        <f t="shared" si="8"/>
        <v>-39921.370000000003</v>
      </c>
      <c r="I275" s="75">
        <f t="shared" si="10"/>
        <v>-2.078097805615052E-4</v>
      </c>
      <c r="J275" s="3">
        <v>-13302.19</v>
      </c>
      <c r="K275" s="3">
        <v>26619.18</v>
      </c>
      <c r="L275" s="16">
        <f t="shared" si="9"/>
        <v>-39921.370000000003</v>
      </c>
      <c r="M275" s="17">
        <v>45200</v>
      </c>
      <c r="N275" s="17">
        <v>45565</v>
      </c>
      <c r="O275" t="s">
        <v>2687</v>
      </c>
      <c r="P275" t="s">
        <v>432</v>
      </c>
      <c r="Q275" t="s">
        <v>3152</v>
      </c>
      <c r="R275" t="s">
        <v>38</v>
      </c>
    </row>
    <row r="276" spans="2:18" x14ac:dyDescent="0.25">
      <c r="B276" t="s">
        <v>4214</v>
      </c>
      <c r="C276" t="s">
        <v>4215</v>
      </c>
      <c r="D276" s="1" t="s">
        <v>542</v>
      </c>
      <c r="E276" s="3">
        <v>471447.56</v>
      </c>
      <c r="F276" s="3">
        <v>501496.61</v>
      </c>
      <c r="G276" s="16">
        <f t="shared" si="8"/>
        <v>-30049.049999999988</v>
      </c>
      <c r="I276" s="75">
        <f t="shared" si="10"/>
        <v>7.36505898576528E-3</v>
      </c>
      <c r="J276" s="3">
        <v>471447.56</v>
      </c>
      <c r="K276" s="3">
        <v>501496.61</v>
      </c>
      <c r="L276" s="16">
        <f t="shared" si="9"/>
        <v>-30049.049999999988</v>
      </c>
      <c r="M276" s="17">
        <v>45200</v>
      </c>
      <c r="N276" s="17">
        <v>45565</v>
      </c>
      <c r="O276" t="s">
        <v>4659</v>
      </c>
      <c r="P276" t="s">
        <v>21</v>
      </c>
      <c r="Q276" t="s">
        <v>4660</v>
      </c>
      <c r="R276" t="s">
        <v>38</v>
      </c>
    </row>
    <row r="277" spans="2:18" ht="30" x14ac:dyDescent="0.25">
      <c r="B277" t="s">
        <v>4216</v>
      </c>
      <c r="C277" t="s">
        <v>4217</v>
      </c>
      <c r="D277" s="1" t="s">
        <v>4218</v>
      </c>
      <c r="E277" s="3">
        <v>9182.93</v>
      </c>
      <c r="F277" s="3">
        <v>4945.25</v>
      </c>
      <c r="G277" s="16">
        <f t="shared" si="8"/>
        <v>4237.68</v>
      </c>
      <c r="I277" s="75">
        <f t="shared" si="10"/>
        <v>1.4345778162931538E-4</v>
      </c>
      <c r="J277" s="3">
        <v>9182.93</v>
      </c>
      <c r="K277" s="3">
        <v>4945.25</v>
      </c>
      <c r="L277" s="16">
        <f t="shared" si="9"/>
        <v>4237.68</v>
      </c>
      <c r="M277" s="17">
        <v>45200</v>
      </c>
      <c r="N277" s="17">
        <v>45565</v>
      </c>
      <c r="O277" t="s">
        <v>4656</v>
      </c>
      <c r="P277" t="s">
        <v>432</v>
      </c>
      <c r="Q277" t="s">
        <v>2743</v>
      </c>
      <c r="R277" t="s">
        <v>32</v>
      </c>
    </row>
    <row r="278" spans="2:18" x14ac:dyDescent="0.25">
      <c r="B278" t="s">
        <v>4219</v>
      </c>
      <c r="C278" t="s">
        <v>4220</v>
      </c>
      <c r="D278" s="1" t="s">
        <v>4221</v>
      </c>
      <c r="E278" s="3">
        <v>6215.7400000000007</v>
      </c>
      <c r="F278" s="3">
        <v>19321.96</v>
      </c>
      <c r="G278" s="16">
        <f t="shared" si="8"/>
        <v>-13106.219999999998</v>
      </c>
      <c r="I278" s="75">
        <f t="shared" si="10"/>
        <v>9.7103677321356128E-5</v>
      </c>
      <c r="J278" s="3">
        <v>6215.74</v>
      </c>
      <c r="K278" s="3">
        <v>19321.96</v>
      </c>
      <c r="L278" s="16">
        <f t="shared" si="9"/>
        <v>-13106.22</v>
      </c>
      <c r="M278" s="17">
        <v>45200</v>
      </c>
      <c r="N278" s="17">
        <v>45565</v>
      </c>
      <c r="O278" t="s">
        <v>4649</v>
      </c>
      <c r="P278" t="s">
        <v>432</v>
      </c>
      <c r="Q278" t="s">
        <v>2755</v>
      </c>
      <c r="R278" t="s">
        <v>23</v>
      </c>
    </row>
    <row r="279" spans="2:18" x14ac:dyDescent="0.25">
      <c r="B279" t="s">
        <v>4222</v>
      </c>
      <c r="C279" t="s">
        <v>4223</v>
      </c>
      <c r="D279" s="1" t="s">
        <v>4224</v>
      </c>
      <c r="E279" s="3">
        <v>23741.89</v>
      </c>
      <c r="F279" s="3">
        <v>54688.11</v>
      </c>
      <c r="G279" s="16">
        <f t="shared" si="8"/>
        <v>-30946.22</v>
      </c>
      <c r="I279" s="75">
        <f t="shared" si="10"/>
        <v>3.7090110357883884E-4</v>
      </c>
      <c r="J279" s="3">
        <v>23741.89</v>
      </c>
      <c r="K279" s="3">
        <v>54688.11</v>
      </c>
      <c r="L279" s="16">
        <f t="shared" si="9"/>
        <v>-30946.22</v>
      </c>
      <c r="M279" s="17">
        <v>45200</v>
      </c>
      <c r="N279" s="17">
        <v>45565</v>
      </c>
      <c r="O279" t="s">
        <v>3165</v>
      </c>
      <c r="P279" t="s">
        <v>23</v>
      </c>
      <c r="Q279" t="s">
        <v>4655</v>
      </c>
      <c r="R279" t="s">
        <v>38</v>
      </c>
    </row>
    <row r="280" spans="2:18" x14ac:dyDescent="0.25">
      <c r="B280" t="s">
        <v>4225</v>
      </c>
      <c r="C280" t="s">
        <v>4226</v>
      </c>
      <c r="D280" s="1" t="s">
        <v>4227</v>
      </c>
      <c r="E280" s="3">
        <v>82985.320000000007</v>
      </c>
      <c r="F280" s="3">
        <v>76667.789999999994</v>
      </c>
      <c r="G280" s="16">
        <f t="shared" si="8"/>
        <v>6317.5300000000134</v>
      </c>
      <c r="I280" s="75">
        <f t="shared" si="10"/>
        <v>1.2964151872004752E-3</v>
      </c>
      <c r="J280" s="3">
        <v>82985.320000000007</v>
      </c>
      <c r="K280" s="3">
        <v>76667.789999999994</v>
      </c>
      <c r="L280" s="16">
        <f t="shared" si="9"/>
        <v>6317.5300000000134</v>
      </c>
      <c r="M280" s="17">
        <v>45200</v>
      </c>
      <c r="N280" s="17">
        <v>45565</v>
      </c>
      <c r="O280" t="s">
        <v>4644</v>
      </c>
      <c r="P280" t="s">
        <v>432</v>
      </c>
      <c r="Q280" t="s">
        <v>4661</v>
      </c>
      <c r="R280" t="s">
        <v>38</v>
      </c>
    </row>
    <row r="281" spans="2:18" x14ac:dyDescent="0.25">
      <c r="B281" t="s">
        <v>4228</v>
      </c>
      <c r="C281" t="s">
        <v>4229</v>
      </c>
      <c r="D281" s="1" t="s">
        <v>4230</v>
      </c>
      <c r="E281" s="3">
        <v>1055109.7400000002</v>
      </c>
      <c r="F281" s="3">
        <v>2263748.61</v>
      </c>
      <c r="G281" s="16">
        <f t="shared" si="8"/>
        <v>-1208638.8699999996</v>
      </c>
      <c r="I281" s="75">
        <f t="shared" si="10"/>
        <v>1.648315980584451E-2</v>
      </c>
      <c r="J281" s="3">
        <v>1055109.74</v>
      </c>
      <c r="K281" s="3">
        <v>2263748.61</v>
      </c>
      <c r="L281" s="16">
        <f t="shared" si="9"/>
        <v>-1208638.8699999999</v>
      </c>
      <c r="M281" s="17">
        <v>45200</v>
      </c>
      <c r="N281" s="17">
        <v>45565</v>
      </c>
      <c r="O281" t="s">
        <v>4662</v>
      </c>
      <c r="P281" t="s">
        <v>21</v>
      </c>
      <c r="Q281" t="s">
        <v>2755</v>
      </c>
      <c r="R281" t="s">
        <v>23</v>
      </c>
    </row>
    <row r="282" spans="2:18" ht="30" x14ac:dyDescent="0.25">
      <c r="B282" t="s">
        <v>4231</v>
      </c>
      <c r="C282" t="s">
        <v>4232</v>
      </c>
      <c r="D282" s="1" t="s">
        <v>4233</v>
      </c>
      <c r="E282" s="3">
        <v>968190.45000000007</v>
      </c>
      <c r="F282" s="3">
        <v>1643472.44</v>
      </c>
      <c r="G282" s="16">
        <f t="shared" si="8"/>
        <v>-675281.98999999987</v>
      </c>
      <c r="I282" s="75">
        <f t="shared" si="10"/>
        <v>1.5125287261439281E-2</v>
      </c>
      <c r="J282" s="3">
        <v>968190.45000000007</v>
      </c>
      <c r="K282" s="3">
        <v>1643472.44</v>
      </c>
      <c r="L282" s="16">
        <f t="shared" si="9"/>
        <v>-675281.98999999987</v>
      </c>
      <c r="M282" s="17">
        <v>45200</v>
      </c>
      <c r="N282" s="17">
        <v>45565</v>
      </c>
      <c r="O282" t="s">
        <v>2948</v>
      </c>
      <c r="P282" t="s">
        <v>50</v>
      </c>
      <c r="Q282" t="s">
        <v>4642</v>
      </c>
      <c r="R282" t="s">
        <v>580</v>
      </c>
    </row>
    <row r="283" spans="2:18" x14ac:dyDescent="0.25">
      <c r="B283" t="s">
        <v>4234</v>
      </c>
      <c r="C283" t="s">
        <v>4235</v>
      </c>
      <c r="D283" s="1" t="s">
        <v>4236</v>
      </c>
      <c r="E283" s="3">
        <v>2467.38</v>
      </c>
      <c r="F283" s="3">
        <v>5043.95</v>
      </c>
      <c r="G283" s="16">
        <f t="shared" si="8"/>
        <v>-2576.5699999999997</v>
      </c>
      <c r="I283" s="75">
        <f t="shared" si="10"/>
        <v>3.8545960955440172E-5</v>
      </c>
      <c r="J283" s="3">
        <v>2467.38</v>
      </c>
      <c r="K283" s="3">
        <v>5043.95</v>
      </c>
      <c r="L283" s="16">
        <f t="shared" si="9"/>
        <v>-2576.5699999999997</v>
      </c>
      <c r="M283" s="17">
        <v>45200</v>
      </c>
      <c r="N283" s="17">
        <v>45565</v>
      </c>
      <c r="O283" t="s">
        <v>4663</v>
      </c>
      <c r="P283" t="s">
        <v>432</v>
      </c>
      <c r="Q283" t="s">
        <v>4653</v>
      </c>
      <c r="R283" t="s">
        <v>432</v>
      </c>
    </row>
    <row r="284" spans="2:18" x14ac:dyDescent="0.25">
      <c r="B284" t="s">
        <v>4237</v>
      </c>
      <c r="C284" t="s">
        <v>4238</v>
      </c>
      <c r="D284" s="1" t="s">
        <v>4239</v>
      </c>
      <c r="E284" s="3">
        <v>35932.39</v>
      </c>
      <c r="F284" s="3">
        <v>34350.400000000001</v>
      </c>
      <c r="G284" s="16">
        <f t="shared" si="8"/>
        <v>1581.989999999998</v>
      </c>
      <c r="I284" s="75">
        <f t="shared" si="10"/>
        <v>5.6134381488690389E-4</v>
      </c>
      <c r="J284" s="3">
        <v>35932.39</v>
      </c>
      <c r="K284" s="3">
        <v>34350.400000000001</v>
      </c>
      <c r="L284" s="16">
        <f t="shared" si="9"/>
        <v>1581.989999999998</v>
      </c>
      <c r="M284" s="17">
        <v>45200</v>
      </c>
      <c r="N284" s="17">
        <v>45565</v>
      </c>
      <c r="O284" t="s">
        <v>4649</v>
      </c>
      <c r="P284" t="s">
        <v>432</v>
      </c>
      <c r="Q284" t="s">
        <v>4664</v>
      </c>
      <c r="R284" t="s">
        <v>544</v>
      </c>
    </row>
    <row r="285" spans="2:18" x14ac:dyDescent="0.25">
      <c r="B285" t="s">
        <v>4240</v>
      </c>
      <c r="C285" t="s">
        <v>4241</v>
      </c>
      <c r="D285" s="1" t="s">
        <v>4242</v>
      </c>
      <c r="E285" s="3">
        <v>51198.89</v>
      </c>
      <c r="F285" s="3">
        <v>58303.68</v>
      </c>
      <c r="G285" s="16">
        <f t="shared" si="8"/>
        <v>-7104.7900000000009</v>
      </c>
      <c r="I285" s="75">
        <f t="shared" si="10"/>
        <v>7.9984048460386161E-4</v>
      </c>
      <c r="J285" s="3">
        <v>51198.89</v>
      </c>
      <c r="K285" s="3">
        <v>58303.68</v>
      </c>
      <c r="L285" s="16">
        <f t="shared" si="9"/>
        <v>-7104.7900000000009</v>
      </c>
      <c r="M285" s="17">
        <v>45200</v>
      </c>
      <c r="N285" s="17">
        <v>45565</v>
      </c>
      <c r="O285" t="s">
        <v>4649</v>
      </c>
      <c r="P285" t="s">
        <v>432</v>
      </c>
      <c r="Q285" t="s">
        <v>2755</v>
      </c>
      <c r="R285" t="s">
        <v>23</v>
      </c>
    </row>
    <row r="286" spans="2:18" x14ac:dyDescent="0.25">
      <c r="B286" t="s">
        <v>4243</v>
      </c>
      <c r="C286" t="s">
        <v>4244</v>
      </c>
      <c r="D286" s="1" t="s">
        <v>4245</v>
      </c>
      <c r="E286" s="3">
        <v>2381.63</v>
      </c>
      <c r="F286" s="3">
        <v>1722.11</v>
      </c>
      <c r="G286" s="16">
        <f t="shared" si="8"/>
        <v>659.52000000000021</v>
      </c>
      <c r="I286" s="75">
        <f t="shared" si="10"/>
        <v>3.720635532034181E-5</v>
      </c>
      <c r="J286" s="3">
        <v>2381.63</v>
      </c>
      <c r="K286" s="3">
        <v>1722.11</v>
      </c>
      <c r="L286" s="16">
        <f t="shared" si="9"/>
        <v>659.52000000000021</v>
      </c>
      <c r="M286" s="17">
        <v>45200</v>
      </c>
      <c r="N286" s="17">
        <v>45565</v>
      </c>
      <c r="O286" t="s">
        <v>4665</v>
      </c>
      <c r="P286" t="s">
        <v>21</v>
      </c>
      <c r="Q286" t="s">
        <v>4655</v>
      </c>
      <c r="R286" t="s">
        <v>38</v>
      </c>
    </row>
    <row r="287" spans="2:18" ht="30" x14ac:dyDescent="0.25">
      <c r="B287" t="s">
        <v>4246</v>
      </c>
      <c r="C287" t="s">
        <v>4247</v>
      </c>
      <c r="D287" s="1" t="s">
        <v>4248</v>
      </c>
      <c r="E287" s="3">
        <v>57636.15</v>
      </c>
      <c r="F287" s="3">
        <v>57636.15</v>
      </c>
      <c r="G287" s="16">
        <f t="shared" si="8"/>
        <v>0</v>
      </c>
      <c r="I287" s="75">
        <f t="shared" si="10"/>
        <v>9.0040479679736934E-4</v>
      </c>
      <c r="J287" s="3">
        <v>57636.15</v>
      </c>
      <c r="K287" s="3">
        <v>57636.15</v>
      </c>
      <c r="L287" s="16">
        <f t="shared" si="9"/>
        <v>0</v>
      </c>
      <c r="M287" s="17">
        <v>45200</v>
      </c>
      <c r="N287" s="17">
        <v>45565</v>
      </c>
      <c r="O287" t="s">
        <v>4649</v>
      </c>
      <c r="P287" t="s">
        <v>432</v>
      </c>
      <c r="Q287" t="s">
        <v>2759</v>
      </c>
      <c r="R287" t="s">
        <v>544</v>
      </c>
    </row>
    <row r="288" spans="2:18" x14ac:dyDescent="0.25">
      <c r="B288" t="s">
        <v>4249</v>
      </c>
      <c r="C288" t="s">
        <v>4250</v>
      </c>
      <c r="D288" s="1" t="s">
        <v>4251</v>
      </c>
      <c r="E288" s="3">
        <v>-1129926.2100000002</v>
      </c>
      <c r="F288" s="3">
        <v>2433574.13</v>
      </c>
      <c r="G288" s="16">
        <f t="shared" si="8"/>
        <v>-3563500.34</v>
      </c>
      <c r="I288" s="75">
        <f t="shared" si="10"/>
        <v>-1.7651959395467456E-2</v>
      </c>
      <c r="J288" s="3">
        <v>-1129926.21</v>
      </c>
      <c r="K288" s="3">
        <v>2433574.13</v>
      </c>
      <c r="L288" s="16">
        <f t="shared" si="9"/>
        <v>-3563500.34</v>
      </c>
      <c r="M288" s="17">
        <v>45200</v>
      </c>
      <c r="N288" s="17">
        <v>45565</v>
      </c>
      <c r="O288" t="s">
        <v>4649</v>
      </c>
      <c r="P288" t="s">
        <v>432</v>
      </c>
      <c r="Q288" t="s">
        <v>2755</v>
      </c>
      <c r="R288" t="s">
        <v>23</v>
      </c>
    </row>
    <row r="289" spans="2:18" x14ac:dyDescent="0.25">
      <c r="B289" t="s">
        <v>4252</v>
      </c>
      <c r="C289" t="s">
        <v>4253</v>
      </c>
      <c r="D289" s="1" t="s">
        <v>4254</v>
      </c>
      <c r="E289" s="3">
        <v>10174.709999999999</v>
      </c>
      <c r="F289" s="3">
        <v>11504.98</v>
      </c>
      <c r="G289" s="16">
        <f t="shared" si="8"/>
        <v>-1330.2700000000004</v>
      </c>
      <c r="I289" s="75">
        <f t="shared" si="10"/>
        <v>1.5895159010485889E-4</v>
      </c>
      <c r="J289" s="3">
        <v>10174.710000000001</v>
      </c>
      <c r="K289" s="3">
        <v>11504.98</v>
      </c>
      <c r="L289" s="16">
        <f t="shared" si="9"/>
        <v>-1330.2699999999986</v>
      </c>
      <c r="M289" s="17">
        <v>45200</v>
      </c>
      <c r="N289" s="17">
        <v>45565</v>
      </c>
      <c r="O289" t="s">
        <v>4666</v>
      </c>
      <c r="P289" t="s">
        <v>21</v>
      </c>
      <c r="Q289" t="s">
        <v>4667</v>
      </c>
      <c r="R289" t="s">
        <v>21</v>
      </c>
    </row>
    <row r="290" spans="2:18" x14ac:dyDescent="0.25">
      <c r="B290" t="s">
        <v>4255</v>
      </c>
      <c r="C290" t="s">
        <v>4256</v>
      </c>
      <c r="D290" s="1" t="s">
        <v>4257</v>
      </c>
      <c r="E290" s="3">
        <v>3003.4100000000003</v>
      </c>
      <c r="F290" s="3">
        <v>4796.08</v>
      </c>
      <c r="G290" s="16">
        <f t="shared" si="8"/>
        <v>-1792.6699999999996</v>
      </c>
      <c r="I290" s="75">
        <f t="shared" si="10"/>
        <v>4.6919941230446287E-5</v>
      </c>
      <c r="J290" s="3">
        <v>3003.41</v>
      </c>
      <c r="K290" s="3">
        <v>4796.08</v>
      </c>
      <c r="L290" s="16">
        <f t="shared" si="9"/>
        <v>-1792.67</v>
      </c>
      <c r="M290" s="17">
        <v>45200</v>
      </c>
      <c r="N290" s="17">
        <v>45565</v>
      </c>
      <c r="O290" t="s">
        <v>4659</v>
      </c>
      <c r="P290" t="s">
        <v>21</v>
      </c>
      <c r="Q290" t="s">
        <v>4668</v>
      </c>
      <c r="R290" t="s">
        <v>21</v>
      </c>
    </row>
    <row r="291" spans="2:18" ht="30" x14ac:dyDescent="0.25">
      <c r="B291" t="s">
        <v>4258</v>
      </c>
      <c r="C291" t="s">
        <v>4259</v>
      </c>
      <c r="D291" s="1" t="s">
        <v>4260</v>
      </c>
      <c r="E291" s="3">
        <v>16628.72</v>
      </c>
      <c r="F291" s="3">
        <v>14671.2</v>
      </c>
      <c r="G291" s="16">
        <f t="shared" si="8"/>
        <v>1957.5200000000004</v>
      </c>
      <c r="I291" s="75">
        <f t="shared" si="10"/>
        <v>2.5977757453612624E-4</v>
      </c>
      <c r="J291" s="3">
        <v>16628.72</v>
      </c>
      <c r="K291" s="3">
        <v>14671.2</v>
      </c>
      <c r="L291" s="16">
        <f t="shared" si="9"/>
        <v>1957.5200000000004</v>
      </c>
      <c r="M291" s="17">
        <v>45200</v>
      </c>
      <c r="N291" s="17">
        <v>45565</v>
      </c>
      <c r="O291" t="s">
        <v>4649</v>
      </c>
      <c r="P291" t="s">
        <v>432</v>
      </c>
      <c r="Q291" t="s">
        <v>4669</v>
      </c>
      <c r="R291" t="s">
        <v>585</v>
      </c>
    </row>
    <row r="292" spans="2:18" ht="30" x14ac:dyDescent="0.25">
      <c r="B292" t="s">
        <v>4261</v>
      </c>
      <c r="C292" t="s">
        <v>4262</v>
      </c>
      <c r="D292" s="1" t="s">
        <v>4263</v>
      </c>
      <c r="E292" s="3">
        <v>1193399.9999999998</v>
      </c>
      <c r="F292" s="3">
        <v>1173626.1299999999</v>
      </c>
      <c r="G292" s="16">
        <f t="shared" si="8"/>
        <v>19773.869999999879</v>
      </c>
      <c r="I292" s="75">
        <f t="shared" si="10"/>
        <v>1.8643561107013228E-2</v>
      </c>
      <c r="J292" s="3">
        <v>1193400</v>
      </c>
      <c r="K292" s="3">
        <v>1173626.1299999999</v>
      </c>
      <c r="L292" s="16">
        <f t="shared" si="9"/>
        <v>19773.870000000112</v>
      </c>
      <c r="M292" s="17">
        <v>45200</v>
      </c>
      <c r="N292" s="17">
        <v>45565</v>
      </c>
      <c r="O292" t="s">
        <v>4670</v>
      </c>
      <c r="P292" t="s">
        <v>32</v>
      </c>
      <c r="Q292" t="s">
        <v>4642</v>
      </c>
      <c r="R292" t="s">
        <v>580</v>
      </c>
    </row>
    <row r="293" spans="2:18" ht="45" x14ac:dyDescent="0.25">
      <c r="B293" t="s">
        <v>4264</v>
      </c>
      <c r="C293" t="s">
        <v>4265</v>
      </c>
      <c r="D293" s="1" t="s">
        <v>4266</v>
      </c>
      <c r="E293" s="3">
        <v>279.83999999999997</v>
      </c>
      <c r="F293" s="3">
        <v>490.46</v>
      </c>
      <c r="G293" s="16">
        <f t="shared" si="8"/>
        <v>-210.62</v>
      </c>
      <c r="I293" s="75">
        <f t="shared" si="10"/>
        <v>4.3717229262498598E-6</v>
      </c>
      <c r="J293" s="3">
        <v>279.84000000000003</v>
      </c>
      <c r="K293" s="3">
        <v>490.46</v>
      </c>
      <c r="L293" s="16">
        <f t="shared" si="9"/>
        <v>-210.61999999999995</v>
      </c>
      <c r="M293" s="17">
        <v>45200</v>
      </c>
      <c r="N293" s="17">
        <v>45565</v>
      </c>
      <c r="O293" t="s">
        <v>4665</v>
      </c>
      <c r="P293" t="s">
        <v>21</v>
      </c>
      <c r="Q293" t="s">
        <v>4657</v>
      </c>
      <c r="R293" t="s">
        <v>21</v>
      </c>
    </row>
    <row r="294" spans="2:18" ht="45" x14ac:dyDescent="0.25">
      <c r="B294" t="s">
        <v>4267</v>
      </c>
      <c r="C294" t="s">
        <v>4268</v>
      </c>
      <c r="D294" s="1" t="s">
        <v>4269</v>
      </c>
      <c r="E294" s="3">
        <v>35640.36</v>
      </c>
      <c r="F294" s="3">
        <v>59907.4</v>
      </c>
      <c r="G294" s="16">
        <f t="shared" si="8"/>
        <v>-24267.040000000001</v>
      </c>
      <c r="I294" s="75">
        <f t="shared" si="10"/>
        <v>5.5678165706045748E-4</v>
      </c>
      <c r="J294" s="3">
        <v>35640.36</v>
      </c>
      <c r="K294" s="3">
        <v>59907.4</v>
      </c>
      <c r="L294" s="16">
        <f t="shared" si="9"/>
        <v>-24267.040000000001</v>
      </c>
      <c r="M294" s="17">
        <v>45200</v>
      </c>
      <c r="N294" s="17">
        <v>45565</v>
      </c>
      <c r="O294" t="s">
        <v>4658</v>
      </c>
      <c r="P294" t="s">
        <v>32</v>
      </c>
      <c r="Q294" t="s">
        <v>2755</v>
      </c>
      <c r="R294" t="s">
        <v>23</v>
      </c>
    </row>
    <row r="295" spans="2:18" ht="45" x14ac:dyDescent="0.25">
      <c r="B295" t="s">
        <v>4270</v>
      </c>
      <c r="C295" t="s">
        <v>4271</v>
      </c>
      <c r="D295" s="1" t="s">
        <v>4272</v>
      </c>
      <c r="E295" s="3">
        <v>202139.42</v>
      </c>
      <c r="F295" s="3">
        <v>161067.39000000001</v>
      </c>
      <c r="G295" s="16">
        <f t="shared" si="8"/>
        <v>41072.03</v>
      </c>
      <c r="I295" s="75">
        <f t="shared" si="10"/>
        <v>3.1578671266182436E-3</v>
      </c>
      <c r="J295" s="3">
        <v>202139.42</v>
      </c>
      <c r="K295" s="3">
        <v>161067.39000000001</v>
      </c>
      <c r="L295" s="16">
        <f t="shared" si="9"/>
        <v>41072.03</v>
      </c>
      <c r="M295" s="17">
        <v>45200</v>
      </c>
      <c r="N295" s="17">
        <v>45565</v>
      </c>
      <c r="O295" t="s">
        <v>4658</v>
      </c>
      <c r="P295" t="s">
        <v>32</v>
      </c>
      <c r="Q295" t="s">
        <v>2755</v>
      </c>
      <c r="R295" t="s">
        <v>23</v>
      </c>
    </row>
    <row r="296" spans="2:18" x14ac:dyDescent="0.25">
      <c r="B296" t="s">
        <v>4273</v>
      </c>
      <c r="C296" t="s">
        <v>4274</v>
      </c>
      <c r="D296" s="1" t="s">
        <v>4275</v>
      </c>
      <c r="E296" s="3">
        <v>30561.780000000002</v>
      </c>
      <c r="F296" s="3">
        <v>36750.269999999997</v>
      </c>
      <c r="G296" s="16">
        <f t="shared" si="8"/>
        <v>-6188.4899999999943</v>
      </c>
      <c r="I296" s="75">
        <f t="shared" si="10"/>
        <v>4.7744294701616786E-4</v>
      </c>
      <c r="J296" s="3">
        <v>30561.78</v>
      </c>
      <c r="K296" s="3">
        <v>36750.269999999997</v>
      </c>
      <c r="L296" s="16">
        <f t="shared" si="9"/>
        <v>-6188.489999999998</v>
      </c>
      <c r="M296" s="17">
        <v>45200</v>
      </c>
      <c r="N296" s="17">
        <v>45565</v>
      </c>
      <c r="O296" t="s">
        <v>2611</v>
      </c>
      <c r="P296" t="s">
        <v>38</v>
      </c>
      <c r="Q296" t="s">
        <v>2755</v>
      </c>
      <c r="R296" t="s">
        <v>23</v>
      </c>
    </row>
    <row r="297" spans="2:18" x14ac:dyDescent="0.25">
      <c r="B297" t="s">
        <v>4276</v>
      </c>
      <c r="C297" t="s">
        <v>4277</v>
      </c>
      <c r="D297" s="1" t="s">
        <v>4278</v>
      </c>
      <c r="E297" s="3">
        <v>46090.299999999996</v>
      </c>
      <c r="F297" s="3">
        <v>49000.36</v>
      </c>
      <c r="G297" s="16">
        <f t="shared" si="8"/>
        <v>-2910.0600000000049</v>
      </c>
      <c r="I297" s="75">
        <f t="shared" si="10"/>
        <v>7.2003295164284548E-4</v>
      </c>
      <c r="J297" s="3">
        <v>46090.3</v>
      </c>
      <c r="K297" s="3">
        <v>49000.36</v>
      </c>
      <c r="L297" s="16">
        <f t="shared" si="9"/>
        <v>-2910.0599999999977</v>
      </c>
      <c r="M297" s="17">
        <v>45200</v>
      </c>
      <c r="N297" s="17">
        <v>45565</v>
      </c>
      <c r="O297" t="s">
        <v>4671</v>
      </c>
      <c r="P297" t="s">
        <v>585</v>
      </c>
      <c r="Q297" t="s">
        <v>2755</v>
      </c>
      <c r="R297" t="s">
        <v>23</v>
      </c>
    </row>
    <row r="298" spans="2:18" x14ac:dyDescent="0.25">
      <c r="B298" t="s">
        <v>4279</v>
      </c>
      <c r="C298" t="s">
        <v>4280</v>
      </c>
      <c r="D298" s="1" t="s">
        <v>4281</v>
      </c>
      <c r="E298" s="3">
        <v>140581.12000000002</v>
      </c>
      <c r="F298" s="3">
        <v>153126.12</v>
      </c>
      <c r="G298" s="16">
        <f t="shared" si="8"/>
        <v>-12544.999999999971</v>
      </c>
      <c r="I298" s="75">
        <f t="shared" si="10"/>
        <v>2.1961896272937485E-3</v>
      </c>
      <c r="J298" s="3">
        <v>140581.12</v>
      </c>
      <c r="K298" s="3">
        <v>153126.12</v>
      </c>
      <c r="L298" s="16">
        <f t="shared" si="9"/>
        <v>-12545</v>
      </c>
      <c r="M298" s="17">
        <v>45200</v>
      </c>
      <c r="N298" s="17">
        <v>45565</v>
      </c>
      <c r="O298" t="s">
        <v>4671</v>
      </c>
      <c r="P298" t="s">
        <v>585</v>
      </c>
      <c r="Q298" t="s">
        <v>2755</v>
      </c>
      <c r="R298" t="s">
        <v>23</v>
      </c>
    </row>
    <row r="299" spans="2:18" x14ac:dyDescent="0.25">
      <c r="B299" t="s">
        <v>4282</v>
      </c>
      <c r="C299" t="s">
        <v>4283</v>
      </c>
      <c r="D299" s="1" t="s">
        <v>4284</v>
      </c>
      <c r="E299" s="3">
        <v>11697.29</v>
      </c>
      <c r="F299" s="3">
        <v>36750.269999999997</v>
      </c>
      <c r="G299" s="16">
        <f t="shared" si="8"/>
        <v>-25052.979999999996</v>
      </c>
      <c r="I299" s="75">
        <f t="shared" si="10"/>
        <v>1.8273767462833484E-4</v>
      </c>
      <c r="J299" s="3">
        <v>11697.29</v>
      </c>
      <c r="K299" s="3">
        <v>36750.269999999997</v>
      </c>
      <c r="L299" s="16">
        <f t="shared" si="9"/>
        <v>-25052.979999999996</v>
      </c>
      <c r="M299" s="17">
        <v>45200</v>
      </c>
      <c r="N299" s="17">
        <v>45565</v>
      </c>
      <c r="O299" t="s">
        <v>4671</v>
      </c>
      <c r="P299" t="s">
        <v>585</v>
      </c>
      <c r="Q299" t="s">
        <v>2755</v>
      </c>
      <c r="R299" t="s">
        <v>23</v>
      </c>
    </row>
    <row r="300" spans="2:18" x14ac:dyDescent="0.25">
      <c r="B300" t="s">
        <v>4285</v>
      </c>
      <c r="C300" t="s">
        <v>4286</v>
      </c>
      <c r="D300" s="1" t="s">
        <v>4287</v>
      </c>
      <c r="E300" s="3">
        <v>78.950000000001182</v>
      </c>
      <c r="F300" s="3">
        <v>48736.43</v>
      </c>
      <c r="G300" s="16">
        <f t="shared" si="8"/>
        <v>-48657.479999999996</v>
      </c>
      <c r="I300" s="75">
        <f t="shared" si="10"/>
        <v>1.2333745176794825E-6</v>
      </c>
      <c r="J300" s="3">
        <v>78.95</v>
      </c>
      <c r="K300" s="3">
        <v>48736.43</v>
      </c>
      <c r="L300" s="16">
        <f t="shared" si="9"/>
        <v>-48657.48</v>
      </c>
      <c r="M300" s="17">
        <v>45200</v>
      </c>
      <c r="N300" s="17">
        <v>45565</v>
      </c>
      <c r="O300" t="s">
        <v>4658</v>
      </c>
      <c r="P300" t="s">
        <v>32</v>
      </c>
      <c r="Q300" t="s">
        <v>3152</v>
      </c>
      <c r="R300" t="s">
        <v>38</v>
      </c>
    </row>
    <row r="301" spans="2:18" x14ac:dyDescent="0.25">
      <c r="B301" t="s">
        <v>4288</v>
      </c>
      <c r="C301" t="s">
        <v>4289</v>
      </c>
      <c r="D301" s="1" t="s">
        <v>1753</v>
      </c>
      <c r="E301" s="3">
        <v>19441.109999999997</v>
      </c>
      <c r="F301" s="3">
        <v>316775.40000000002</v>
      </c>
      <c r="G301" s="16">
        <f t="shared" si="8"/>
        <v>-297334.29000000004</v>
      </c>
      <c r="I301" s="75">
        <f t="shared" si="10"/>
        <v>3.0371335870049102E-4</v>
      </c>
      <c r="J301" s="3">
        <v>19441.11</v>
      </c>
      <c r="K301" s="3">
        <v>316775.40000000002</v>
      </c>
      <c r="L301" s="16">
        <f t="shared" si="9"/>
        <v>-297334.29000000004</v>
      </c>
      <c r="M301" s="17">
        <v>45200</v>
      </c>
      <c r="N301" s="17">
        <v>45565</v>
      </c>
      <c r="O301" t="s">
        <v>4657</v>
      </c>
      <c r="P301" t="s">
        <v>21</v>
      </c>
      <c r="Q301" t="s">
        <v>4672</v>
      </c>
      <c r="R301" t="s">
        <v>32</v>
      </c>
    </row>
    <row r="302" spans="2:18" ht="30" x14ac:dyDescent="0.25">
      <c r="B302" t="s">
        <v>4290</v>
      </c>
      <c r="C302" t="s">
        <v>4291</v>
      </c>
      <c r="D302" s="1" t="s">
        <v>4292</v>
      </c>
      <c r="E302" s="3">
        <v>11815.08</v>
      </c>
      <c r="F302" s="3">
        <v>43380.59</v>
      </c>
      <c r="G302" s="16">
        <f t="shared" si="8"/>
        <v>-31565.509999999995</v>
      </c>
      <c r="I302" s="75">
        <f t="shared" si="10"/>
        <v>1.845778162931539E-4</v>
      </c>
      <c r="J302" s="3">
        <v>11815.08</v>
      </c>
      <c r="K302" s="3">
        <v>43380.59</v>
      </c>
      <c r="L302" s="16">
        <f t="shared" si="9"/>
        <v>-31565.509999999995</v>
      </c>
      <c r="M302" s="17">
        <v>45200</v>
      </c>
      <c r="N302" s="17">
        <v>45565</v>
      </c>
      <c r="O302" t="s">
        <v>4658</v>
      </c>
      <c r="P302" t="s">
        <v>32</v>
      </c>
      <c r="Q302" t="s">
        <v>4671</v>
      </c>
      <c r="R302" t="s">
        <v>585</v>
      </c>
    </row>
    <row r="303" spans="2:18" x14ac:dyDescent="0.25">
      <c r="B303" t="s">
        <v>4293</v>
      </c>
      <c r="C303" t="s">
        <v>4294</v>
      </c>
      <c r="D303" s="1" t="s">
        <v>4295</v>
      </c>
      <c r="E303" s="3">
        <v>-5805.2200000000012</v>
      </c>
      <c r="F303" s="3">
        <v>18288.22</v>
      </c>
      <c r="G303" s="16">
        <f t="shared" si="8"/>
        <v>-24093.440000000002</v>
      </c>
      <c r="I303" s="75">
        <f t="shared" si="10"/>
        <v>-9.0690442273885823E-5</v>
      </c>
      <c r="J303" s="3">
        <v>-5805.22</v>
      </c>
      <c r="K303" s="3">
        <v>18288.22</v>
      </c>
      <c r="L303" s="16">
        <f t="shared" si="9"/>
        <v>-24093.440000000002</v>
      </c>
      <c r="M303" s="17">
        <v>45200</v>
      </c>
      <c r="N303" s="17">
        <v>45565</v>
      </c>
      <c r="O303" t="s">
        <v>4668</v>
      </c>
      <c r="P303" t="s">
        <v>21</v>
      </c>
      <c r="Q303" t="s">
        <v>4673</v>
      </c>
      <c r="R303" t="s">
        <v>32</v>
      </c>
    </row>
    <row r="304" spans="2:18" x14ac:dyDescent="0.25">
      <c r="B304" t="s">
        <v>4296</v>
      </c>
      <c r="C304" t="s">
        <v>4297</v>
      </c>
      <c r="D304" s="1" t="s">
        <v>1762</v>
      </c>
      <c r="E304" s="3">
        <v>577816.86999999976</v>
      </c>
      <c r="F304" s="3">
        <v>529880.99</v>
      </c>
      <c r="G304" s="16">
        <f t="shared" si="8"/>
        <v>47935.879999999772</v>
      </c>
      <c r="I304" s="75">
        <f t="shared" si="10"/>
        <v>9.0267840828792707E-3</v>
      </c>
      <c r="J304" s="3">
        <v>577816.87000000011</v>
      </c>
      <c r="K304" s="3">
        <v>529880.99</v>
      </c>
      <c r="L304" s="16">
        <f t="shared" si="9"/>
        <v>47935.880000000121</v>
      </c>
      <c r="M304" s="17">
        <v>45200</v>
      </c>
      <c r="N304" s="17">
        <v>45565</v>
      </c>
      <c r="O304" t="s">
        <v>4674</v>
      </c>
      <c r="P304" t="s">
        <v>32</v>
      </c>
      <c r="Q304" t="s">
        <v>2759</v>
      </c>
      <c r="R304" t="s">
        <v>544</v>
      </c>
    </row>
    <row r="305" spans="2:18" ht="45" x14ac:dyDescent="0.25">
      <c r="B305" t="s">
        <v>4298</v>
      </c>
      <c r="C305" t="s">
        <v>4299</v>
      </c>
      <c r="D305" s="1" t="s">
        <v>4300</v>
      </c>
      <c r="E305" s="3">
        <v>1265015.96</v>
      </c>
      <c r="F305" s="3">
        <v>923123.67</v>
      </c>
      <c r="G305" s="16">
        <f t="shared" si="8"/>
        <v>341892.28999999992</v>
      </c>
      <c r="I305" s="75">
        <f t="shared" si="10"/>
        <v>1.9762361615222896E-2</v>
      </c>
      <c r="J305" s="3">
        <v>1265015.9600000002</v>
      </c>
      <c r="K305" s="3">
        <v>923123.67</v>
      </c>
      <c r="L305" s="16">
        <f t="shared" si="9"/>
        <v>341892.29000000015</v>
      </c>
      <c r="M305" s="17">
        <v>45200</v>
      </c>
      <c r="N305" s="17">
        <v>45565</v>
      </c>
      <c r="O305" t="s">
        <v>4646</v>
      </c>
      <c r="P305" t="s">
        <v>38</v>
      </c>
      <c r="Q305" t="s">
        <v>4675</v>
      </c>
      <c r="R305" t="s">
        <v>32</v>
      </c>
    </row>
    <row r="306" spans="2:18" x14ac:dyDescent="0.25">
      <c r="B306" t="s">
        <v>4301</v>
      </c>
      <c r="C306" t="s">
        <v>4302</v>
      </c>
      <c r="D306" s="1" t="s">
        <v>4303</v>
      </c>
      <c r="E306" s="3">
        <v>-488.67000000000007</v>
      </c>
      <c r="F306" s="3">
        <v>2074.88</v>
      </c>
      <c r="G306" s="16">
        <f t="shared" si="8"/>
        <v>-2563.5500000000002</v>
      </c>
      <c r="I306" s="75">
        <f t="shared" si="10"/>
        <v>-7.634111786629927E-6</v>
      </c>
      <c r="J306" s="3">
        <v>-488.67</v>
      </c>
      <c r="K306" s="3">
        <v>2074.88</v>
      </c>
      <c r="L306" s="16">
        <f t="shared" si="9"/>
        <v>-2563.5500000000002</v>
      </c>
      <c r="M306" s="17">
        <v>45200</v>
      </c>
      <c r="N306" s="17">
        <v>45565</v>
      </c>
      <c r="O306" t="s">
        <v>4658</v>
      </c>
      <c r="P306" t="s">
        <v>32</v>
      </c>
      <c r="Q306" t="s">
        <v>2837</v>
      </c>
      <c r="R306" t="s">
        <v>32</v>
      </c>
    </row>
    <row r="307" spans="2:18" x14ac:dyDescent="0.25">
      <c r="B307" t="s">
        <v>4304</v>
      </c>
      <c r="C307" t="s">
        <v>4305</v>
      </c>
      <c r="D307" s="1" t="s">
        <v>4306</v>
      </c>
      <c r="E307" s="3">
        <v>6715.9699999999993</v>
      </c>
      <c r="F307" s="3">
        <v>3854.39</v>
      </c>
      <c r="G307" s="16">
        <f t="shared" si="8"/>
        <v>2861.5799999999995</v>
      </c>
      <c r="I307" s="75">
        <f t="shared" si="10"/>
        <v>1.0491838200759815E-4</v>
      </c>
      <c r="J307" s="3">
        <v>6715.97</v>
      </c>
      <c r="K307" s="3">
        <v>3854.39</v>
      </c>
      <c r="L307" s="16">
        <f t="shared" si="9"/>
        <v>2861.5800000000004</v>
      </c>
      <c r="M307" s="17">
        <v>45200</v>
      </c>
      <c r="N307" s="17">
        <v>45565</v>
      </c>
      <c r="O307" t="s">
        <v>4676</v>
      </c>
      <c r="P307" t="s">
        <v>32</v>
      </c>
      <c r="Q307" t="s">
        <v>3152</v>
      </c>
      <c r="R307" t="s">
        <v>38</v>
      </c>
    </row>
    <row r="308" spans="2:18" ht="75" x14ac:dyDescent="0.25">
      <c r="B308" t="s">
        <v>4307</v>
      </c>
      <c r="C308" t="s">
        <v>4308</v>
      </c>
      <c r="D308" s="1" t="s">
        <v>4309</v>
      </c>
      <c r="E308" s="3">
        <v>62716.07</v>
      </c>
      <c r="F308" s="3">
        <v>264385.56</v>
      </c>
      <c r="G308" s="16">
        <f t="shared" si="8"/>
        <v>-201669.49</v>
      </c>
      <c r="I308" s="75">
        <f t="shared" si="10"/>
        <v>9.7976444062067964E-4</v>
      </c>
      <c r="J308" s="3">
        <v>62716.07</v>
      </c>
      <c r="K308" s="3">
        <v>264385.56</v>
      </c>
      <c r="L308" s="16">
        <f t="shared" si="9"/>
        <v>-201669.49</v>
      </c>
      <c r="M308" s="17">
        <v>45200</v>
      </c>
      <c r="N308" s="17">
        <v>45565</v>
      </c>
      <c r="O308" t="s">
        <v>4677</v>
      </c>
      <c r="P308" t="s">
        <v>580</v>
      </c>
      <c r="Q308" t="s">
        <v>2755</v>
      </c>
      <c r="R308" t="s">
        <v>23</v>
      </c>
    </row>
    <row r="309" spans="2:18" x14ac:dyDescent="0.25">
      <c r="B309" t="s">
        <v>4310</v>
      </c>
      <c r="C309" t="s">
        <v>4311</v>
      </c>
      <c r="D309" s="1" t="s">
        <v>4312</v>
      </c>
      <c r="E309" s="3">
        <v>19198.47</v>
      </c>
      <c r="F309" s="3">
        <v>21006.75</v>
      </c>
      <c r="G309" s="16">
        <f t="shared" si="8"/>
        <v>-1808.2799999999988</v>
      </c>
      <c r="I309" s="75">
        <f t="shared" si="10"/>
        <v>2.9992278247541502E-4</v>
      </c>
      <c r="J309" s="3">
        <v>19198.47</v>
      </c>
      <c r="K309" s="3">
        <v>21006.75</v>
      </c>
      <c r="L309" s="16">
        <f t="shared" si="9"/>
        <v>-1808.2799999999988</v>
      </c>
      <c r="M309" s="17">
        <v>45200</v>
      </c>
      <c r="N309" s="17">
        <v>45565</v>
      </c>
      <c r="O309" t="s">
        <v>4658</v>
      </c>
      <c r="P309" t="s">
        <v>32</v>
      </c>
      <c r="Q309" t="s">
        <v>3152</v>
      </c>
      <c r="R309" t="s">
        <v>38</v>
      </c>
    </row>
    <row r="310" spans="2:18" x14ac:dyDescent="0.25">
      <c r="B310" t="s">
        <v>4313</v>
      </c>
      <c r="C310" t="s">
        <v>4314</v>
      </c>
      <c r="D310" s="1" t="s">
        <v>4315</v>
      </c>
      <c r="E310" s="3">
        <v>38966.050000000003</v>
      </c>
      <c r="F310" s="3">
        <v>36678</v>
      </c>
      <c r="G310" s="16">
        <f t="shared" si="8"/>
        <v>2288.0500000000029</v>
      </c>
      <c r="I310" s="75">
        <f t="shared" si="10"/>
        <v>6.0873632836763269E-4</v>
      </c>
      <c r="J310" s="3">
        <v>38966.050000000003</v>
      </c>
      <c r="K310" s="3">
        <v>36678</v>
      </c>
      <c r="L310" s="16">
        <f t="shared" si="9"/>
        <v>2288.0500000000029</v>
      </c>
      <c r="M310" s="17">
        <v>45200</v>
      </c>
      <c r="N310" s="17">
        <v>45565</v>
      </c>
      <c r="O310" t="s">
        <v>4658</v>
      </c>
      <c r="P310" t="s">
        <v>32</v>
      </c>
      <c r="Q310" t="s">
        <v>3152</v>
      </c>
      <c r="R310" t="s">
        <v>38</v>
      </c>
    </row>
    <row r="311" spans="2:18" x14ac:dyDescent="0.25">
      <c r="B311" t="s">
        <v>4316</v>
      </c>
      <c r="C311" t="s">
        <v>4317</v>
      </c>
      <c r="D311" s="1" t="s">
        <v>2430</v>
      </c>
      <c r="E311" s="3">
        <v>-234.85000000000036</v>
      </c>
      <c r="F311" s="3">
        <v>8473.99</v>
      </c>
      <c r="G311" s="16">
        <f t="shared" si="8"/>
        <v>-8708.84</v>
      </c>
      <c r="I311" s="75">
        <f t="shared" si="10"/>
        <v>-3.668879106738777E-6</v>
      </c>
      <c r="J311" s="3">
        <v>-234.85</v>
      </c>
      <c r="K311" s="3">
        <v>8473.99</v>
      </c>
      <c r="L311" s="16">
        <f t="shared" si="9"/>
        <v>-8708.84</v>
      </c>
      <c r="M311" s="17">
        <v>45200</v>
      </c>
      <c r="N311" s="17">
        <v>45565</v>
      </c>
      <c r="O311" t="s">
        <v>4670</v>
      </c>
      <c r="P311" t="s">
        <v>32</v>
      </c>
      <c r="Q311" t="s">
        <v>3110</v>
      </c>
      <c r="R311" t="s">
        <v>43</v>
      </c>
    </row>
    <row r="312" spans="2:18" x14ac:dyDescent="0.25">
      <c r="B312" t="s">
        <v>4318</v>
      </c>
      <c r="C312" t="s">
        <v>4319</v>
      </c>
      <c r="D312" s="1" t="s">
        <v>4320</v>
      </c>
      <c r="E312" s="3">
        <v>10160.710000000001</v>
      </c>
      <c r="F312" s="3">
        <v>9530.17</v>
      </c>
      <c r="G312" s="16">
        <f t="shared" si="8"/>
        <v>630.54000000000087</v>
      </c>
      <c r="I312" s="75">
        <f t="shared" si="10"/>
        <v>1.5873287898076119E-4</v>
      </c>
      <c r="J312" s="3">
        <v>10160.710000000001</v>
      </c>
      <c r="K312" s="3">
        <v>9530.17</v>
      </c>
      <c r="L312" s="16">
        <f t="shared" si="9"/>
        <v>630.54000000000087</v>
      </c>
      <c r="M312" s="17">
        <v>45200</v>
      </c>
      <c r="N312" s="17">
        <v>45565</v>
      </c>
      <c r="O312" t="s">
        <v>3139</v>
      </c>
      <c r="P312" t="s">
        <v>50</v>
      </c>
      <c r="Q312" t="s">
        <v>4671</v>
      </c>
      <c r="R312" t="s">
        <v>585</v>
      </c>
    </row>
    <row r="313" spans="2:18" x14ac:dyDescent="0.25">
      <c r="B313" t="s">
        <v>4321</v>
      </c>
      <c r="C313" t="s">
        <v>4322</v>
      </c>
      <c r="D313" s="1" t="s">
        <v>542</v>
      </c>
      <c r="E313" s="3">
        <v>654998.52000000014</v>
      </c>
      <c r="F313" s="3">
        <v>729644.08</v>
      </c>
      <c r="G313" s="16">
        <f t="shared" si="8"/>
        <v>-74645.559999999823</v>
      </c>
      <c r="I313" s="75">
        <f t="shared" si="10"/>
        <v>1.0232533042251741E-2</v>
      </c>
      <c r="J313" s="3">
        <v>654998.52</v>
      </c>
      <c r="K313" s="3">
        <v>729644.08</v>
      </c>
      <c r="L313" s="16">
        <f t="shared" si="9"/>
        <v>-74645.559999999939</v>
      </c>
      <c r="M313" s="17">
        <v>45200</v>
      </c>
      <c r="N313" s="17">
        <v>45565</v>
      </c>
      <c r="O313" t="s">
        <v>4678</v>
      </c>
      <c r="P313" t="s">
        <v>38</v>
      </c>
      <c r="Q313" t="s">
        <v>4679</v>
      </c>
      <c r="R313" t="s">
        <v>580</v>
      </c>
    </row>
    <row r="314" spans="2:18" ht="30" x14ac:dyDescent="0.25">
      <c r="B314" t="s">
        <v>4323</v>
      </c>
      <c r="C314" t="s">
        <v>4324</v>
      </c>
      <c r="D314" s="1" t="s">
        <v>4325</v>
      </c>
      <c r="E314" s="3">
        <v>6140.23</v>
      </c>
      <c r="F314" s="3">
        <v>4496.3500000000004</v>
      </c>
      <c r="G314" s="16">
        <f t="shared" si="8"/>
        <v>1643.8799999999992</v>
      </c>
      <c r="I314" s="75">
        <f t="shared" si="10"/>
        <v>9.592404325131209E-5</v>
      </c>
      <c r="J314" s="3">
        <v>6140.2300000000005</v>
      </c>
      <c r="K314" s="3">
        <v>4496.3500000000004</v>
      </c>
      <c r="L314" s="16">
        <f t="shared" si="9"/>
        <v>1643.88</v>
      </c>
      <c r="M314" s="17">
        <v>45200</v>
      </c>
      <c r="N314" s="17">
        <v>45565</v>
      </c>
      <c r="O314" t="s">
        <v>4646</v>
      </c>
      <c r="P314" t="s">
        <v>38</v>
      </c>
      <c r="Q314" t="s">
        <v>2755</v>
      </c>
      <c r="R314" t="s">
        <v>23</v>
      </c>
    </row>
    <row r="315" spans="2:18" x14ac:dyDescent="0.25">
      <c r="B315" t="s">
        <v>4326</v>
      </c>
      <c r="C315" t="s">
        <v>4327</v>
      </c>
      <c r="D315" s="1" t="s">
        <v>542</v>
      </c>
      <c r="E315" s="3">
        <v>279376.31</v>
      </c>
      <c r="F315" s="3">
        <v>319445.25</v>
      </c>
      <c r="G315" s="16">
        <f t="shared" si="8"/>
        <v>-40068.94</v>
      </c>
      <c r="I315" s="75">
        <f t="shared" si="10"/>
        <v>4.3644790575975119E-3</v>
      </c>
      <c r="J315" s="3">
        <v>279376.31</v>
      </c>
      <c r="K315" s="3">
        <v>319445.25</v>
      </c>
      <c r="L315" s="16">
        <f t="shared" si="9"/>
        <v>-40068.94</v>
      </c>
      <c r="M315" s="17">
        <v>45200</v>
      </c>
      <c r="N315" s="17">
        <v>45565</v>
      </c>
      <c r="O315" t="s">
        <v>4680</v>
      </c>
      <c r="P315" t="s">
        <v>38</v>
      </c>
      <c r="Q315" t="s">
        <v>3014</v>
      </c>
      <c r="R315" t="s">
        <v>580</v>
      </c>
    </row>
    <row r="316" spans="2:18" x14ac:dyDescent="0.25">
      <c r="B316" t="s">
        <v>4328</v>
      </c>
      <c r="C316" t="s">
        <v>4329</v>
      </c>
      <c r="D316" s="1" t="s">
        <v>4183</v>
      </c>
      <c r="E316" s="3">
        <v>3733.7500000000005</v>
      </c>
      <c r="F316" s="3">
        <v>1105.6199999999999</v>
      </c>
      <c r="G316" s="16">
        <f t="shared" si="8"/>
        <v>2628.1300000000006</v>
      </c>
      <c r="I316" s="75">
        <f t="shared" si="10"/>
        <v>5.832947568569687E-5</v>
      </c>
      <c r="J316" s="3">
        <v>3733.75</v>
      </c>
      <c r="K316" s="3">
        <v>1105.6199999999999</v>
      </c>
      <c r="L316" s="16">
        <f t="shared" si="9"/>
        <v>2628.13</v>
      </c>
      <c r="M316" s="17">
        <v>45200</v>
      </c>
      <c r="N316" s="17">
        <v>45565</v>
      </c>
      <c r="O316" t="s">
        <v>3110</v>
      </c>
      <c r="P316" t="s">
        <v>43</v>
      </c>
      <c r="Q316" t="s">
        <v>3110</v>
      </c>
      <c r="R316" t="s">
        <v>43</v>
      </c>
    </row>
    <row r="317" spans="2:18" x14ac:dyDescent="0.25">
      <c r="B317" t="s">
        <v>4330</v>
      </c>
      <c r="C317" t="s">
        <v>4331</v>
      </c>
      <c r="D317" s="1" t="s">
        <v>4332</v>
      </c>
      <c r="E317" s="3">
        <v>362</v>
      </c>
      <c r="F317" s="3">
        <v>612.54</v>
      </c>
      <c r="G317" s="16">
        <f t="shared" si="8"/>
        <v>-250.53999999999996</v>
      </c>
      <c r="I317" s="75">
        <f t="shared" si="10"/>
        <v>5.6552447802403125E-6</v>
      </c>
      <c r="J317" s="3">
        <v>362</v>
      </c>
      <c r="K317" s="3">
        <v>612.54</v>
      </c>
      <c r="L317" s="16">
        <f t="shared" si="9"/>
        <v>-250.53999999999996</v>
      </c>
      <c r="M317" s="17">
        <v>45200</v>
      </c>
      <c r="N317" s="17">
        <v>45565</v>
      </c>
      <c r="O317" t="s">
        <v>4678</v>
      </c>
      <c r="P317" t="s">
        <v>38</v>
      </c>
      <c r="Q317" t="s">
        <v>2755</v>
      </c>
      <c r="R317" t="s">
        <v>23</v>
      </c>
    </row>
    <row r="318" spans="2:18" ht="30" x14ac:dyDescent="0.25">
      <c r="B318" t="s">
        <v>4333</v>
      </c>
      <c r="C318" t="s">
        <v>4334</v>
      </c>
      <c r="D318" s="1" t="s">
        <v>4335</v>
      </c>
      <c r="E318" s="3">
        <v>33602.520000000004</v>
      </c>
      <c r="F318" s="3">
        <v>46828.02</v>
      </c>
      <c r="G318" s="16">
        <f t="shared" si="8"/>
        <v>-13225.499999999993</v>
      </c>
      <c r="I318" s="75">
        <f t="shared" si="10"/>
        <v>5.2494606583679759E-4</v>
      </c>
      <c r="J318" s="3">
        <v>33602.520000000004</v>
      </c>
      <c r="K318" s="3">
        <v>46828.02</v>
      </c>
      <c r="L318" s="16">
        <f t="shared" si="9"/>
        <v>-13225.499999999993</v>
      </c>
      <c r="M318" s="17">
        <v>45200</v>
      </c>
      <c r="N318" s="17">
        <v>45565</v>
      </c>
      <c r="O318" t="s">
        <v>4681</v>
      </c>
      <c r="P318" t="s">
        <v>38</v>
      </c>
      <c r="Q318" t="s">
        <v>2759</v>
      </c>
      <c r="R318" t="s">
        <v>544</v>
      </c>
    </row>
    <row r="319" spans="2:18" ht="30" x14ac:dyDescent="0.25">
      <c r="B319" t="s">
        <v>4336</v>
      </c>
      <c r="C319" t="s">
        <v>4337</v>
      </c>
      <c r="D319" s="1" t="s">
        <v>4338</v>
      </c>
      <c r="E319" s="3">
        <v>25134.879999999997</v>
      </c>
      <c r="F319" s="3">
        <v>25610.98</v>
      </c>
      <c r="G319" s="16">
        <f t="shared" si="8"/>
        <v>-476.10000000000218</v>
      </c>
      <c r="I319" s="75">
        <f t="shared" si="10"/>
        <v>3.9266270420432772E-4</v>
      </c>
      <c r="J319" s="3">
        <v>25134.880000000001</v>
      </c>
      <c r="K319" s="3">
        <v>25610.98</v>
      </c>
      <c r="L319" s="16">
        <f t="shared" si="9"/>
        <v>-476.09999999999854</v>
      </c>
      <c r="M319" s="17">
        <v>45200</v>
      </c>
      <c r="N319" s="17">
        <v>45565</v>
      </c>
      <c r="O319" t="s">
        <v>4681</v>
      </c>
      <c r="P319" t="s">
        <v>38</v>
      </c>
      <c r="Q319" t="s">
        <v>4651</v>
      </c>
      <c r="R319" t="s">
        <v>45</v>
      </c>
    </row>
    <row r="320" spans="2:18" x14ac:dyDescent="0.25">
      <c r="B320" t="s">
        <v>4339</v>
      </c>
      <c r="C320" t="s">
        <v>4340</v>
      </c>
      <c r="D320" s="1" t="s">
        <v>4341</v>
      </c>
      <c r="E320" s="3">
        <v>170876.29</v>
      </c>
      <c r="F320" s="3">
        <v>183390</v>
      </c>
      <c r="G320" s="16">
        <f t="shared" si="8"/>
        <v>-12513.709999999992</v>
      </c>
      <c r="I320" s="75">
        <f t="shared" si="10"/>
        <v>2.669467533395939E-3</v>
      </c>
      <c r="J320" s="3">
        <v>170876.29</v>
      </c>
      <c r="K320" s="3">
        <v>183390</v>
      </c>
      <c r="L320" s="16">
        <f t="shared" si="9"/>
        <v>-12513.709999999992</v>
      </c>
      <c r="M320" s="17">
        <v>45200</v>
      </c>
      <c r="N320" s="17">
        <v>45565</v>
      </c>
      <c r="O320" t="s">
        <v>4682</v>
      </c>
      <c r="P320" t="s">
        <v>50</v>
      </c>
      <c r="Q320" t="s">
        <v>4683</v>
      </c>
      <c r="R320" t="s">
        <v>50</v>
      </c>
    </row>
    <row r="321" spans="2:18" x14ac:dyDescent="0.25">
      <c r="B321" t="s">
        <v>4342</v>
      </c>
      <c r="C321" t="s">
        <v>4343</v>
      </c>
      <c r="D321" s="1" t="s">
        <v>4344</v>
      </c>
      <c r="E321" s="3">
        <v>21296.46</v>
      </c>
      <c r="F321" s="3">
        <v>29332.76</v>
      </c>
      <c r="G321" s="16">
        <f t="shared" si="8"/>
        <v>-8036.2999999999993</v>
      </c>
      <c r="I321" s="75">
        <f t="shared" si="10"/>
        <v>3.3269805042153758E-4</v>
      </c>
      <c r="J321" s="3">
        <v>21296.46</v>
      </c>
      <c r="K321" s="3">
        <v>29332.76</v>
      </c>
      <c r="L321" s="16">
        <f t="shared" si="9"/>
        <v>-8036.2999999999993</v>
      </c>
      <c r="M321" s="17">
        <v>45200</v>
      </c>
      <c r="N321" s="17">
        <v>45565</v>
      </c>
      <c r="O321" t="s">
        <v>4681</v>
      </c>
      <c r="P321" t="s">
        <v>38</v>
      </c>
      <c r="Q321" t="s">
        <v>4643</v>
      </c>
      <c r="R321" t="s">
        <v>50</v>
      </c>
    </row>
    <row r="322" spans="2:18" x14ac:dyDescent="0.25">
      <c r="B322" t="s">
        <v>4345</v>
      </c>
      <c r="C322" t="s">
        <v>4346</v>
      </c>
      <c r="D322" s="1" t="s">
        <v>1762</v>
      </c>
      <c r="E322" s="3">
        <v>533061.51</v>
      </c>
      <c r="F322" s="3">
        <v>675787.49</v>
      </c>
      <c r="G322" s="16">
        <f t="shared" si="8"/>
        <v>-142725.97999999998</v>
      </c>
      <c r="I322" s="75">
        <f t="shared" si="10"/>
        <v>8.3276058618080642E-3</v>
      </c>
      <c r="J322" s="3">
        <v>533061.51</v>
      </c>
      <c r="K322" s="3">
        <v>675787.49</v>
      </c>
      <c r="L322" s="16">
        <f t="shared" si="9"/>
        <v>-142725.97999999998</v>
      </c>
      <c r="M322" s="17">
        <v>45200</v>
      </c>
      <c r="N322" s="17">
        <v>45565</v>
      </c>
      <c r="O322" t="s">
        <v>2611</v>
      </c>
      <c r="P322" t="s">
        <v>38</v>
      </c>
      <c r="Q322" t="s">
        <v>4651</v>
      </c>
      <c r="R322" t="s">
        <v>45</v>
      </c>
    </row>
    <row r="323" spans="2:18" x14ac:dyDescent="0.25">
      <c r="B323" t="s">
        <v>4347</v>
      </c>
      <c r="C323" t="s">
        <v>4348</v>
      </c>
      <c r="D323" s="1" t="s">
        <v>542</v>
      </c>
      <c r="E323" s="3">
        <v>79353.35000000002</v>
      </c>
      <c r="F323" s="3">
        <v>235749.13</v>
      </c>
      <c r="G323" s="16">
        <f t="shared" si="8"/>
        <v>-156395.77999999997</v>
      </c>
      <c r="I323" s="75">
        <f t="shared" si="10"/>
        <v>1.2396757413869685E-3</v>
      </c>
      <c r="J323" s="3">
        <v>79353.350000000006</v>
      </c>
      <c r="K323" s="3">
        <v>235749.13</v>
      </c>
      <c r="L323" s="16">
        <f t="shared" si="9"/>
        <v>-156395.78</v>
      </c>
      <c r="M323" s="17">
        <v>45200</v>
      </c>
      <c r="N323" s="17">
        <v>45565</v>
      </c>
      <c r="O323" t="s">
        <v>4678</v>
      </c>
      <c r="P323" t="s">
        <v>38</v>
      </c>
      <c r="Q323" t="s">
        <v>4684</v>
      </c>
      <c r="R323" t="s">
        <v>585</v>
      </c>
    </row>
    <row r="324" spans="2:18" ht="30" x14ac:dyDescent="0.25">
      <c r="B324" t="s">
        <v>4349</v>
      </c>
      <c r="C324" t="s">
        <v>4350</v>
      </c>
      <c r="D324" s="1" t="s">
        <v>4351</v>
      </c>
      <c r="E324" s="3">
        <v>49643.6</v>
      </c>
      <c r="F324" s="3">
        <v>54673.78</v>
      </c>
      <c r="G324" s="16">
        <f t="shared" si="8"/>
        <v>-5030.18</v>
      </c>
      <c r="I324" s="75">
        <f t="shared" si="10"/>
        <v>7.7554339716115462E-4</v>
      </c>
      <c r="J324" s="3">
        <v>49643.6</v>
      </c>
      <c r="K324" s="3">
        <v>54673.78</v>
      </c>
      <c r="L324" s="16">
        <f t="shared" si="9"/>
        <v>-5030.18</v>
      </c>
      <c r="M324" s="17">
        <v>45200</v>
      </c>
      <c r="N324" s="17">
        <v>45565</v>
      </c>
      <c r="O324" t="s">
        <v>4649</v>
      </c>
      <c r="P324" t="s">
        <v>432</v>
      </c>
      <c r="Q324" t="s">
        <v>4685</v>
      </c>
      <c r="R324" t="s">
        <v>454</v>
      </c>
    </row>
    <row r="325" spans="2:18" x14ac:dyDescent="0.25">
      <c r="B325" t="s">
        <v>4352</v>
      </c>
      <c r="C325" t="s">
        <v>4353</v>
      </c>
      <c r="D325" s="1" t="s">
        <v>4354</v>
      </c>
      <c r="E325" s="3">
        <v>60385.8</v>
      </c>
      <c r="F325" s="3">
        <v>130606.38</v>
      </c>
      <c r="G325" s="16">
        <f t="shared" si="8"/>
        <v>-70220.58</v>
      </c>
      <c r="I325" s="75">
        <f t="shared" si="10"/>
        <v>9.4336044268131345E-4</v>
      </c>
      <c r="J325" s="3">
        <v>60385.8</v>
      </c>
      <c r="K325" s="3">
        <v>130606.38</v>
      </c>
      <c r="L325" s="16">
        <f t="shared" si="9"/>
        <v>-70220.58</v>
      </c>
      <c r="M325" s="17">
        <v>45200</v>
      </c>
      <c r="N325" s="17">
        <v>45565</v>
      </c>
      <c r="O325" t="s">
        <v>4686</v>
      </c>
      <c r="P325" t="s">
        <v>43</v>
      </c>
      <c r="Q325" t="s">
        <v>2755</v>
      </c>
      <c r="R325" t="s">
        <v>23</v>
      </c>
    </row>
    <row r="326" spans="2:18" x14ac:dyDescent="0.25">
      <c r="B326" t="s">
        <v>4355</v>
      </c>
      <c r="C326" t="s">
        <v>4356</v>
      </c>
      <c r="D326" s="1" t="s">
        <v>4357</v>
      </c>
      <c r="E326" s="3">
        <v>71250.98000000001</v>
      </c>
      <c r="F326" s="3">
        <v>131610.20000000001</v>
      </c>
      <c r="G326" s="16">
        <f t="shared" si="8"/>
        <v>-60359.22</v>
      </c>
      <c r="I326" s="75">
        <f t="shared" si="10"/>
        <v>1.1130987092044387E-3</v>
      </c>
      <c r="J326" s="3">
        <v>71250.98</v>
      </c>
      <c r="K326" s="3">
        <v>131610.20000000001</v>
      </c>
      <c r="L326" s="16">
        <f t="shared" si="9"/>
        <v>-60359.220000000016</v>
      </c>
      <c r="M326" s="17">
        <v>45200</v>
      </c>
      <c r="N326" s="17">
        <v>45565</v>
      </c>
      <c r="O326" t="s">
        <v>4686</v>
      </c>
      <c r="P326" t="s">
        <v>43</v>
      </c>
      <c r="Q326" t="s">
        <v>2755</v>
      </c>
      <c r="R326" t="s">
        <v>23</v>
      </c>
    </row>
    <row r="327" spans="2:18" x14ac:dyDescent="0.25">
      <c r="B327" t="s">
        <v>4358</v>
      </c>
      <c r="C327" t="s">
        <v>4359</v>
      </c>
      <c r="D327" s="1" t="s">
        <v>4360</v>
      </c>
      <c r="E327" s="3">
        <v>290.8</v>
      </c>
      <c r="F327" s="3">
        <v>1093.6400000000001</v>
      </c>
      <c r="G327" s="16">
        <f t="shared" si="8"/>
        <v>-802.84000000000015</v>
      </c>
      <c r="I327" s="75">
        <f t="shared" si="10"/>
        <v>4.5429424919720519E-6</v>
      </c>
      <c r="J327" s="3">
        <v>290.8</v>
      </c>
      <c r="K327" s="3">
        <v>1093.6400000000001</v>
      </c>
      <c r="L327" s="16">
        <f t="shared" si="9"/>
        <v>-802.84000000000015</v>
      </c>
      <c r="M327" s="17">
        <v>45200</v>
      </c>
      <c r="N327" s="17">
        <v>45565</v>
      </c>
      <c r="O327" t="s">
        <v>4687</v>
      </c>
      <c r="P327" t="s">
        <v>38</v>
      </c>
      <c r="Q327" t="s">
        <v>4645</v>
      </c>
      <c r="R327" t="s">
        <v>585</v>
      </c>
    </row>
    <row r="328" spans="2:18" ht="30" x14ac:dyDescent="0.25">
      <c r="B328" t="s">
        <v>4361</v>
      </c>
      <c r="C328" t="s">
        <v>4362</v>
      </c>
      <c r="D328" s="1" t="s">
        <v>4363</v>
      </c>
      <c r="E328" s="3">
        <v>3761.17</v>
      </c>
      <c r="F328" s="3">
        <v>2420.4899999999998</v>
      </c>
      <c r="G328" s="16">
        <f t="shared" si="8"/>
        <v>1340.6800000000003</v>
      </c>
      <c r="I328" s="75">
        <f t="shared" si="10"/>
        <v>5.875783704446535E-5</v>
      </c>
      <c r="J328" s="3">
        <v>3761.17</v>
      </c>
      <c r="K328" s="3">
        <v>2420.4899999999998</v>
      </c>
      <c r="L328" s="16">
        <f t="shared" si="9"/>
        <v>1340.6800000000003</v>
      </c>
      <c r="M328" s="17">
        <v>45200</v>
      </c>
      <c r="N328" s="17">
        <v>45565</v>
      </c>
      <c r="O328" t="s">
        <v>4686</v>
      </c>
      <c r="P328" t="s">
        <v>43</v>
      </c>
      <c r="Q328" t="s">
        <v>2755</v>
      </c>
      <c r="R328" t="s">
        <v>23</v>
      </c>
    </row>
    <row r="329" spans="2:18" ht="30" x14ac:dyDescent="0.25">
      <c r="B329" t="s">
        <v>4364</v>
      </c>
      <c r="C329" t="s">
        <v>4365</v>
      </c>
      <c r="D329" s="1" t="s">
        <v>4366</v>
      </c>
      <c r="E329" s="3">
        <v>5854.7800000000007</v>
      </c>
      <c r="F329" s="3">
        <v>5785.11</v>
      </c>
      <c r="G329" s="16">
        <f t="shared" si="8"/>
        <v>69.670000000000982</v>
      </c>
      <c r="I329" s="75">
        <f t="shared" si="10"/>
        <v>9.146467965319164E-5</v>
      </c>
      <c r="J329" s="3">
        <v>5854.78</v>
      </c>
      <c r="K329" s="3">
        <v>5785.11</v>
      </c>
      <c r="L329" s="16">
        <f t="shared" si="9"/>
        <v>69.670000000000073</v>
      </c>
      <c r="M329" s="17">
        <v>45200</v>
      </c>
      <c r="N329" s="17">
        <v>45565</v>
      </c>
      <c r="O329" t="s">
        <v>4688</v>
      </c>
      <c r="P329" t="s">
        <v>43</v>
      </c>
      <c r="Q329" t="s">
        <v>2759</v>
      </c>
      <c r="R329" t="s">
        <v>544</v>
      </c>
    </row>
    <row r="330" spans="2:18" ht="30" x14ac:dyDescent="0.25">
      <c r="B330" t="s">
        <v>4367</v>
      </c>
      <c r="C330" t="s">
        <v>4368</v>
      </c>
      <c r="D330" s="1" t="s">
        <v>4369</v>
      </c>
      <c r="E330" s="3">
        <v>43386.96</v>
      </c>
      <c r="F330" s="3">
        <v>77023.8</v>
      </c>
      <c r="G330" s="16">
        <f t="shared" si="8"/>
        <v>-33636.840000000004</v>
      </c>
      <c r="I330" s="75">
        <f t="shared" si="10"/>
        <v>6.7780077091297017E-4</v>
      </c>
      <c r="J330" s="3">
        <v>43386.96</v>
      </c>
      <c r="K330" s="3">
        <v>77023.8</v>
      </c>
      <c r="L330" s="16">
        <f t="shared" si="9"/>
        <v>-33636.840000000004</v>
      </c>
      <c r="M330" s="17">
        <v>45200</v>
      </c>
      <c r="N330" s="17">
        <v>45565</v>
      </c>
      <c r="O330" t="s">
        <v>4686</v>
      </c>
      <c r="P330" t="s">
        <v>43</v>
      </c>
      <c r="Q330" t="s">
        <v>2755</v>
      </c>
      <c r="R330" t="s">
        <v>23</v>
      </c>
    </row>
    <row r="331" spans="2:18" x14ac:dyDescent="0.25">
      <c r="B331" t="s">
        <v>4370</v>
      </c>
      <c r="C331" t="s">
        <v>4371</v>
      </c>
      <c r="D331" s="1" t="s">
        <v>4372</v>
      </c>
      <c r="E331" s="3">
        <v>7065.43</v>
      </c>
      <c r="F331" s="3">
        <v>3667.8</v>
      </c>
      <c r="G331" s="16">
        <f t="shared" si="8"/>
        <v>3397.63</v>
      </c>
      <c r="I331" s="75">
        <f t="shared" si="10"/>
        <v>1.1037772410953953E-4</v>
      </c>
      <c r="J331" s="3">
        <v>7065.43</v>
      </c>
      <c r="K331" s="3">
        <v>3667.8</v>
      </c>
      <c r="L331" s="16">
        <f t="shared" si="9"/>
        <v>3397.63</v>
      </c>
      <c r="M331" s="17">
        <v>45200</v>
      </c>
      <c r="N331" s="17">
        <v>45565</v>
      </c>
      <c r="O331" t="s">
        <v>4649</v>
      </c>
      <c r="P331" t="s">
        <v>432</v>
      </c>
      <c r="Q331" t="s">
        <v>2755</v>
      </c>
      <c r="R331" t="s">
        <v>23</v>
      </c>
    </row>
    <row r="332" spans="2:18" x14ac:dyDescent="0.25">
      <c r="B332" t="s">
        <v>4373</v>
      </c>
      <c r="C332" t="s">
        <v>4374</v>
      </c>
      <c r="D332" s="1" t="s">
        <v>4375</v>
      </c>
      <c r="E332" s="3">
        <v>3516.36</v>
      </c>
      <c r="F332" s="3">
        <v>3724.72</v>
      </c>
      <c r="G332" s="16">
        <f t="shared" ref="G332:G395" si="11">E332-F332</f>
        <v>-208.35999999999967</v>
      </c>
      <c r="I332" s="75">
        <f t="shared" si="10"/>
        <v>5.4933360595154211E-5</v>
      </c>
      <c r="J332" s="3">
        <v>3516.36</v>
      </c>
      <c r="K332" s="3">
        <v>3724.72</v>
      </c>
      <c r="L332" s="16">
        <f t="shared" ref="L332:L395" si="12">J332-K332</f>
        <v>-208.35999999999967</v>
      </c>
      <c r="M332" s="17">
        <v>45200</v>
      </c>
      <c r="N332" s="17">
        <v>45565</v>
      </c>
      <c r="O332" t="s">
        <v>4689</v>
      </c>
      <c r="P332" t="s">
        <v>43</v>
      </c>
      <c r="Q332" t="s">
        <v>3110</v>
      </c>
      <c r="R332" t="s">
        <v>43</v>
      </c>
    </row>
    <row r="333" spans="2:18" x14ac:dyDescent="0.25">
      <c r="B333" t="s">
        <v>4376</v>
      </c>
      <c r="C333" t="s">
        <v>4377</v>
      </c>
      <c r="D333" s="1" t="s">
        <v>4378</v>
      </c>
      <c r="E333" s="3">
        <v>11064.7</v>
      </c>
      <c r="F333" s="3">
        <v>57564.98</v>
      </c>
      <c r="G333" s="16">
        <f t="shared" si="11"/>
        <v>-46500.28</v>
      </c>
      <c r="I333" s="75">
        <f t="shared" si="10"/>
        <v>1.7285521248598063E-4</v>
      </c>
      <c r="J333" s="3">
        <v>11064.7</v>
      </c>
      <c r="K333" s="3">
        <v>57564.98</v>
      </c>
      <c r="L333" s="16">
        <f t="shared" si="12"/>
        <v>-46500.28</v>
      </c>
      <c r="M333" s="17">
        <v>45200</v>
      </c>
      <c r="N333" s="17">
        <v>45565</v>
      </c>
      <c r="O333" t="s">
        <v>4677</v>
      </c>
      <c r="P333" t="s">
        <v>580</v>
      </c>
      <c r="Q333" t="s">
        <v>4690</v>
      </c>
      <c r="R333" t="s">
        <v>50</v>
      </c>
    </row>
    <row r="334" spans="2:18" ht="30" x14ac:dyDescent="0.25">
      <c r="B334" t="s">
        <v>4379</v>
      </c>
      <c r="C334" t="s">
        <v>4380</v>
      </c>
      <c r="D334" s="1" t="s">
        <v>4381</v>
      </c>
      <c r="E334" s="3">
        <v>11921.84</v>
      </c>
      <c r="F334" s="3">
        <v>12845.06</v>
      </c>
      <c r="G334" s="16">
        <f t="shared" si="11"/>
        <v>-923.21999999999935</v>
      </c>
      <c r="I334" s="75">
        <f t="shared" si="10"/>
        <v>1.862456448366303E-4</v>
      </c>
      <c r="J334" s="3">
        <v>11921.84</v>
      </c>
      <c r="K334" s="3">
        <v>12845.06</v>
      </c>
      <c r="L334" s="16">
        <f t="shared" si="12"/>
        <v>-923.21999999999935</v>
      </c>
      <c r="M334" s="17">
        <v>45200</v>
      </c>
      <c r="N334" s="17">
        <v>45565</v>
      </c>
      <c r="O334" t="s">
        <v>4691</v>
      </c>
      <c r="P334" t="s">
        <v>43</v>
      </c>
      <c r="Q334" t="s">
        <v>4642</v>
      </c>
      <c r="R334" t="s">
        <v>580</v>
      </c>
    </row>
    <row r="335" spans="2:18" ht="30" x14ac:dyDescent="0.25">
      <c r="B335" t="s">
        <v>4382</v>
      </c>
      <c r="C335" t="s">
        <v>4383</v>
      </c>
      <c r="D335" s="1" t="s">
        <v>4384</v>
      </c>
      <c r="E335" s="3">
        <v>122851.51999999999</v>
      </c>
      <c r="F335" s="3">
        <v>106788.12</v>
      </c>
      <c r="G335" s="16">
        <f t="shared" si="11"/>
        <v>16063.399999999994</v>
      </c>
      <c r="I335" s="75">
        <f t="shared" ref="I335:I398" si="13">J335/64011376</f>
        <v>1.9192138597364319E-3</v>
      </c>
      <c r="J335" s="3">
        <v>122851.52</v>
      </c>
      <c r="K335" s="3">
        <v>106788.12</v>
      </c>
      <c r="L335" s="16">
        <f t="shared" si="12"/>
        <v>16063.400000000009</v>
      </c>
      <c r="M335" s="17">
        <v>45200</v>
      </c>
      <c r="N335" s="17">
        <v>45565</v>
      </c>
      <c r="O335" t="s">
        <v>4692</v>
      </c>
      <c r="P335" t="s">
        <v>43</v>
      </c>
      <c r="Q335" t="s">
        <v>2755</v>
      </c>
      <c r="R335" t="s">
        <v>23</v>
      </c>
    </row>
    <row r="336" spans="2:18" x14ac:dyDescent="0.25">
      <c r="B336" t="s">
        <v>4385</v>
      </c>
      <c r="C336" t="s">
        <v>4386</v>
      </c>
      <c r="D336" s="1" t="s">
        <v>4387</v>
      </c>
      <c r="E336" s="3">
        <v>39841.76999999999</v>
      </c>
      <c r="F336" s="3">
        <v>66939.98</v>
      </c>
      <c r="G336" s="16">
        <f t="shared" si="11"/>
        <v>-27098.210000000006</v>
      </c>
      <c r="I336" s="75">
        <f t="shared" si="13"/>
        <v>6.2241702162440637E-4</v>
      </c>
      <c r="J336" s="3">
        <v>39841.770000000004</v>
      </c>
      <c r="K336" s="3">
        <v>66939.98</v>
      </c>
      <c r="L336" s="16">
        <f t="shared" si="12"/>
        <v>-27098.209999999992</v>
      </c>
      <c r="M336" s="17">
        <v>45200</v>
      </c>
      <c r="N336" s="17">
        <v>45565</v>
      </c>
      <c r="O336" t="s">
        <v>4693</v>
      </c>
      <c r="P336" t="s">
        <v>43</v>
      </c>
      <c r="Q336" t="s">
        <v>2759</v>
      </c>
      <c r="R336" t="s">
        <v>544</v>
      </c>
    </row>
    <row r="337" spans="2:18" x14ac:dyDescent="0.25">
      <c r="B337" t="s">
        <v>4388</v>
      </c>
      <c r="C337" t="s">
        <v>4389</v>
      </c>
      <c r="D337" s="1" t="s">
        <v>542</v>
      </c>
      <c r="E337" s="3">
        <v>105993.93000000001</v>
      </c>
      <c r="F337" s="3">
        <v>277266.89</v>
      </c>
      <c r="G337" s="16">
        <f t="shared" si="11"/>
        <v>-171272.96000000002</v>
      </c>
      <c r="I337" s="75">
        <f t="shared" si="13"/>
        <v>1.6558608269880027E-3</v>
      </c>
      <c r="J337" s="3">
        <v>105993.93</v>
      </c>
      <c r="K337" s="3">
        <v>277266.89</v>
      </c>
      <c r="L337" s="16">
        <f t="shared" si="12"/>
        <v>-171272.96000000002</v>
      </c>
      <c r="M337" s="17">
        <v>45200</v>
      </c>
      <c r="N337" s="17">
        <v>45565</v>
      </c>
      <c r="O337" t="s">
        <v>4694</v>
      </c>
      <c r="P337" t="s">
        <v>43</v>
      </c>
      <c r="Q337" t="s">
        <v>2759</v>
      </c>
      <c r="R337" t="s">
        <v>544</v>
      </c>
    </row>
    <row r="338" spans="2:18" x14ac:dyDescent="0.25">
      <c r="B338" t="s">
        <v>4390</v>
      </c>
      <c r="C338" t="s">
        <v>4391</v>
      </c>
      <c r="D338" s="1" t="s">
        <v>4392</v>
      </c>
      <c r="E338" s="3">
        <v>330.81</v>
      </c>
      <c r="F338" s="3">
        <v>2225.1799999999998</v>
      </c>
      <c r="G338" s="16">
        <f t="shared" si="11"/>
        <v>-1894.37</v>
      </c>
      <c r="I338" s="75">
        <f t="shared" si="13"/>
        <v>5.167987640196955E-6</v>
      </c>
      <c r="J338" s="3">
        <v>330.81</v>
      </c>
      <c r="K338" s="3">
        <v>2225.1799999999998</v>
      </c>
      <c r="L338" s="16">
        <f t="shared" si="12"/>
        <v>-1894.37</v>
      </c>
      <c r="M338" s="17">
        <v>45200</v>
      </c>
      <c r="N338" s="17">
        <v>45565</v>
      </c>
      <c r="O338" t="s">
        <v>4689</v>
      </c>
      <c r="P338" t="s">
        <v>43</v>
      </c>
      <c r="Q338" t="s">
        <v>4645</v>
      </c>
      <c r="R338" t="s">
        <v>585</v>
      </c>
    </row>
    <row r="339" spans="2:18" ht="30" x14ac:dyDescent="0.25">
      <c r="B339" t="s">
        <v>4393</v>
      </c>
      <c r="C339" t="s">
        <v>4394</v>
      </c>
      <c r="D339" s="1" t="s">
        <v>4395</v>
      </c>
      <c r="E339" s="3">
        <v>1102.21</v>
      </c>
      <c r="F339" s="3">
        <v>1858.75</v>
      </c>
      <c r="G339" s="16">
        <f t="shared" si="11"/>
        <v>-756.54</v>
      </c>
      <c r="I339" s="75">
        <f t="shared" si="13"/>
        <v>1.7218970577979766E-5</v>
      </c>
      <c r="J339" s="3">
        <v>1102.21</v>
      </c>
      <c r="K339" s="3">
        <v>1858.75</v>
      </c>
      <c r="L339" s="16">
        <f t="shared" si="12"/>
        <v>-756.54</v>
      </c>
      <c r="M339" s="17">
        <v>45200</v>
      </c>
      <c r="N339" s="17">
        <v>45565</v>
      </c>
      <c r="O339" t="s">
        <v>4695</v>
      </c>
      <c r="P339" t="s">
        <v>43</v>
      </c>
      <c r="Q339" t="s">
        <v>2755</v>
      </c>
      <c r="R339" t="s">
        <v>23</v>
      </c>
    </row>
    <row r="340" spans="2:18" ht="30" x14ac:dyDescent="0.25">
      <c r="B340" t="s">
        <v>4396</v>
      </c>
      <c r="C340" t="s">
        <v>4397</v>
      </c>
      <c r="D340" s="1" t="s">
        <v>4398</v>
      </c>
      <c r="E340" s="3">
        <v>1014383.6300000001</v>
      </c>
      <c r="F340" s="3">
        <v>786781.11</v>
      </c>
      <c r="G340" s="16">
        <f t="shared" si="11"/>
        <v>227602.52000000014</v>
      </c>
      <c r="I340" s="75">
        <f t="shared" si="13"/>
        <v>1.5846927427399782E-2</v>
      </c>
      <c r="J340" s="3">
        <v>1014383.6300000001</v>
      </c>
      <c r="K340" s="3">
        <v>786781.11</v>
      </c>
      <c r="L340" s="16">
        <f t="shared" si="12"/>
        <v>227602.52000000014</v>
      </c>
      <c r="M340" s="17">
        <v>45200</v>
      </c>
      <c r="N340" s="17">
        <v>45565</v>
      </c>
      <c r="O340" t="s">
        <v>4696</v>
      </c>
      <c r="P340" t="s">
        <v>544</v>
      </c>
      <c r="Q340" t="s">
        <v>2755</v>
      </c>
      <c r="R340" t="s">
        <v>23</v>
      </c>
    </row>
    <row r="341" spans="2:18" x14ac:dyDescent="0.25">
      <c r="B341" t="s">
        <v>4399</v>
      </c>
      <c r="C341" t="s">
        <v>4400</v>
      </c>
      <c r="D341" s="1" t="s">
        <v>1762</v>
      </c>
      <c r="E341" s="3">
        <v>640667.21</v>
      </c>
      <c r="F341" s="3">
        <v>827231.56</v>
      </c>
      <c r="G341" s="16">
        <f t="shared" si="11"/>
        <v>-186564.35000000009</v>
      </c>
      <c r="I341" s="75">
        <f t="shared" si="13"/>
        <v>1.0008646119402276E-2</v>
      </c>
      <c r="J341" s="3">
        <v>640667.21</v>
      </c>
      <c r="K341" s="3">
        <v>827231.56</v>
      </c>
      <c r="L341" s="16">
        <f t="shared" si="12"/>
        <v>-186564.35000000009</v>
      </c>
      <c r="M341" s="17">
        <v>45200</v>
      </c>
      <c r="N341" s="17">
        <v>45565</v>
      </c>
      <c r="O341" t="s">
        <v>4697</v>
      </c>
      <c r="P341" t="s">
        <v>585</v>
      </c>
      <c r="Q341" t="s">
        <v>2755</v>
      </c>
      <c r="R341" t="s">
        <v>23</v>
      </c>
    </row>
    <row r="342" spans="2:18" x14ac:dyDescent="0.25">
      <c r="B342" t="s">
        <v>4401</v>
      </c>
      <c r="C342" t="s">
        <v>4402</v>
      </c>
      <c r="D342" s="1" t="s">
        <v>4403</v>
      </c>
      <c r="E342" s="3">
        <v>2501.860000000006</v>
      </c>
      <c r="F342" s="3">
        <v>59411.51</v>
      </c>
      <c r="G342" s="16">
        <f t="shared" si="11"/>
        <v>-56909.649999999994</v>
      </c>
      <c r="I342" s="75">
        <f t="shared" si="13"/>
        <v>3.9084615209646485E-5</v>
      </c>
      <c r="J342" s="3">
        <v>2501.86</v>
      </c>
      <c r="K342" s="3">
        <v>59411.51</v>
      </c>
      <c r="L342" s="16">
        <f t="shared" si="12"/>
        <v>-56909.65</v>
      </c>
      <c r="M342" s="17">
        <v>45200</v>
      </c>
      <c r="N342" s="17">
        <v>45565</v>
      </c>
      <c r="O342" t="s">
        <v>4692</v>
      </c>
      <c r="P342" t="s">
        <v>43</v>
      </c>
      <c r="Q342" t="s">
        <v>4690</v>
      </c>
      <c r="R342" t="s">
        <v>50</v>
      </c>
    </row>
    <row r="343" spans="2:18" ht="30" x14ac:dyDescent="0.25">
      <c r="B343" t="s">
        <v>4404</v>
      </c>
      <c r="C343" t="s">
        <v>4405</v>
      </c>
      <c r="D343" s="1" t="s">
        <v>4406</v>
      </c>
      <c r="E343" s="3">
        <v>323121.14</v>
      </c>
      <c r="F343" s="3">
        <v>314409.03999999998</v>
      </c>
      <c r="G343" s="16">
        <f t="shared" si="11"/>
        <v>8712.1000000000349</v>
      </c>
      <c r="I343" s="75">
        <f t="shared" si="13"/>
        <v>5.0478705535091139E-3</v>
      </c>
      <c r="J343" s="3">
        <v>323121.14</v>
      </c>
      <c r="K343" s="3">
        <v>314409.03999999998</v>
      </c>
      <c r="L343" s="16">
        <f t="shared" si="12"/>
        <v>8712.1000000000349</v>
      </c>
      <c r="M343" s="17">
        <v>45200</v>
      </c>
      <c r="N343" s="17">
        <v>45565</v>
      </c>
      <c r="O343" t="s">
        <v>4696</v>
      </c>
      <c r="P343" t="s">
        <v>544</v>
      </c>
      <c r="Q343" t="s">
        <v>4698</v>
      </c>
      <c r="R343" t="s">
        <v>454</v>
      </c>
    </row>
    <row r="344" spans="2:18" x14ac:dyDescent="0.25">
      <c r="B344" t="s">
        <v>4407</v>
      </c>
      <c r="C344" t="s">
        <v>4408</v>
      </c>
      <c r="D344" s="1" t="s">
        <v>4409</v>
      </c>
      <c r="E344" s="3">
        <v>1127.55</v>
      </c>
      <c r="F344" s="3">
        <v>2032.24</v>
      </c>
      <c r="G344" s="16">
        <f t="shared" si="11"/>
        <v>-904.69</v>
      </c>
      <c r="I344" s="75">
        <f t="shared" si="13"/>
        <v>1.7614837712596585E-5</v>
      </c>
      <c r="J344" s="3">
        <v>1127.55</v>
      </c>
      <c r="K344" s="3">
        <v>2032.24</v>
      </c>
      <c r="L344" s="16">
        <f t="shared" si="12"/>
        <v>-904.69</v>
      </c>
      <c r="M344" s="17">
        <v>45200</v>
      </c>
      <c r="N344" s="17">
        <v>45565</v>
      </c>
      <c r="O344" t="s">
        <v>4699</v>
      </c>
      <c r="P344" t="s">
        <v>544</v>
      </c>
      <c r="Q344" t="s">
        <v>3014</v>
      </c>
      <c r="R344" t="s">
        <v>580</v>
      </c>
    </row>
    <row r="345" spans="2:18" x14ac:dyDescent="0.25">
      <c r="B345" t="s">
        <v>4410</v>
      </c>
      <c r="C345" t="s">
        <v>4411</v>
      </c>
      <c r="D345" s="1" t="s">
        <v>4412</v>
      </c>
      <c r="E345" s="3">
        <v>2157.7600000000002</v>
      </c>
      <c r="F345" s="3">
        <v>8486.2900000000009</v>
      </c>
      <c r="G345" s="16">
        <f t="shared" si="11"/>
        <v>-6328.5300000000007</v>
      </c>
      <c r="I345" s="75">
        <f t="shared" si="13"/>
        <v>3.3709008223788226E-5</v>
      </c>
      <c r="J345" s="3">
        <v>2157.7600000000002</v>
      </c>
      <c r="K345" s="3">
        <v>8486.2900000000009</v>
      </c>
      <c r="L345" s="16">
        <f t="shared" si="12"/>
        <v>-6328.5300000000007</v>
      </c>
      <c r="M345" s="17">
        <v>45200</v>
      </c>
      <c r="N345" s="17">
        <v>45565</v>
      </c>
      <c r="O345" t="s">
        <v>4700</v>
      </c>
      <c r="P345" t="s">
        <v>585</v>
      </c>
      <c r="Q345" t="s">
        <v>4701</v>
      </c>
      <c r="R345" t="s">
        <v>454</v>
      </c>
    </row>
    <row r="346" spans="2:18" x14ac:dyDescent="0.25">
      <c r="B346" t="s">
        <v>4413</v>
      </c>
      <c r="C346" t="s">
        <v>4414</v>
      </c>
      <c r="D346" s="1" t="s">
        <v>4415</v>
      </c>
      <c r="E346" s="3">
        <v>6129.0099999999993</v>
      </c>
      <c r="F346" s="3">
        <v>14671.2</v>
      </c>
      <c r="G346" s="16">
        <f t="shared" si="11"/>
        <v>-8542.1900000000023</v>
      </c>
      <c r="I346" s="75">
        <f t="shared" si="13"/>
        <v>9.5748761907570935E-5</v>
      </c>
      <c r="J346" s="3">
        <v>6129.01</v>
      </c>
      <c r="K346" s="3">
        <v>14671.2</v>
      </c>
      <c r="L346" s="16">
        <f t="shared" si="12"/>
        <v>-8542.19</v>
      </c>
      <c r="M346" s="17">
        <v>45200</v>
      </c>
      <c r="N346" s="17">
        <v>45565</v>
      </c>
      <c r="O346" t="s">
        <v>4702</v>
      </c>
      <c r="P346" t="s">
        <v>585</v>
      </c>
      <c r="Q346" t="s">
        <v>2755</v>
      </c>
      <c r="R346" t="s">
        <v>23</v>
      </c>
    </row>
    <row r="347" spans="2:18" x14ac:dyDescent="0.25">
      <c r="B347" t="s">
        <v>4416</v>
      </c>
      <c r="C347" t="s">
        <v>4417</v>
      </c>
      <c r="D347" s="1" t="s">
        <v>4418</v>
      </c>
      <c r="E347" s="3">
        <v>9573.1700000000801</v>
      </c>
      <c r="F347" s="3">
        <v>498459.17</v>
      </c>
      <c r="G347" s="16">
        <f t="shared" si="11"/>
        <v>-488885.99999999988</v>
      </c>
      <c r="I347" s="75">
        <f t="shared" si="13"/>
        <v>1.4955419799130704E-4</v>
      </c>
      <c r="J347" s="3">
        <v>9573.17</v>
      </c>
      <c r="K347" s="3">
        <v>498459.17</v>
      </c>
      <c r="L347" s="16">
        <f t="shared" si="12"/>
        <v>-488886</v>
      </c>
      <c r="M347" s="17">
        <v>45200</v>
      </c>
      <c r="N347" s="17">
        <v>45565</v>
      </c>
      <c r="O347" t="s">
        <v>4703</v>
      </c>
      <c r="P347" t="s">
        <v>585</v>
      </c>
      <c r="Q347" t="s">
        <v>2755</v>
      </c>
      <c r="R347" t="s">
        <v>23</v>
      </c>
    </row>
    <row r="348" spans="2:18" x14ac:dyDescent="0.25">
      <c r="B348" t="s">
        <v>4419</v>
      </c>
      <c r="C348" t="s">
        <v>4420</v>
      </c>
      <c r="D348" s="1" t="s">
        <v>2297</v>
      </c>
      <c r="E348" s="3">
        <v>543138.35000000009</v>
      </c>
      <c r="F348" s="3">
        <v>590140.78</v>
      </c>
      <c r="G348" s="16">
        <f t="shared" si="11"/>
        <v>-47002.429999999935</v>
      </c>
      <c r="I348" s="75">
        <f t="shared" si="13"/>
        <v>8.4850285049332484E-3</v>
      </c>
      <c r="J348" s="3">
        <v>543138.35</v>
      </c>
      <c r="K348" s="3">
        <v>590140.78</v>
      </c>
      <c r="L348" s="16">
        <f t="shared" si="12"/>
        <v>-47002.430000000051</v>
      </c>
      <c r="M348" s="17">
        <v>45200</v>
      </c>
      <c r="N348" s="17">
        <v>45565</v>
      </c>
      <c r="O348" t="s">
        <v>4704</v>
      </c>
      <c r="P348" t="s">
        <v>585</v>
      </c>
      <c r="Q348" t="s">
        <v>4705</v>
      </c>
      <c r="R348" t="s">
        <v>50</v>
      </c>
    </row>
    <row r="349" spans="2:18" x14ac:dyDescent="0.25">
      <c r="B349" t="s">
        <v>4421</v>
      </c>
      <c r="C349" t="s">
        <v>4422</v>
      </c>
      <c r="D349" s="1" t="s">
        <v>4423</v>
      </c>
      <c r="E349" s="3">
        <v>28021.03</v>
      </c>
      <c r="F349" s="3">
        <v>31974.89</v>
      </c>
      <c r="G349" s="16">
        <f t="shared" si="11"/>
        <v>-3953.8600000000006</v>
      </c>
      <c r="I349" s="75">
        <f t="shared" si="13"/>
        <v>4.3775078354822428E-4</v>
      </c>
      <c r="J349" s="3">
        <v>28021.03</v>
      </c>
      <c r="K349" s="3">
        <v>31974.89</v>
      </c>
      <c r="L349" s="16">
        <f t="shared" si="12"/>
        <v>-3953.8600000000006</v>
      </c>
      <c r="M349" s="17">
        <v>45200</v>
      </c>
      <c r="N349" s="17">
        <v>45565</v>
      </c>
      <c r="O349" t="s">
        <v>4706</v>
      </c>
      <c r="P349" t="s">
        <v>544</v>
      </c>
      <c r="Q349" t="s">
        <v>2755</v>
      </c>
      <c r="R349" t="s">
        <v>23</v>
      </c>
    </row>
    <row r="350" spans="2:18" x14ac:dyDescent="0.25">
      <c r="B350" t="s">
        <v>4424</v>
      </c>
      <c r="C350" t="s">
        <v>4425</v>
      </c>
      <c r="D350" s="1" t="s">
        <v>4426</v>
      </c>
      <c r="E350" s="3">
        <v>29136.84</v>
      </c>
      <c r="F350" s="3">
        <v>29170.46</v>
      </c>
      <c r="G350" s="16">
        <f t="shared" si="11"/>
        <v>-33.619999999998981</v>
      </c>
      <c r="I350" s="75">
        <f t="shared" si="13"/>
        <v>4.5518221636104181E-4</v>
      </c>
      <c r="J350" s="3">
        <v>29136.84</v>
      </c>
      <c r="K350" s="3">
        <v>29170.46</v>
      </c>
      <c r="L350" s="16">
        <f t="shared" si="12"/>
        <v>-33.619999999998981</v>
      </c>
      <c r="M350" s="17">
        <v>45200</v>
      </c>
      <c r="N350" s="17">
        <v>45565</v>
      </c>
      <c r="O350" t="s">
        <v>4706</v>
      </c>
      <c r="P350" t="s">
        <v>544</v>
      </c>
      <c r="Q350" t="s">
        <v>2755</v>
      </c>
      <c r="R350" t="s">
        <v>23</v>
      </c>
    </row>
    <row r="351" spans="2:18" x14ac:dyDescent="0.25">
      <c r="B351" t="s">
        <v>4427</v>
      </c>
      <c r="C351" t="s">
        <v>4428</v>
      </c>
      <c r="D351" s="1" t="s">
        <v>4429</v>
      </c>
      <c r="E351" s="3">
        <v>10107.840000000002</v>
      </c>
      <c r="F351" s="3">
        <v>19170.66</v>
      </c>
      <c r="G351" s="16">
        <f t="shared" si="11"/>
        <v>-9062.8199999999979</v>
      </c>
      <c r="I351" s="75">
        <f t="shared" si="13"/>
        <v>1.5790693204282939E-4</v>
      </c>
      <c r="J351" s="3">
        <v>10107.84</v>
      </c>
      <c r="K351" s="3">
        <v>19170.66</v>
      </c>
      <c r="L351" s="16">
        <f t="shared" si="12"/>
        <v>-9062.82</v>
      </c>
      <c r="M351" s="17">
        <v>45200</v>
      </c>
      <c r="N351" s="17">
        <v>45565</v>
      </c>
      <c r="O351" t="s">
        <v>4706</v>
      </c>
      <c r="P351" t="s">
        <v>544</v>
      </c>
      <c r="Q351" t="s">
        <v>2759</v>
      </c>
      <c r="R351" t="s">
        <v>544</v>
      </c>
    </row>
    <row r="352" spans="2:18" x14ac:dyDescent="0.25">
      <c r="B352" t="s">
        <v>4430</v>
      </c>
      <c r="C352" t="s">
        <v>4431</v>
      </c>
      <c r="D352" s="1" t="s">
        <v>4432</v>
      </c>
      <c r="E352" s="3">
        <v>-320151.88999999996</v>
      </c>
      <c r="F352" s="3">
        <v>561328.04</v>
      </c>
      <c r="G352" s="16">
        <f t="shared" si="11"/>
        <v>-881479.92999999993</v>
      </c>
      <c r="I352" s="75">
        <f t="shared" si="13"/>
        <v>-5.0014842674214657E-3</v>
      </c>
      <c r="J352" s="3">
        <v>-320151.89</v>
      </c>
      <c r="K352" s="3">
        <v>561328.04</v>
      </c>
      <c r="L352" s="16">
        <f t="shared" si="12"/>
        <v>-881479.93</v>
      </c>
      <c r="M352" s="17">
        <v>45200</v>
      </c>
      <c r="N352" s="17">
        <v>45565</v>
      </c>
      <c r="O352" t="s">
        <v>4706</v>
      </c>
      <c r="P352" t="s">
        <v>544</v>
      </c>
      <c r="Q352" t="s">
        <v>2755</v>
      </c>
      <c r="R352" t="s">
        <v>23</v>
      </c>
    </row>
    <row r="353" spans="2:18" x14ac:dyDescent="0.25">
      <c r="B353" t="s">
        <v>4433</v>
      </c>
      <c r="C353" t="s">
        <v>4434</v>
      </c>
      <c r="D353" s="1" t="s">
        <v>4435</v>
      </c>
      <c r="E353" s="3">
        <v>68753.140000000014</v>
      </c>
      <c r="F353" s="3">
        <v>65539.679999999993</v>
      </c>
      <c r="G353" s="16">
        <f t="shared" si="11"/>
        <v>3213.460000000021</v>
      </c>
      <c r="I353" s="75">
        <f t="shared" si="13"/>
        <v>1.0740768953318549E-3</v>
      </c>
      <c r="J353" s="3">
        <v>68753.14</v>
      </c>
      <c r="K353" s="3">
        <v>65539.679999999993</v>
      </c>
      <c r="L353" s="16">
        <f t="shared" si="12"/>
        <v>3213.4600000000064</v>
      </c>
      <c r="M353" s="17">
        <v>45200</v>
      </c>
      <c r="N353" s="17">
        <v>45565</v>
      </c>
      <c r="O353" t="s">
        <v>4706</v>
      </c>
      <c r="P353" t="s">
        <v>544</v>
      </c>
      <c r="Q353" t="s">
        <v>4707</v>
      </c>
      <c r="R353" t="s">
        <v>544</v>
      </c>
    </row>
    <row r="354" spans="2:18" x14ac:dyDescent="0.25">
      <c r="B354" t="s">
        <v>4436</v>
      </c>
      <c r="C354" t="s">
        <v>4437</v>
      </c>
      <c r="D354" s="1" t="s">
        <v>4438</v>
      </c>
      <c r="E354" s="3">
        <v>34264.199999999997</v>
      </c>
      <c r="F354" s="3">
        <v>29985.4</v>
      </c>
      <c r="G354" s="16">
        <f t="shared" si="11"/>
        <v>4278.7999999999956</v>
      </c>
      <c r="I354" s="75">
        <f t="shared" si="13"/>
        <v>5.3528297845058031E-4</v>
      </c>
      <c r="J354" s="3">
        <v>34264.199999999997</v>
      </c>
      <c r="K354" s="3">
        <v>29985.4</v>
      </c>
      <c r="L354" s="16">
        <f t="shared" si="12"/>
        <v>4278.7999999999956</v>
      </c>
      <c r="M354" s="17">
        <v>45200</v>
      </c>
      <c r="N354" s="17">
        <v>45565</v>
      </c>
      <c r="O354" t="s">
        <v>4708</v>
      </c>
      <c r="P354" t="s">
        <v>544</v>
      </c>
      <c r="Q354" t="s">
        <v>4642</v>
      </c>
      <c r="R354" t="s">
        <v>580</v>
      </c>
    </row>
    <row r="355" spans="2:18" x14ac:dyDescent="0.25">
      <c r="B355" t="s">
        <v>4439</v>
      </c>
      <c r="C355" t="s">
        <v>4440</v>
      </c>
      <c r="D355" s="1" t="s">
        <v>4441</v>
      </c>
      <c r="E355" s="3">
        <v>39592.720000000001</v>
      </c>
      <c r="F355" s="3">
        <v>25763.119999999999</v>
      </c>
      <c r="G355" s="16">
        <f t="shared" si="11"/>
        <v>13829.600000000002</v>
      </c>
      <c r="I355" s="75">
        <f t="shared" si="13"/>
        <v>6.1852630694893989E-4</v>
      </c>
      <c r="J355" s="3">
        <v>39592.720000000001</v>
      </c>
      <c r="K355" s="3">
        <v>25763.119999999999</v>
      </c>
      <c r="L355" s="16">
        <f t="shared" si="12"/>
        <v>13829.600000000002</v>
      </c>
      <c r="M355" s="17">
        <v>45200</v>
      </c>
      <c r="N355" s="17">
        <v>45565</v>
      </c>
      <c r="O355" t="s">
        <v>4664</v>
      </c>
      <c r="P355" t="s">
        <v>544</v>
      </c>
      <c r="Q355" t="s">
        <v>4642</v>
      </c>
      <c r="R355" t="s">
        <v>580</v>
      </c>
    </row>
    <row r="356" spans="2:18" x14ac:dyDescent="0.25">
      <c r="B356" t="s">
        <v>4442</v>
      </c>
      <c r="C356" t="s">
        <v>4443</v>
      </c>
      <c r="D356" s="1" t="s">
        <v>4444</v>
      </c>
      <c r="E356" s="3">
        <v>-31408.660000000007</v>
      </c>
      <c r="F356" s="3">
        <v>293013.92</v>
      </c>
      <c r="G356" s="16">
        <f t="shared" si="11"/>
        <v>-324422.58</v>
      </c>
      <c r="I356" s="75">
        <f t="shared" si="13"/>
        <v>-4.9067309535730025E-4</v>
      </c>
      <c r="J356" s="3">
        <v>-31408.660000000003</v>
      </c>
      <c r="K356" s="3">
        <v>293013.92</v>
      </c>
      <c r="L356" s="16">
        <f t="shared" si="12"/>
        <v>-324422.57999999996</v>
      </c>
      <c r="M356" s="17">
        <v>45200</v>
      </c>
      <c r="N356" s="17">
        <v>45565</v>
      </c>
      <c r="O356" t="s">
        <v>4706</v>
      </c>
      <c r="P356" t="s">
        <v>544</v>
      </c>
      <c r="Q356" t="s">
        <v>4701</v>
      </c>
      <c r="R356" t="s">
        <v>454</v>
      </c>
    </row>
    <row r="357" spans="2:18" x14ac:dyDescent="0.25">
      <c r="B357" t="s">
        <v>4445</v>
      </c>
      <c r="C357" t="s">
        <v>4446</v>
      </c>
      <c r="D357" s="1" t="s">
        <v>4447</v>
      </c>
      <c r="E357" s="3">
        <v>3897.7200000000003</v>
      </c>
      <c r="F357" s="3">
        <v>1490.3</v>
      </c>
      <c r="G357" s="16">
        <f t="shared" si="11"/>
        <v>2407.42</v>
      </c>
      <c r="I357" s="75">
        <f t="shared" si="13"/>
        <v>6.0891051615575336E-5</v>
      </c>
      <c r="J357" s="3">
        <v>3897.7200000000003</v>
      </c>
      <c r="K357" s="3">
        <v>1490.3</v>
      </c>
      <c r="L357" s="16">
        <f t="shared" si="12"/>
        <v>2407.42</v>
      </c>
      <c r="M357" s="17">
        <v>45200</v>
      </c>
      <c r="N357" s="17">
        <v>45565</v>
      </c>
      <c r="O357" t="s">
        <v>4709</v>
      </c>
      <c r="P357" t="s">
        <v>544</v>
      </c>
      <c r="Q357" t="s">
        <v>4699</v>
      </c>
      <c r="R357" t="s">
        <v>544</v>
      </c>
    </row>
    <row r="358" spans="2:18" x14ac:dyDescent="0.25">
      <c r="B358" t="s">
        <v>4448</v>
      </c>
      <c r="C358" t="s">
        <v>4449</v>
      </c>
      <c r="D358" s="1" t="s">
        <v>4450</v>
      </c>
      <c r="E358" s="3">
        <v>64918.030000000006</v>
      </c>
      <c r="F358" s="3">
        <v>62841.64</v>
      </c>
      <c r="G358" s="16">
        <f t="shared" si="11"/>
        <v>2076.3900000000067</v>
      </c>
      <c r="I358" s="75">
        <f t="shared" si="13"/>
        <v>1.0141639511076907E-3</v>
      </c>
      <c r="J358" s="3">
        <v>64918.03</v>
      </c>
      <c r="K358" s="3">
        <v>62841.64</v>
      </c>
      <c r="L358" s="16">
        <f t="shared" si="12"/>
        <v>2076.3899999999994</v>
      </c>
      <c r="M358" s="17">
        <v>45200</v>
      </c>
      <c r="N358" s="17">
        <v>45565</v>
      </c>
      <c r="O358" t="s">
        <v>4706</v>
      </c>
      <c r="P358" t="s">
        <v>544</v>
      </c>
      <c r="Q358" t="s">
        <v>2755</v>
      </c>
      <c r="R358" t="s">
        <v>23</v>
      </c>
    </row>
    <row r="359" spans="2:18" x14ac:dyDescent="0.25">
      <c r="B359" t="s">
        <v>4451</v>
      </c>
      <c r="C359" t="s">
        <v>4452</v>
      </c>
      <c r="D359" s="1" t="s">
        <v>4453</v>
      </c>
      <c r="E359" s="3">
        <v>213943.75999999998</v>
      </c>
      <c r="F359" s="3">
        <v>465298.82</v>
      </c>
      <c r="G359" s="16">
        <f t="shared" si="11"/>
        <v>-251355.06000000003</v>
      </c>
      <c r="I359" s="75">
        <f t="shared" si="13"/>
        <v>3.3422771602347684E-3</v>
      </c>
      <c r="J359" s="3">
        <v>213943.76</v>
      </c>
      <c r="K359" s="3">
        <v>465298.82</v>
      </c>
      <c r="L359" s="16">
        <f t="shared" si="12"/>
        <v>-251355.06</v>
      </c>
      <c r="M359" s="17">
        <v>45200</v>
      </c>
      <c r="N359" s="17">
        <v>45565</v>
      </c>
      <c r="O359" t="s">
        <v>4710</v>
      </c>
      <c r="P359" t="s">
        <v>544</v>
      </c>
      <c r="Q359" t="s">
        <v>4651</v>
      </c>
      <c r="R359" t="s">
        <v>45</v>
      </c>
    </row>
    <row r="360" spans="2:18" x14ac:dyDescent="0.25">
      <c r="B360" t="s">
        <v>4454</v>
      </c>
      <c r="C360" t="s">
        <v>4455</v>
      </c>
      <c r="D360" s="1" t="s">
        <v>4456</v>
      </c>
      <c r="E360" s="3">
        <v>4813.55</v>
      </c>
      <c r="F360" s="3">
        <v>10140.5</v>
      </c>
      <c r="G360" s="16">
        <f t="shared" si="11"/>
        <v>-5326.95</v>
      </c>
      <c r="I360" s="75">
        <f t="shared" si="13"/>
        <v>7.5198352242888836E-5</v>
      </c>
      <c r="J360" s="3">
        <v>4813.55</v>
      </c>
      <c r="K360" s="3">
        <v>10140.5</v>
      </c>
      <c r="L360" s="16">
        <f t="shared" si="12"/>
        <v>-5326.95</v>
      </c>
      <c r="M360" s="17">
        <v>45200</v>
      </c>
      <c r="N360" s="17">
        <v>45565</v>
      </c>
      <c r="O360" t="s">
        <v>4709</v>
      </c>
      <c r="P360" t="s">
        <v>544</v>
      </c>
      <c r="Q360" t="s">
        <v>4711</v>
      </c>
      <c r="R360" t="s">
        <v>544</v>
      </c>
    </row>
    <row r="361" spans="2:18" x14ac:dyDescent="0.25">
      <c r="B361" t="s">
        <v>4457</v>
      </c>
      <c r="C361" t="s">
        <v>4458</v>
      </c>
      <c r="D361" s="1" t="s">
        <v>4459</v>
      </c>
      <c r="E361" s="3">
        <v>76106.140000000014</v>
      </c>
      <c r="F361" s="3">
        <v>53609.56</v>
      </c>
      <c r="G361" s="16">
        <f t="shared" si="11"/>
        <v>22496.580000000016</v>
      </c>
      <c r="I361" s="75">
        <f t="shared" si="13"/>
        <v>1.1889471021525925E-3</v>
      </c>
      <c r="J361" s="3">
        <v>76106.14</v>
      </c>
      <c r="K361" s="3">
        <v>53609.56</v>
      </c>
      <c r="L361" s="16">
        <f t="shared" si="12"/>
        <v>22496.58</v>
      </c>
      <c r="M361" s="17">
        <v>45200</v>
      </c>
      <c r="N361" s="17">
        <v>45565</v>
      </c>
      <c r="O361" t="s">
        <v>4664</v>
      </c>
      <c r="P361" t="s">
        <v>544</v>
      </c>
      <c r="Q361" t="s">
        <v>2755</v>
      </c>
      <c r="R361" t="s">
        <v>23</v>
      </c>
    </row>
    <row r="362" spans="2:18" x14ac:dyDescent="0.25">
      <c r="B362" t="s">
        <v>4460</v>
      </c>
      <c r="C362" t="s">
        <v>4461</v>
      </c>
      <c r="D362" s="1" t="s">
        <v>4462</v>
      </c>
      <c r="E362" s="3">
        <v>5203.37</v>
      </c>
      <c r="F362" s="3">
        <v>4688.72</v>
      </c>
      <c r="G362" s="16">
        <f t="shared" si="11"/>
        <v>514.64999999999964</v>
      </c>
      <c r="I362" s="75">
        <f t="shared" si="13"/>
        <v>8.1288207271157552E-5</v>
      </c>
      <c r="J362" s="3">
        <v>5203.37</v>
      </c>
      <c r="K362" s="3">
        <v>4688.72</v>
      </c>
      <c r="L362" s="16">
        <f t="shared" si="12"/>
        <v>514.64999999999964</v>
      </c>
      <c r="M362" s="17">
        <v>45200</v>
      </c>
      <c r="N362" s="17">
        <v>45565</v>
      </c>
      <c r="O362" t="s">
        <v>4712</v>
      </c>
      <c r="P362" t="s">
        <v>544</v>
      </c>
      <c r="Q362" t="s">
        <v>4651</v>
      </c>
      <c r="R362" t="s">
        <v>45</v>
      </c>
    </row>
    <row r="363" spans="2:18" x14ac:dyDescent="0.25">
      <c r="B363" t="s">
        <v>4463</v>
      </c>
      <c r="C363" t="s">
        <v>4464</v>
      </c>
      <c r="D363" s="1" t="s">
        <v>4465</v>
      </c>
      <c r="E363" s="3">
        <v>37066.879999999997</v>
      </c>
      <c r="F363" s="3">
        <v>85131.38</v>
      </c>
      <c r="G363" s="16">
        <f t="shared" si="11"/>
        <v>-48064.500000000007</v>
      </c>
      <c r="I363" s="75">
        <f t="shared" si="13"/>
        <v>5.7906707082816034E-4</v>
      </c>
      <c r="J363" s="3">
        <v>37066.880000000005</v>
      </c>
      <c r="K363" s="3">
        <v>85131.38</v>
      </c>
      <c r="L363" s="16">
        <f t="shared" si="12"/>
        <v>-48064.5</v>
      </c>
      <c r="M363" s="17">
        <v>45200</v>
      </c>
      <c r="N363" s="17">
        <v>45565</v>
      </c>
      <c r="O363" t="s">
        <v>4677</v>
      </c>
      <c r="P363" t="s">
        <v>580</v>
      </c>
      <c r="Q363" t="s">
        <v>2755</v>
      </c>
      <c r="R363" t="s">
        <v>23</v>
      </c>
    </row>
    <row r="364" spans="2:18" x14ac:dyDescent="0.25">
      <c r="B364" t="s">
        <v>4466</v>
      </c>
      <c r="C364" t="s">
        <v>4467</v>
      </c>
      <c r="D364" s="1" t="s">
        <v>4468</v>
      </c>
      <c r="E364" s="3">
        <v>79044.160000000003</v>
      </c>
      <c r="F364" s="3">
        <v>45904.21</v>
      </c>
      <c r="G364" s="16">
        <f t="shared" si="11"/>
        <v>33139.950000000004</v>
      </c>
      <c r="I364" s="75">
        <f t="shared" si="13"/>
        <v>1.2348455062112711E-3</v>
      </c>
      <c r="J364" s="3">
        <v>79044.160000000003</v>
      </c>
      <c r="K364" s="3">
        <v>45904.21</v>
      </c>
      <c r="L364" s="16">
        <f t="shared" si="12"/>
        <v>33139.950000000004</v>
      </c>
      <c r="M364" s="17">
        <v>45200</v>
      </c>
      <c r="N364" s="17">
        <v>45565</v>
      </c>
      <c r="O364" t="s">
        <v>4711</v>
      </c>
      <c r="P364" t="s">
        <v>544</v>
      </c>
      <c r="Q364" t="s">
        <v>2755</v>
      </c>
      <c r="R364" t="s">
        <v>23</v>
      </c>
    </row>
    <row r="365" spans="2:18" x14ac:dyDescent="0.25">
      <c r="B365" t="s">
        <v>4469</v>
      </c>
      <c r="C365" t="s">
        <v>4470</v>
      </c>
      <c r="D365" s="1" t="s">
        <v>4471</v>
      </c>
      <c r="E365" s="3">
        <v>1115.95</v>
      </c>
      <c r="F365" s="3">
        <v>1054.18</v>
      </c>
      <c r="G365" s="16">
        <f t="shared" si="11"/>
        <v>61.769999999999982</v>
      </c>
      <c r="I365" s="75">
        <f t="shared" si="13"/>
        <v>1.7433619924058499E-5</v>
      </c>
      <c r="J365" s="3">
        <v>1115.95</v>
      </c>
      <c r="K365" s="3">
        <v>1054.18</v>
      </c>
      <c r="L365" s="16">
        <f t="shared" si="12"/>
        <v>61.769999999999982</v>
      </c>
      <c r="M365" s="17">
        <v>45200</v>
      </c>
      <c r="N365" s="17">
        <v>45565</v>
      </c>
      <c r="O365" t="s">
        <v>4677</v>
      </c>
      <c r="P365" t="s">
        <v>580</v>
      </c>
      <c r="Q365" t="s">
        <v>3014</v>
      </c>
      <c r="R365" t="s">
        <v>580</v>
      </c>
    </row>
    <row r="366" spans="2:18" x14ac:dyDescent="0.25">
      <c r="B366" t="s">
        <v>4472</v>
      </c>
      <c r="C366" t="s">
        <v>4473</v>
      </c>
      <c r="D366" s="1" t="s">
        <v>4474</v>
      </c>
      <c r="E366" s="3">
        <v>11517.04</v>
      </c>
      <c r="F366" s="3">
        <v>29617.360000000001</v>
      </c>
      <c r="G366" s="16">
        <f t="shared" si="11"/>
        <v>-18100.32</v>
      </c>
      <c r="I366" s="75">
        <f t="shared" si="13"/>
        <v>1.7992176890557705E-4</v>
      </c>
      <c r="J366" s="3">
        <v>11517.04</v>
      </c>
      <c r="K366" s="3">
        <v>29617.360000000001</v>
      </c>
      <c r="L366" s="16">
        <f t="shared" si="12"/>
        <v>-18100.32</v>
      </c>
      <c r="M366" s="17">
        <v>45200</v>
      </c>
      <c r="N366" s="17">
        <v>45565</v>
      </c>
      <c r="O366" t="s">
        <v>4713</v>
      </c>
      <c r="P366" t="s">
        <v>45</v>
      </c>
      <c r="Q366" t="s">
        <v>4701</v>
      </c>
      <c r="R366" t="s">
        <v>454</v>
      </c>
    </row>
    <row r="367" spans="2:18" x14ac:dyDescent="0.25">
      <c r="B367" t="s">
        <v>4475</v>
      </c>
      <c r="C367" t="s">
        <v>4476</v>
      </c>
      <c r="D367" s="1" t="s">
        <v>4477</v>
      </c>
      <c r="E367" s="3">
        <v>319666.27999999997</v>
      </c>
      <c r="F367" s="3">
        <v>338618.52</v>
      </c>
      <c r="G367" s="16">
        <f t="shared" si="11"/>
        <v>-18952.240000000049</v>
      </c>
      <c r="I367" s="75">
        <f t="shared" si="13"/>
        <v>4.9938979596376738E-3</v>
      </c>
      <c r="J367" s="3">
        <v>319666.27999999997</v>
      </c>
      <c r="K367" s="3">
        <v>338618.52</v>
      </c>
      <c r="L367" s="16">
        <f t="shared" si="12"/>
        <v>-18952.240000000049</v>
      </c>
      <c r="M367" s="17">
        <v>45200</v>
      </c>
      <c r="N367" s="17">
        <v>45565</v>
      </c>
      <c r="O367" t="s">
        <v>4677</v>
      </c>
      <c r="P367" t="s">
        <v>580</v>
      </c>
      <c r="Q367" t="s">
        <v>4714</v>
      </c>
      <c r="R367" t="s">
        <v>454</v>
      </c>
    </row>
    <row r="368" spans="2:18" x14ac:dyDescent="0.25">
      <c r="B368" t="s">
        <v>4478</v>
      </c>
      <c r="C368" t="s">
        <v>4479</v>
      </c>
      <c r="D368" s="1" t="s">
        <v>4480</v>
      </c>
      <c r="E368" s="3">
        <v>18245.379999999997</v>
      </c>
      <c r="F368" s="3">
        <v>19142.099999999999</v>
      </c>
      <c r="G368" s="16">
        <f t="shared" si="11"/>
        <v>-896.72000000000116</v>
      </c>
      <c r="I368" s="75">
        <f t="shared" si="13"/>
        <v>2.8503339781353864E-4</v>
      </c>
      <c r="J368" s="3">
        <v>18245.38</v>
      </c>
      <c r="K368" s="3">
        <v>19142.099999999999</v>
      </c>
      <c r="L368" s="16">
        <f t="shared" si="12"/>
        <v>-896.71999999999753</v>
      </c>
      <c r="M368" s="17">
        <v>45200</v>
      </c>
      <c r="N368" s="17">
        <v>45565</v>
      </c>
      <c r="O368" t="s">
        <v>4715</v>
      </c>
      <c r="P368" t="s">
        <v>580</v>
      </c>
      <c r="Q368" t="s">
        <v>4643</v>
      </c>
      <c r="R368" t="s">
        <v>50</v>
      </c>
    </row>
    <row r="369" spans="2:18" x14ac:dyDescent="0.25">
      <c r="B369" t="s">
        <v>4481</v>
      </c>
      <c r="C369" t="s">
        <v>4482</v>
      </c>
      <c r="D369" s="1" t="s">
        <v>4483</v>
      </c>
      <c r="E369" s="3">
        <v>6149.39</v>
      </c>
      <c r="F369" s="3">
        <v>8944.92</v>
      </c>
      <c r="G369" s="16">
        <f t="shared" si="11"/>
        <v>-2795.5299999999997</v>
      </c>
      <c r="I369" s="75">
        <f t="shared" si="13"/>
        <v>9.6067142815364569E-5</v>
      </c>
      <c r="J369" s="3">
        <v>6149.39</v>
      </c>
      <c r="K369" s="3">
        <v>8944.92</v>
      </c>
      <c r="L369" s="16">
        <f t="shared" si="12"/>
        <v>-2795.5299999999997</v>
      </c>
      <c r="M369" s="17">
        <v>45200</v>
      </c>
      <c r="N369" s="17">
        <v>45565</v>
      </c>
      <c r="O369" t="s">
        <v>4716</v>
      </c>
      <c r="P369" t="s">
        <v>45</v>
      </c>
      <c r="Q369" t="s">
        <v>4651</v>
      </c>
      <c r="R369" t="s">
        <v>45</v>
      </c>
    </row>
    <row r="370" spans="2:18" x14ac:dyDescent="0.25">
      <c r="B370" t="s">
        <v>4484</v>
      </c>
      <c r="C370" t="s">
        <v>4485</v>
      </c>
      <c r="D370" s="1" t="s">
        <v>4486</v>
      </c>
      <c r="E370" s="3">
        <v>2315.3300000000004</v>
      </c>
      <c r="F370" s="3">
        <v>2627.56</v>
      </c>
      <c r="G370" s="16">
        <f t="shared" si="11"/>
        <v>-312.22999999999956</v>
      </c>
      <c r="I370" s="75">
        <f t="shared" si="13"/>
        <v>3.6170601925507743E-5</v>
      </c>
      <c r="J370" s="3">
        <v>2315.33</v>
      </c>
      <c r="K370" s="3">
        <v>2627.56</v>
      </c>
      <c r="L370" s="16">
        <f t="shared" si="12"/>
        <v>-312.23</v>
      </c>
      <c r="M370" s="17">
        <v>45200</v>
      </c>
      <c r="N370" s="17">
        <v>45565</v>
      </c>
      <c r="O370" t="s">
        <v>4715</v>
      </c>
      <c r="P370" t="s">
        <v>580</v>
      </c>
      <c r="Q370" t="s">
        <v>4717</v>
      </c>
      <c r="R370" t="s">
        <v>45</v>
      </c>
    </row>
    <row r="371" spans="2:18" x14ac:dyDescent="0.25">
      <c r="B371" t="s">
        <v>4487</v>
      </c>
      <c r="C371" t="s">
        <v>4488</v>
      </c>
      <c r="D371" s="1" t="s">
        <v>4489</v>
      </c>
      <c r="E371" s="3">
        <v>26955.660000000003</v>
      </c>
      <c r="F371" s="3">
        <v>66679.66</v>
      </c>
      <c r="G371" s="16">
        <f t="shared" si="11"/>
        <v>-39724</v>
      </c>
      <c r="I371" s="75">
        <f t="shared" si="13"/>
        <v>4.2110733567108445E-4</v>
      </c>
      <c r="J371" s="3">
        <v>26955.66</v>
      </c>
      <c r="K371" s="3">
        <v>66679.66</v>
      </c>
      <c r="L371" s="16">
        <f t="shared" si="12"/>
        <v>-39724</v>
      </c>
      <c r="M371" s="17">
        <v>45200</v>
      </c>
      <c r="N371" s="17">
        <v>45565</v>
      </c>
      <c r="O371" t="s">
        <v>4715</v>
      </c>
      <c r="P371" t="s">
        <v>580</v>
      </c>
      <c r="Q371" t="s">
        <v>2755</v>
      </c>
      <c r="R371" t="s">
        <v>23</v>
      </c>
    </row>
    <row r="372" spans="2:18" x14ac:dyDescent="0.25">
      <c r="B372" t="s">
        <v>4490</v>
      </c>
      <c r="C372" t="s">
        <v>4491</v>
      </c>
      <c r="D372" s="1" t="s">
        <v>4492</v>
      </c>
      <c r="E372" s="3">
        <v>37734.61</v>
      </c>
      <c r="F372" s="3">
        <v>42520.29</v>
      </c>
      <c r="G372" s="16">
        <f t="shared" si="11"/>
        <v>-4785.68</v>
      </c>
      <c r="I372" s="75">
        <f t="shared" si="13"/>
        <v>5.894984978919997E-4</v>
      </c>
      <c r="J372" s="3">
        <v>37734.61</v>
      </c>
      <c r="K372" s="3">
        <v>42520.29</v>
      </c>
      <c r="L372" s="16">
        <f t="shared" si="12"/>
        <v>-4785.68</v>
      </c>
      <c r="M372" s="17">
        <v>45200</v>
      </c>
      <c r="N372" s="17">
        <v>45565</v>
      </c>
      <c r="O372" t="s">
        <v>4718</v>
      </c>
      <c r="P372" t="s">
        <v>580</v>
      </c>
      <c r="Q372" t="s">
        <v>4690</v>
      </c>
      <c r="R372" t="s">
        <v>50</v>
      </c>
    </row>
    <row r="373" spans="2:18" ht="30" x14ac:dyDescent="0.25">
      <c r="B373" t="s">
        <v>4493</v>
      </c>
      <c r="C373" t="s">
        <v>4494</v>
      </c>
      <c r="D373" s="1" t="s">
        <v>4495</v>
      </c>
      <c r="E373" s="3">
        <v>254298.06</v>
      </c>
      <c r="F373" s="3">
        <v>224564.71</v>
      </c>
      <c r="G373" s="16">
        <f t="shared" si="11"/>
        <v>29733.350000000006</v>
      </c>
      <c r="I373" s="75">
        <f t="shared" si="13"/>
        <v>3.9727010398901592E-3</v>
      </c>
      <c r="J373" s="3">
        <v>254298.06</v>
      </c>
      <c r="K373" s="3">
        <v>224564.71</v>
      </c>
      <c r="L373" s="16">
        <f t="shared" si="12"/>
        <v>29733.350000000006</v>
      </c>
      <c r="M373" s="17">
        <v>45200</v>
      </c>
      <c r="N373" s="17">
        <v>45565</v>
      </c>
      <c r="O373" t="s">
        <v>4719</v>
      </c>
      <c r="P373" t="s">
        <v>580</v>
      </c>
      <c r="Q373" t="s">
        <v>2755</v>
      </c>
      <c r="R373" t="s">
        <v>23</v>
      </c>
    </row>
    <row r="374" spans="2:18" x14ac:dyDescent="0.25">
      <c r="B374" t="s">
        <v>4496</v>
      </c>
      <c r="C374" t="s">
        <v>4497</v>
      </c>
      <c r="D374" s="1" t="s">
        <v>1762</v>
      </c>
      <c r="E374" s="3">
        <v>94968.34</v>
      </c>
      <c r="F374" s="3">
        <v>102086.12</v>
      </c>
      <c r="G374" s="16">
        <f t="shared" si="11"/>
        <v>-7117.7799999999988</v>
      </c>
      <c r="I374" s="75">
        <f t="shared" si="13"/>
        <v>1.4836165996494123E-3</v>
      </c>
      <c r="J374" s="3">
        <v>94968.34</v>
      </c>
      <c r="K374" s="3">
        <v>102086.12</v>
      </c>
      <c r="L374" s="16">
        <f t="shared" si="12"/>
        <v>-7117.7799999999988</v>
      </c>
      <c r="M374" s="17">
        <v>45200</v>
      </c>
      <c r="N374" s="17">
        <v>45565</v>
      </c>
      <c r="O374" t="s">
        <v>4679</v>
      </c>
      <c r="P374" t="s">
        <v>580</v>
      </c>
      <c r="Q374" t="s">
        <v>4714</v>
      </c>
      <c r="R374" t="s">
        <v>454</v>
      </c>
    </row>
    <row r="375" spans="2:18" ht="45" x14ac:dyDescent="0.25">
      <c r="B375" t="s">
        <v>4498</v>
      </c>
      <c r="C375" t="s">
        <v>4499</v>
      </c>
      <c r="D375" s="1" t="s">
        <v>4500</v>
      </c>
      <c r="E375" s="3">
        <v>438443.98000000004</v>
      </c>
      <c r="F375" s="3">
        <v>644228.18999999994</v>
      </c>
      <c r="G375" s="16">
        <f t="shared" si="11"/>
        <v>-205784.2099999999</v>
      </c>
      <c r="I375" s="75">
        <f t="shared" si="13"/>
        <v>6.8494696942618455E-3</v>
      </c>
      <c r="J375" s="3">
        <v>438443.98000000004</v>
      </c>
      <c r="K375" s="3">
        <v>644228.18999999994</v>
      </c>
      <c r="L375" s="16">
        <f t="shared" si="12"/>
        <v>-205784.2099999999</v>
      </c>
      <c r="M375" s="17">
        <v>45200</v>
      </c>
      <c r="N375" s="17">
        <v>45565</v>
      </c>
      <c r="O375" t="s">
        <v>4718</v>
      </c>
      <c r="P375" t="s">
        <v>580</v>
      </c>
      <c r="Q375" t="s">
        <v>4720</v>
      </c>
      <c r="R375" t="s">
        <v>21</v>
      </c>
    </row>
    <row r="376" spans="2:18" x14ac:dyDescent="0.25">
      <c r="B376" t="s">
        <v>4501</v>
      </c>
      <c r="C376" t="s">
        <v>4502</v>
      </c>
      <c r="D376" s="1" t="s">
        <v>4503</v>
      </c>
      <c r="E376" s="3">
        <v>2129.91</v>
      </c>
      <c r="F376" s="3">
        <v>22901.94</v>
      </c>
      <c r="G376" s="16">
        <f t="shared" si="11"/>
        <v>-20772.03</v>
      </c>
      <c r="I376" s="75">
        <f t="shared" si="13"/>
        <v>3.3273929309065313E-5</v>
      </c>
      <c r="J376" s="3">
        <v>2129.91</v>
      </c>
      <c r="K376" s="3">
        <v>22901.94</v>
      </c>
      <c r="L376" s="16">
        <f t="shared" si="12"/>
        <v>-20772.03</v>
      </c>
      <c r="M376" s="17">
        <v>45200</v>
      </c>
      <c r="N376" s="17">
        <v>45565</v>
      </c>
      <c r="O376" t="s">
        <v>4721</v>
      </c>
      <c r="P376" t="s">
        <v>45</v>
      </c>
      <c r="Q376" t="s">
        <v>4722</v>
      </c>
      <c r="R376" t="s">
        <v>50</v>
      </c>
    </row>
    <row r="377" spans="2:18" x14ac:dyDescent="0.25">
      <c r="B377" t="s">
        <v>4504</v>
      </c>
      <c r="C377" t="s">
        <v>4505</v>
      </c>
      <c r="D377" s="1" t="s">
        <v>4506</v>
      </c>
      <c r="E377" s="3">
        <v>95581.14</v>
      </c>
      <c r="F377" s="3">
        <v>142924.07</v>
      </c>
      <c r="G377" s="16">
        <f t="shared" si="11"/>
        <v>-47342.930000000008</v>
      </c>
      <c r="I377" s="75">
        <f t="shared" si="13"/>
        <v>1.4931898979956312E-3</v>
      </c>
      <c r="J377" s="3">
        <v>95581.14</v>
      </c>
      <c r="K377" s="3">
        <v>142924.07</v>
      </c>
      <c r="L377" s="16">
        <f t="shared" si="12"/>
        <v>-47342.930000000008</v>
      </c>
      <c r="M377" s="17">
        <v>45200</v>
      </c>
      <c r="N377" s="17">
        <v>45565</v>
      </c>
      <c r="O377" t="s">
        <v>3014</v>
      </c>
      <c r="P377" t="s">
        <v>580</v>
      </c>
      <c r="Q377" t="s">
        <v>4723</v>
      </c>
      <c r="R377" t="s">
        <v>50</v>
      </c>
    </row>
    <row r="378" spans="2:18" x14ac:dyDescent="0.25">
      <c r="B378" t="s">
        <v>4507</v>
      </c>
      <c r="C378" t="s">
        <v>4508</v>
      </c>
      <c r="D378" s="1" t="s">
        <v>4509</v>
      </c>
      <c r="E378" s="3">
        <v>5250.119999999999</v>
      </c>
      <c r="F378" s="3">
        <v>5320.05</v>
      </c>
      <c r="G378" s="16">
        <f t="shared" si="11"/>
        <v>-69.930000000001201</v>
      </c>
      <c r="I378" s="75">
        <f t="shared" si="13"/>
        <v>8.2018546203412347E-5</v>
      </c>
      <c r="J378" s="3">
        <v>5250.12</v>
      </c>
      <c r="K378" s="3">
        <v>5320.05</v>
      </c>
      <c r="L378" s="16">
        <f t="shared" si="12"/>
        <v>-69.930000000000291</v>
      </c>
      <c r="M378" s="17">
        <v>45200</v>
      </c>
      <c r="N378" s="17">
        <v>45565</v>
      </c>
      <c r="O378" t="s">
        <v>4713</v>
      </c>
      <c r="P378" t="s">
        <v>45</v>
      </c>
      <c r="Q378" t="s">
        <v>4717</v>
      </c>
      <c r="R378" t="s">
        <v>45</v>
      </c>
    </row>
    <row r="379" spans="2:18" x14ac:dyDescent="0.25">
      <c r="B379" t="s">
        <v>4510</v>
      </c>
      <c r="C379" t="s">
        <v>4511</v>
      </c>
      <c r="D379" s="1" t="s">
        <v>4512</v>
      </c>
      <c r="E379" s="3">
        <v>154129.11000000002</v>
      </c>
      <c r="F379" s="3">
        <v>381041.7</v>
      </c>
      <c r="G379" s="16">
        <f t="shared" si="11"/>
        <v>-226912.59</v>
      </c>
      <c r="I379" s="75">
        <f t="shared" si="13"/>
        <v>2.4078393503054836E-3</v>
      </c>
      <c r="J379" s="3">
        <v>154129.11000000002</v>
      </c>
      <c r="K379" s="3">
        <v>381041.7</v>
      </c>
      <c r="L379" s="16">
        <f t="shared" si="12"/>
        <v>-226912.59</v>
      </c>
      <c r="M379" s="17">
        <v>45200</v>
      </c>
      <c r="N379" s="17">
        <v>45565</v>
      </c>
      <c r="O379" t="s">
        <v>4724</v>
      </c>
      <c r="P379" t="s">
        <v>45</v>
      </c>
      <c r="Q379" t="s">
        <v>4685</v>
      </c>
      <c r="R379" t="s">
        <v>454</v>
      </c>
    </row>
    <row r="380" spans="2:18" x14ac:dyDescent="0.25">
      <c r="B380" t="s">
        <v>4513</v>
      </c>
      <c r="C380" t="s">
        <v>4514</v>
      </c>
      <c r="D380" s="1" t="s">
        <v>4515</v>
      </c>
      <c r="E380" s="3">
        <v>305518.71999999997</v>
      </c>
      <c r="F380" s="3">
        <v>356565.4</v>
      </c>
      <c r="G380" s="16">
        <f t="shared" si="11"/>
        <v>-51046.680000000051</v>
      </c>
      <c r="I380" s="75">
        <f t="shared" si="13"/>
        <v>4.7728816202919936E-3</v>
      </c>
      <c r="J380" s="3">
        <v>305518.72000000003</v>
      </c>
      <c r="K380" s="3">
        <v>356565.4</v>
      </c>
      <c r="L380" s="16">
        <f t="shared" si="12"/>
        <v>-51046.679999999993</v>
      </c>
      <c r="M380" s="17">
        <v>45200</v>
      </c>
      <c r="N380" s="17">
        <v>45565</v>
      </c>
      <c r="O380" t="s">
        <v>4725</v>
      </c>
      <c r="P380" t="s">
        <v>454</v>
      </c>
      <c r="Q380" t="s">
        <v>2755</v>
      </c>
      <c r="R380" t="s">
        <v>23</v>
      </c>
    </row>
    <row r="381" spans="2:18" x14ac:dyDescent="0.25">
      <c r="B381" t="s">
        <v>4516</v>
      </c>
      <c r="C381" t="s">
        <v>4517</v>
      </c>
      <c r="D381" s="1" t="s">
        <v>2059</v>
      </c>
      <c r="E381" s="3">
        <v>800667.05</v>
      </c>
      <c r="F381" s="3">
        <v>818801.9</v>
      </c>
      <c r="G381" s="16">
        <f t="shared" si="11"/>
        <v>-18134.849999999977</v>
      </c>
      <c r="I381" s="75">
        <f t="shared" si="13"/>
        <v>1.2508199323820192E-2</v>
      </c>
      <c r="J381" s="3">
        <v>800667.05</v>
      </c>
      <c r="K381" s="3">
        <v>818801.9</v>
      </c>
      <c r="L381" s="16">
        <f t="shared" si="12"/>
        <v>-18134.849999999977</v>
      </c>
      <c r="M381" s="17">
        <v>45200</v>
      </c>
      <c r="N381" s="17">
        <v>45565</v>
      </c>
      <c r="O381" t="s">
        <v>4724</v>
      </c>
      <c r="P381" t="s">
        <v>45</v>
      </c>
      <c r="Q381" t="s">
        <v>2755</v>
      </c>
      <c r="R381" t="s">
        <v>23</v>
      </c>
    </row>
    <row r="382" spans="2:18" x14ac:dyDescent="0.25">
      <c r="B382" t="s">
        <v>4518</v>
      </c>
      <c r="C382" t="s">
        <v>4519</v>
      </c>
      <c r="D382" s="1" t="s">
        <v>4520</v>
      </c>
      <c r="E382" s="3">
        <v>-20269.300000000003</v>
      </c>
      <c r="F382" s="3">
        <v>24377.35</v>
      </c>
      <c r="G382" s="16">
        <f t="shared" si="11"/>
        <v>-44646.65</v>
      </c>
      <c r="I382" s="75">
        <f t="shared" si="13"/>
        <v>-3.1665152769095293E-4</v>
      </c>
      <c r="J382" s="3">
        <v>-20269.3</v>
      </c>
      <c r="K382" s="3">
        <v>24377.35</v>
      </c>
      <c r="L382" s="16">
        <f t="shared" si="12"/>
        <v>-44646.649999999994</v>
      </c>
      <c r="M382" s="17">
        <v>45200</v>
      </c>
      <c r="N382" s="17">
        <v>45565</v>
      </c>
      <c r="O382" t="s">
        <v>4725</v>
      </c>
      <c r="P382" t="s">
        <v>454</v>
      </c>
      <c r="Q382" t="s">
        <v>4701</v>
      </c>
      <c r="R382" t="s">
        <v>454</v>
      </c>
    </row>
    <row r="383" spans="2:18" ht="30" x14ac:dyDescent="0.25">
      <c r="B383" t="s">
        <v>4521</v>
      </c>
      <c r="C383" t="s">
        <v>4522</v>
      </c>
      <c r="D383" s="1" t="s">
        <v>4523</v>
      </c>
      <c r="E383" s="3">
        <v>54461.740000000005</v>
      </c>
      <c r="F383" s="3">
        <v>63004.37</v>
      </c>
      <c r="G383" s="16">
        <f t="shared" si="11"/>
        <v>-8542.6299999999974</v>
      </c>
      <c r="I383" s="75">
        <f t="shared" si="13"/>
        <v>8.5081345540830109E-4</v>
      </c>
      <c r="J383" s="3">
        <v>54461.74</v>
      </c>
      <c r="K383" s="3">
        <v>63004.37</v>
      </c>
      <c r="L383" s="16">
        <f t="shared" si="12"/>
        <v>-8542.6300000000047</v>
      </c>
      <c r="M383" s="17">
        <v>45200</v>
      </c>
      <c r="N383" s="17">
        <v>45565</v>
      </c>
      <c r="O383" t="s">
        <v>4726</v>
      </c>
      <c r="P383" t="s">
        <v>45</v>
      </c>
      <c r="Q383" t="s">
        <v>2755</v>
      </c>
      <c r="R383" t="s">
        <v>23</v>
      </c>
    </row>
    <row r="384" spans="2:18" x14ac:dyDescent="0.25">
      <c r="B384" t="s">
        <v>4524</v>
      </c>
      <c r="C384" t="s">
        <v>4525</v>
      </c>
      <c r="D384" s="1" t="s">
        <v>4526</v>
      </c>
      <c r="E384" s="3">
        <v>15919.090000000002</v>
      </c>
      <c r="F384" s="3">
        <v>14147.31</v>
      </c>
      <c r="G384" s="16">
        <f t="shared" si="11"/>
        <v>1771.7800000000025</v>
      </c>
      <c r="I384" s="75">
        <f t="shared" si="13"/>
        <v>2.4869157632230872E-4</v>
      </c>
      <c r="J384" s="3">
        <v>15919.09</v>
      </c>
      <c r="K384" s="3">
        <v>14147.31</v>
      </c>
      <c r="L384" s="16">
        <f t="shared" si="12"/>
        <v>1771.7800000000007</v>
      </c>
      <c r="M384" s="17">
        <v>45200</v>
      </c>
      <c r="N384" s="17">
        <v>45565</v>
      </c>
      <c r="O384" t="s">
        <v>4727</v>
      </c>
      <c r="P384" t="s">
        <v>45</v>
      </c>
      <c r="Q384" t="s">
        <v>2755</v>
      </c>
      <c r="R384" t="s">
        <v>23</v>
      </c>
    </row>
    <row r="385" spans="2:18" x14ac:dyDescent="0.25">
      <c r="B385" t="s">
        <v>4527</v>
      </c>
      <c r="C385" t="s">
        <v>4528</v>
      </c>
      <c r="D385" s="1" t="s">
        <v>542</v>
      </c>
      <c r="E385" s="3">
        <v>327801.34999999998</v>
      </c>
      <c r="F385" s="3">
        <v>466497.07</v>
      </c>
      <c r="G385" s="16">
        <f t="shared" si="11"/>
        <v>-138695.72000000003</v>
      </c>
      <c r="I385" s="75">
        <f t="shared" si="13"/>
        <v>5.1209858385172042E-3</v>
      </c>
      <c r="J385" s="3">
        <v>327801.35000000003</v>
      </c>
      <c r="K385" s="3">
        <v>466497.07</v>
      </c>
      <c r="L385" s="16">
        <f t="shared" si="12"/>
        <v>-138695.71999999997</v>
      </c>
      <c r="M385" s="17">
        <v>45200</v>
      </c>
      <c r="N385" s="17">
        <v>45565</v>
      </c>
      <c r="O385" t="s">
        <v>4728</v>
      </c>
      <c r="P385" t="s">
        <v>454</v>
      </c>
      <c r="Q385" t="s">
        <v>2755</v>
      </c>
      <c r="R385" t="s">
        <v>23</v>
      </c>
    </row>
    <row r="386" spans="2:18" x14ac:dyDescent="0.25">
      <c r="B386" t="s">
        <v>4529</v>
      </c>
      <c r="C386" t="s">
        <v>4530</v>
      </c>
      <c r="D386" s="1" t="s">
        <v>4531</v>
      </c>
      <c r="E386" s="3">
        <v>8458.8499999999985</v>
      </c>
      <c r="F386" s="3">
        <v>6467</v>
      </c>
      <c r="G386" s="16">
        <f t="shared" si="11"/>
        <v>1991.8499999999985</v>
      </c>
      <c r="I386" s="75">
        <f t="shared" si="13"/>
        <v>1.3214604229098279E-4</v>
      </c>
      <c r="J386" s="3">
        <v>8458.85</v>
      </c>
      <c r="K386" s="3">
        <v>6467</v>
      </c>
      <c r="L386" s="16">
        <f t="shared" si="12"/>
        <v>1991.8500000000004</v>
      </c>
      <c r="M386" s="17">
        <v>45200</v>
      </c>
      <c r="N386" s="17">
        <v>45565</v>
      </c>
      <c r="O386" t="s">
        <v>4729</v>
      </c>
      <c r="P386" t="s">
        <v>454</v>
      </c>
      <c r="Q386" t="s">
        <v>4701</v>
      </c>
      <c r="R386" t="s">
        <v>454</v>
      </c>
    </row>
    <row r="387" spans="2:18" x14ac:dyDescent="0.25">
      <c r="B387" t="s">
        <v>4532</v>
      </c>
      <c r="C387" t="s">
        <v>4533</v>
      </c>
      <c r="D387" s="1" t="s">
        <v>1762</v>
      </c>
      <c r="E387" s="3">
        <v>104440.08</v>
      </c>
      <c r="F387" s="3">
        <v>209001.2</v>
      </c>
      <c r="G387" s="16">
        <f t="shared" si="11"/>
        <v>-104561.12000000001</v>
      </c>
      <c r="I387" s="75">
        <f t="shared" si="13"/>
        <v>1.6315862355466317E-3</v>
      </c>
      <c r="J387" s="3">
        <v>104440.08</v>
      </c>
      <c r="K387" s="3">
        <v>209001.2</v>
      </c>
      <c r="L387" s="16">
        <f t="shared" si="12"/>
        <v>-104561.12000000001</v>
      </c>
      <c r="M387" s="17">
        <v>45200</v>
      </c>
      <c r="N387" s="17">
        <v>45565</v>
      </c>
      <c r="O387" t="s">
        <v>4730</v>
      </c>
      <c r="P387" t="s">
        <v>454</v>
      </c>
      <c r="Q387" t="s">
        <v>2755</v>
      </c>
      <c r="R387" t="s">
        <v>23</v>
      </c>
    </row>
    <row r="388" spans="2:18" x14ac:dyDescent="0.25">
      <c r="B388" t="s">
        <v>4534</v>
      </c>
      <c r="C388" t="s">
        <v>4535</v>
      </c>
      <c r="D388" s="1" t="s">
        <v>542</v>
      </c>
      <c r="E388" s="3">
        <v>158971.53999999998</v>
      </c>
      <c r="F388" s="3">
        <v>308772.03999999998</v>
      </c>
      <c r="G388" s="16">
        <f t="shared" si="11"/>
        <v>-149800.5</v>
      </c>
      <c r="I388" s="75">
        <f t="shared" si="13"/>
        <v>2.4834888723529389E-3</v>
      </c>
      <c r="J388" s="3">
        <v>158971.53999999998</v>
      </c>
      <c r="K388" s="3">
        <v>308772.03999999998</v>
      </c>
      <c r="L388" s="16">
        <f t="shared" si="12"/>
        <v>-149800.5</v>
      </c>
      <c r="M388" s="17">
        <v>45200</v>
      </c>
      <c r="N388" s="17">
        <v>45565</v>
      </c>
      <c r="O388" t="s">
        <v>4701</v>
      </c>
      <c r="P388" t="s">
        <v>454</v>
      </c>
      <c r="Q388" t="s">
        <v>2755</v>
      </c>
      <c r="R388" t="s">
        <v>23</v>
      </c>
    </row>
    <row r="389" spans="2:18" x14ac:dyDescent="0.25">
      <c r="B389" t="s">
        <v>4536</v>
      </c>
      <c r="C389" t="s">
        <v>4537</v>
      </c>
      <c r="D389" s="1" t="s">
        <v>4538</v>
      </c>
      <c r="E389" s="3">
        <v>13810.1</v>
      </c>
      <c r="F389" s="3">
        <v>14444.78</v>
      </c>
      <c r="G389" s="16">
        <f t="shared" si="11"/>
        <v>-634.68000000000029</v>
      </c>
      <c r="I389" s="75">
        <f t="shared" si="13"/>
        <v>2.1574446392153796E-4</v>
      </c>
      <c r="J389" s="3">
        <v>13810.1</v>
      </c>
      <c r="K389" s="3">
        <v>14444.78</v>
      </c>
      <c r="L389" s="16">
        <f t="shared" si="12"/>
        <v>-634.68000000000029</v>
      </c>
      <c r="M389" s="17">
        <v>45200</v>
      </c>
      <c r="N389" s="17">
        <v>45565</v>
      </c>
      <c r="O389" t="s">
        <v>4649</v>
      </c>
      <c r="P389" t="s">
        <v>432</v>
      </c>
      <c r="Q389" t="s">
        <v>2755</v>
      </c>
      <c r="R389" t="s">
        <v>23</v>
      </c>
    </row>
    <row r="390" spans="2:18" x14ac:dyDescent="0.25">
      <c r="B390" t="s">
        <v>4539</v>
      </c>
      <c r="C390" t="s">
        <v>4540</v>
      </c>
      <c r="D390" s="1" t="s">
        <v>638</v>
      </c>
      <c r="E390" s="3">
        <v>92727.47</v>
      </c>
      <c r="F390" s="3">
        <v>160748.89000000001</v>
      </c>
      <c r="G390" s="16">
        <f t="shared" si="11"/>
        <v>-68021.420000000013</v>
      </c>
      <c r="I390" s="75">
        <f t="shared" si="13"/>
        <v>1.4486092284596414E-3</v>
      </c>
      <c r="J390" s="3">
        <v>92727.47</v>
      </c>
      <c r="K390" s="3">
        <v>160748.89000000001</v>
      </c>
      <c r="L390" s="16">
        <f t="shared" si="12"/>
        <v>-68021.420000000013</v>
      </c>
      <c r="M390" s="17">
        <v>45200</v>
      </c>
      <c r="N390" s="17">
        <v>45565</v>
      </c>
      <c r="O390" t="s">
        <v>4701</v>
      </c>
      <c r="P390" t="s">
        <v>454</v>
      </c>
      <c r="Q390" t="s">
        <v>4731</v>
      </c>
      <c r="R390" t="s">
        <v>23</v>
      </c>
    </row>
    <row r="391" spans="2:18" x14ac:dyDescent="0.25">
      <c r="B391" t="s">
        <v>4541</v>
      </c>
      <c r="C391" t="s">
        <v>4542</v>
      </c>
      <c r="D391" s="1" t="s">
        <v>4543</v>
      </c>
      <c r="E391" s="3">
        <v>954.56</v>
      </c>
      <c r="F391" s="3">
        <v>1711.79</v>
      </c>
      <c r="G391" s="16">
        <f t="shared" si="11"/>
        <v>-757.23</v>
      </c>
      <c r="I391" s="75">
        <f t="shared" si="13"/>
        <v>1.4912349329906611E-5</v>
      </c>
      <c r="J391" s="3">
        <v>954.56000000000006</v>
      </c>
      <c r="K391" s="3">
        <v>1711.79</v>
      </c>
      <c r="L391" s="16">
        <f t="shared" si="12"/>
        <v>-757.2299999999999</v>
      </c>
      <c r="M391" s="17">
        <v>45200</v>
      </c>
      <c r="N391" s="17">
        <v>45565</v>
      </c>
      <c r="O391" t="s">
        <v>4732</v>
      </c>
      <c r="P391" t="s">
        <v>50</v>
      </c>
      <c r="Q391" t="s">
        <v>4643</v>
      </c>
      <c r="R391" t="s">
        <v>50</v>
      </c>
    </row>
    <row r="392" spans="2:18" x14ac:dyDescent="0.25">
      <c r="B392" t="s">
        <v>4544</v>
      </c>
      <c r="C392" t="s">
        <v>4545</v>
      </c>
      <c r="D392" s="1" t="s">
        <v>4546</v>
      </c>
      <c r="E392" s="3">
        <v>1171.5800000000002</v>
      </c>
      <c r="F392" s="3">
        <v>6406.8</v>
      </c>
      <c r="G392" s="16">
        <f t="shared" si="11"/>
        <v>-5235.22</v>
      </c>
      <c r="I392" s="75">
        <f t="shared" si="13"/>
        <v>1.8302684197883827E-5</v>
      </c>
      <c r="J392" s="3">
        <v>1171.58</v>
      </c>
      <c r="K392" s="3">
        <v>6406.8</v>
      </c>
      <c r="L392" s="16">
        <f t="shared" si="12"/>
        <v>-5235.22</v>
      </c>
      <c r="M392" s="17">
        <v>45200</v>
      </c>
      <c r="N392" s="17">
        <v>45565</v>
      </c>
      <c r="O392" t="s">
        <v>4727</v>
      </c>
      <c r="P392" t="s">
        <v>45</v>
      </c>
      <c r="Q392" t="s">
        <v>4733</v>
      </c>
      <c r="R392" t="s">
        <v>32</v>
      </c>
    </row>
    <row r="393" spans="2:18" x14ac:dyDescent="0.25">
      <c r="B393" t="s">
        <v>4547</v>
      </c>
      <c r="C393" t="s">
        <v>4548</v>
      </c>
      <c r="D393" s="1" t="s">
        <v>4549</v>
      </c>
      <c r="E393" s="3">
        <v>4331.79</v>
      </c>
      <c r="F393" s="3">
        <v>4347.75</v>
      </c>
      <c r="G393" s="16">
        <f t="shared" si="11"/>
        <v>-15.960000000000036</v>
      </c>
      <c r="I393" s="75">
        <f t="shared" si="13"/>
        <v>6.7672190018224258E-5</v>
      </c>
      <c r="J393" s="3">
        <v>4331.79</v>
      </c>
      <c r="K393" s="3">
        <v>4347.75</v>
      </c>
      <c r="L393" s="16">
        <f t="shared" si="12"/>
        <v>-15.960000000000036</v>
      </c>
      <c r="M393" s="17">
        <v>45200</v>
      </c>
      <c r="N393" s="17">
        <v>45565</v>
      </c>
      <c r="O393" t="s">
        <v>4683</v>
      </c>
      <c r="P393" t="s">
        <v>50</v>
      </c>
      <c r="Q393" t="s">
        <v>4690</v>
      </c>
      <c r="R393" t="s">
        <v>50</v>
      </c>
    </row>
    <row r="394" spans="2:18" x14ac:dyDescent="0.25">
      <c r="B394" t="s">
        <v>4550</v>
      </c>
      <c r="C394" t="s">
        <v>4551</v>
      </c>
      <c r="D394" s="1" t="s">
        <v>4506</v>
      </c>
      <c r="E394" s="3">
        <v>444379.61</v>
      </c>
      <c r="F394" s="3">
        <v>447885</v>
      </c>
      <c r="G394" s="16">
        <f t="shared" si="11"/>
        <v>-3505.390000000014</v>
      </c>
      <c r="I394" s="75">
        <f t="shared" si="13"/>
        <v>6.9421974306567011E-3</v>
      </c>
      <c r="J394" s="3">
        <v>444379.61000000004</v>
      </c>
      <c r="K394" s="3">
        <v>447885</v>
      </c>
      <c r="L394" s="16">
        <f t="shared" si="12"/>
        <v>-3505.3899999999558</v>
      </c>
      <c r="M394" s="17">
        <v>45200</v>
      </c>
      <c r="N394" s="17">
        <v>45565</v>
      </c>
      <c r="O394" t="s">
        <v>4722</v>
      </c>
      <c r="P394" t="s">
        <v>50</v>
      </c>
      <c r="Q394" t="s">
        <v>2755</v>
      </c>
      <c r="R394" t="s">
        <v>23</v>
      </c>
    </row>
    <row r="395" spans="2:18" x14ac:dyDescent="0.25">
      <c r="B395" t="s">
        <v>4552</v>
      </c>
      <c r="C395" t="s">
        <v>4553</v>
      </c>
      <c r="D395" s="1" t="s">
        <v>4554</v>
      </c>
      <c r="E395" s="3">
        <v>1423.52</v>
      </c>
      <c r="F395" s="3">
        <v>1967.3</v>
      </c>
      <c r="G395" s="16">
        <f t="shared" si="11"/>
        <v>-543.78</v>
      </c>
      <c r="I395" s="75">
        <f t="shared" si="13"/>
        <v>2.2238547098253287E-5</v>
      </c>
      <c r="J395" s="3">
        <v>1423.52</v>
      </c>
      <c r="K395" s="3">
        <v>1967.3</v>
      </c>
      <c r="L395" s="16">
        <f t="shared" si="12"/>
        <v>-543.78</v>
      </c>
      <c r="M395" s="17">
        <v>45200</v>
      </c>
      <c r="N395" s="17">
        <v>45565</v>
      </c>
      <c r="O395" t="s">
        <v>4683</v>
      </c>
      <c r="P395" t="s">
        <v>50</v>
      </c>
      <c r="Q395" t="s">
        <v>4643</v>
      </c>
      <c r="R395" t="s">
        <v>50</v>
      </c>
    </row>
    <row r="396" spans="2:18" x14ac:dyDescent="0.25">
      <c r="B396" t="s">
        <v>4555</v>
      </c>
      <c r="C396" t="s">
        <v>4556</v>
      </c>
      <c r="D396" s="1" t="s">
        <v>4556</v>
      </c>
      <c r="E396" s="3">
        <v>39579.25</v>
      </c>
      <c r="F396" s="3">
        <v>41797.699999999997</v>
      </c>
      <c r="G396" s="16">
        <f t="shared" ref="G396:G419" si="14">E396-F396</f>
        <v>-2218.4499999999971</v>
      </c>
      <c r="I396" s="75">
        <f t="shared" si="13"/>
        <v>6.1831587560311153E-4</v>
      </c>
      <c r="J396" s="3">
        <v>39579.25</v>
      </c>
      <c r="K396" s="3">
        <v>41797.699999999997</v>
      </c>
      <c r="L396" s="16">
        <f t="shared" ref="L396:L420" si="15">J396-K396</f>
        <v>-2218.4499999999971</v>
      </c>
      <c r="M396" s="17">
        <v>45200</v>
      </c>
      <c r="N396" s="17">
        <v>45565</v>
      </c>
      <c r="O396" t="s">
        <v>4649</v>
      </c>
      <c r="P396" t="s">
        <v>432</v>
      </c>
      <c r="Q396" t="s">
        <v>2755</v>
      </c>
      <c r="R396" t="s">
        <v>23</v>
      </c>
    </row>
    <row r="397" spans="2:18" x14ac:dyDescent="0.25">
      <c r="B397" t="s">
        <v>4557</v>
      </c>
      <c r="C397" t="s">
        <v>4558</v>
      </c>
      <c r="D397" s="1" t="s">
        <v>4559</v>
      </c>
      <c r="E397" s="3">
        <v>6398.97</v>
      </c>
      <c r="F397" s="3">
        <v>22659.48</v>
      </c>
      <c r="G397" s="16">
        <f t="shared" si="14"/>
        <v>-16260.509999999998</v>
      </c>
      <c r="I397" s="75">
        <f t="shared" si="13"/>
        <v>9.9966137269100422E-5</v>
      </c>
      <c r="J397" s="3">
        <v>6398.97</v>
      </c>
      <c r="K397" s="3">
        <v>22659.48</v>
      </c>
      <c r="L397" s="16">
        <f t="shared" si="15"/>
        <v>-16260.509999999998</v>
      </c>
      <c r="M397" s="17">
        <v>45200</v>
      </c>
      <c r="N397" s="17">
        <v>45565</v>
      </c>
      <c r="O397" t="s">
        <v>4683</v>
      </c>
      <c r="P397" t="s">
        <v>50</v>
      </c>
      <c r="Q397" t="s">
        <v>4643</v>
      </c>
      <c r="R397" t="s">
        <v>50</v>
      </c>
    </row>
    <row r="398" spans="2:18" x14ac:dyDescent="0.25">
      <c r="B398" t="s">
        <v>4560</v>
      </c>
      <c r="C398" t="s">
        <v>4561</v>
      </c>
      <c r="D398" s="1" t="s">
        <v>4562</v>
      </c>
      <c r="E398" s="3">
        <v>3095.5300000000007</v>
      </c>
      <c r="F398" s="3">
        <v>4549.82</v>
      </c>
      <c r="G398" s="16">
        <f t="shared" si="14"/>
        <v>-1454.2899999999991</v>
      </c>
      <c r="I398" s="75">
        <f t="shared" si="13"/>
        <v>4.8359060427009102E-5</v>
      </c>
      <c r="J398" s="3">
        <v>3095.53</v>
      </c>
      <c r="K398" s="3">
        <v>4549.82</v>
      </c>
      <c r="L398" s="16">
        <f t="shared" si="15"/>
        <v>-1454.2899999999995</v>
      </c>
      <c r="M398" s="17">
        <v>45200</v>
      </c>
      <c r="N398" s="17">
        <v>45565</v>
      </c>
      <c r="O398" t="s">
        <v>4734</v>
      </c>
      <c r="P398" t="s">
        <v>50</v>
      </c>
      <c r="Q398" t="s">
        <v>4735</v>
      </c>
      <c r="R398" t="s">
        <v>50</v>
      </c>
    </row>
    <row r="399" spans="2:18" ht="30" x14ac:dyDescent="0.25">
      <c r="B399" t="s">
        <v>4563</v>
      </c>
      <c r="C399" t="s">
        <v>4564</v>
      </c>
      <c r="D399" s="1" t="s">
        <v>4565</v>
      </c>
      <c r="E399" s="3">
        <v>-25883.93</v>
      </c>
      <c r="F399" s="3">
        <v>31584.66</v>
      </c>
      <c r="G399" s="16">
        <f t="shared" si="14"/>
        <v>-57468.59</v>
      </c>
      <c r="I399" s="75">
        <f t="shared" ref="I399:I420" si="16">J399/64011376</f>
        <v>-4.0436453045471167E-4</v>
      </c>
      <c r="J399" s="3">
        <v>-25883.93</v>
      </c>
      <c r="K399" s="3">
        <v>31584.66</v>
      </c>
      <c r="L399" s="16">
        <f t="shared" si="15"/>
        <v>-57468.59</v>
      </c>
      <c r="M399" s="17">
        <v>45200</v>
      </c>
      <c r="N399" s="17">
        <v>45565</v>
      </c>
      <c r="O399" t="s">
        <v>4736</v>
      </c>
      <c r="P399" t="s">
        <v>50</v>
      </c>
      <c r="Q399" t="s">
        <v>4733</v>
      </c>
      <c r="R399" t="s">
        <v>32</v>
      </c>
    </row>
    <row r="400" spans="2:18" x14ac:dyDescent="0.25">
      <c r="B400" t="s">
        <v>4566</v>
      </c>
      <c r="C400" t="s">
        <v>4567</v>
      </c>
      <c r="D400" s="1" t="s">
        <v>4568</v>
      </c>
      <c r="E400" s="3">
        <v>11298.96</v>
      </c>
      <c r="F400" s="3">
        <v>14002.23</v>
      </c>
      <c r="G400" s="16">
        <f t="shared" si="14"/>
        <v>-2703.2700000000004</v>
      </c>
      <c r="I400" s="75">
        <f t="shared" si="16"/>
        <v>1.7651487448106101E-4</v>
      </c>
      <c r="J400" s="3">
        <v>11298.960000000001</v>
      </c>
      <c r="K400" s="3">
        <v>14002.23</v>
      </c>
      <c r="L400" s="16">
        <f t="shared" si="15"/>
        <v>-2703.2699999999986</v>
      </c>
      <c r="M400" s="17">
        <v>45200</v>
      </c>
      <c r="N400" s="17">
        <v>45565</v>
      </c>
      <c r="O400" t="s">
        <v>4737</v>
      </c>
      <c r="P400" t="s">
        <v>50</v>
      </c>
      <c r="Q400" t="s">
        <v>2755</v>
      </c>
      <c r="R400" t="s">
        <v>23</v>
      </c>
    </row>
    <row r="401" spans="2:18" ht="30" x14ac:dyDescent="0.25">
      <c r="B401" t="s">
        <v>4569</v>
      </c>
      <c r="C401" t="s">
        <v>4570</v>
      </c>
      <c r="D401" s="1" t="s">
        <v>4571</v>
      </c>
      <c r="E401" s="3">
        <v>5709.79</v>
      </c>
      <c r="F401" s="3">
        <v>10018.98</v>
      </c>
      <c r="G401" s="16">
        <f t="shared" si="14"/>
        <v>-4309.1899999999996</v>
      </c>
      <c r="I401" s="75">
        <f t="shared" si="16"/>
        <v>8.9199613518697052E-5</v>
      </c>
      <c r="J401" s="3">
        <v>5709.79</v>
      </c>
      <c r="K401" s="3">
        <v>10018.98</v>
      </c>
      <c r="L401" s="16">
        <f t="shared" si="15"/>
        <v>-4309.1899999999996</v>
      </c>
      <c r="M401" s="17">
        <v>45200</v>
      </c>
      <c r="N401" s="17">
        <v>45565</v>
      </c>
      <c r="O401" t="s">
        <v>4736</v>
      </c>
      <c r="P401" t="s">
        <v>50</v>
      </c>
      <c r="Q401" t="s">
        <v>2755</v>
      </c>
      <c r="R401" t="s">
        <v>23</v>
      </c>
    </row>
    <row r="402" spans="2:18" ht="30" x14ac:dyDescent="0.25">
      <c r="B402" t="s">
        <v>4572</v>
      </c>
      <c r="C402" t="s">
        <v>4573</v>
      </c>
      <c r="D402" s="1" t="s">
        <v>4574</v>
      </c>
      <c r="E402" s="3">
        <v>10994.62</v>
      </c>
      <c r="F402" s="3">
        <v>9039.84</v>
      </c>
      <c r="G402" s="16">
        <f t="shared" si="14"/>
        <v>1954.7800000000007</v>
      </c>
      <c r="I402" s="75">
        <f t="shared" si="16"/>
        <v>1.7176040708764018E-4</v>
      </c>
      <c r="J402" s="3">
        <v>10994.62</v>
      </c>
      <c r="K402" s="3">
        <v>9039.84</v>
      </c>
      <c r="L402" s="16">
        <f t="shared" si="15"/>
        <v>1954.7800000000007</v>
      </c>
      <c r="M402" s="17">
        <v>45200</v>
      </c>
      <c r="N402" s="17">
        <v>45565</v>
      </c>
      <c r="O402" t="s">
        <v>4701</v>
      </c>
      <c r="P402" t="s">
        <v>454</v>
      </c>
      <c r="Q402" t="s">
        <v>2755</v>
      </c>
      <c r="R402" t="s">
        <v>23</v>
      </c>
    </row>
    <row r="403" spans="2:18" x14ac:dyDescent="0.25">
      <c r="B403" t="s">
        <v>4575</v>
      </c>
      <c r="C403" t="s">
        <v>4576</v>
      </c>
      <c r="D403" s="1" t="s">
        <v>4577</v>
      </c>
      <c r="E403" s="3">
        <v>26692.78</v>
      </c>
      <c r="F403" s="3">
        <v>25679.91</v>
      </c>
      <c r="G403" s="16">
        <f t="shared" si="14"/>
        <v>1012.869999999999</v>
      </c>
      <c r="I403" s="75">
        <f t="shared" si="16"/>
        <v>4.1700056564945577E-4</v>
      </c>
      <c r="J403" s="3">
        <v>26692.78</v>
      </c>
      <c r="K403" s="3">
        <v>25679.91</v>
      </c>
      <c r="L403" s="16">
        <f t="shared" si="15"/>
        <v>1012.869999999999</v>
      </c>
      <c r="M403" s="17">
        <v>45200</v>
      </c>
      <c r="N403" s="17">
        <v>45565</v>
      </c>
      <c r="O403" t="s">
        <v>4738</v>
      </c>
      <c r="P403" t="s">
        <v>50</v>
      </c>
      <c r="Q403" t="s">
        <v>2755</v>
      </c>
      <c r="R403" t="s">
        <v>23</v>
      </c>
    </row>
    <row r="404" spans="2:18" ht="45" x14ac:dyDescent="0.25">
      <c r="B404" t="s">
        <v>4578</v>
      </c>
      <c r="C404" t="s">
        <v>4579</v>
      </c>
      <c r="D404" s="1" t="s">
        <v>4580</v>
      </c>
      <c r="E404" s="3">
        <v>1935.08</v>
      </c>
      <c r="F404" s="3">
        <v>205975</v>
      </c>
      <c r="G404" s="16">
        <f t="shared" si="14"/>
        <v>-204039.92</v>
      </c>
      <c r="I404" s="75">
        <f t="shared" si="16"/>
        <v>3.0230251572782937E-5</v>
      </c>
      <c r="J404" s="3">
        <v>1935.08</v>
      </c>
      <c r="K404" s="3">
        <v>205975</v>
      </c>
      <c r="L404" s="16">
        <f t="shared" si="15"/>
        <v>-204039.92</v>
      </c>
      <c r="M404" s="17">
        <v>45200</v>
      </c>
      <c r="N404" s="17">
        <v>45565</v>
      </c>
      <c r="O404" t="s">
        <v>4683</v>
      </c>
      <c r="P404" t="s">
        <v>50</v>
      </c>
      <c r="Q404" t="s">
        <v>3062</v>
      </c>
      <c r="R404" t="s">
        <v>23</v>
      </c>
    </row>
    <row r="405" spans="2:18" x14ac:dyDescent="0.25">
      <c r="B405" t="s">
        <v>4581</v>
      </c>
      <c r="C405" t="s">
        <v>4582</v>
      </c>
      <c r="D405" s="1" t="s">
        <v>527</v>
      </c>
      <c r="E405" s="3">
        <v>215602.02000000002</v>
      </c>
      <c r="F405" s="3">
        <v>247295.42</v>
      </c>
      <c r="G405" s="16">
        <f t="shared" si="14"/>
        <v>-31693.399999999994</v>
      </c>
      <c r="I405" s="75">
        <f t="shared" si="16"/>
        <v>3.3681828679952143E-3</v>
      </c>
      <c r="J405" s="3">
        <v>215602.02000000002</v>
      </c>
      <c r="K405" s="3">
        <v>247295.42</v>
      </c>
      <c r="L405" s="16">
        <f t="shared" si="15"/>
        <v>-31693.399999999994</v>
      </c>
      <c r="M405" s="17">
        <v>45200</v>
      </c>
      <c r="N405" s="17">
        <v>45565</v>
      </c>
      <c r="O405" t="s">
        <v>4739</v>
      </c>
      <c r="P405" t="s">
        <v>50</v>
      </c>
      <c r="Q405" t="s">
        <v>2755</v>
      </c>
      <c r="R405" t="s">
        <v>23</v>
      </c>
    </row>
    <row r="406" spans="2:18" x14ac:dyDescent="0.25">
      <c r="B406" t="s">
        <v>4583</v>
      </c>
      <c r="C406" t="s">
        <v>4584</v>
      </c>
      <c r="D406" s="1" t="s">
        <v>4585</v>
      </c>
      <c r="E406" s="3">
        <v>3151.9300000000003</v>
      </c>
      <c r="F406" s="3">
        <v>18615.150000000001</v>
      </c>
      <c r="G406" s="16">
        <f t="shared" si="14"/>
        <v>-15463.220000000001</v>
      </c>
      <c r="I406" s="75">
        <f t="shared" si="16"/>
        <v>4.9240153812659803E-5</v>
      </c>
      <c r="J406" s="3">
        <v>3151.9300000000003</v>
      </c>
      <c r="K406" s="3">
        <v>18615.150000000001</v>
      </c>
      <c r="L406" s="16">
        <f t="shared" si="15"/>
        <v>-15463.220000000001</v>
      </c>
      <c r="M406" s="17">
        <v>45200</v>
      </c>
      <c r="N406" s="17">
        <v>45565</v>
      </c>
      <c r="O406" t="s">
        <v>4740</v>
      </c>
      <c r="P406" t="s">
        <v>23</v>
      </c>
      <c r="Q406" t="s">
        <v>4741</v>
      </c>
      <c r="R406" t="s">
        <v>23</v>
      </c>
    </row>
    <row r="407" spans="2:18" x14ac:dyDescent="0.25">
      <c r="B407" t="s">
        <v>4586</v>
      </c>
      <c r="C407" t="s">
        <v>4587</v>
      </c>
      <c r="D407" s="1" t="s">
        <v>4588</v>
      </c>
      <c r="E407" s="3">
        <v>3807.12</v>
      </c>
      <c r="F407" s="3">
        <v>10831.36</v>
      </c>
      <c r="G407" s="16">
        <f t="shared" si="14"/>
        <v>-7024.2400000000007</v>
      </c>
      <c r="I407" s="75">
        <f t="shared" si="16"/>
        <v>5.9475678198200265E-5</v>
      </c>
      <c r="J407" s="3">
        <v>3807.12</v>
      </c>
      <c r="K407" s="3">
        <v>10831.36</v>
      </c>
      <c r="L407" s="16">
        <f t="shared" si="15"/>
        <v>-7024.2400000000007</v>
      </c>
      <c r="M407" s="17">
        <v>45200</v>
      </c>
      <c r="N407" s="17">
        <v>45565</v>
      </c>
      <c r="O407" t="s">
        <v>4740</v>
      </c>
      <c r="P407" t="s">
        <v>23</v>
      </c>
      <c r="Q407" t="s">
        <v>4742</v>
      </c>
      <c r="R407" t="s">
        <v>23</v>
      </c>
    </row>
    <row r="408" spans="2:18" x14ac:dyDescent="0.25">
      <c r="B408" t="s">
        <v>4589</v>
      </c>
      <c r="C408" t="s">
        <v>4590</v>
      </c>
      <c r="D408" s="1" t="s">
        <v>4591</v>
      </c>
      <c r="E408" s="3">
        <v>6329.83</v>
      </c>
      <c r="F408" s="3">
        <v>10186.219999999999</v>
      </c>
      <c r="G408" s="16">
        <f t="shared" si="14"/>
        <v>-3856.3899999999994</v>
      </c>
      <c r="I408" s="75">
        <f t="shared" si="16"/>
        <v>9.8886016760520816E-5</v>
      </c>
      <c r="J408" s="3">
        <v>6329.83</v>
      </c>
      <c r="K408" s="3">
        <v>10186.219999999999</v>
      </c>
      <c r="L408" s="16">
        <f t="shared" si="15"/>
        <v>-3856.3899999999994</v>
      </c>
      <c r="M408" s="17">
        <v>45200</v>
      </c>
      <c r="N408" s="17">
        <v>45565</v>
      </c>
      <c r="O408" t="s">
        <v>4740</v>
      </c>
      <c r="P408" t="s">
        <v>23</v>
      </c>
      <c r="Q408" t="s">
        <v>4743</v>
      </c>
      <c r="R408" t="s">
        <v>23</v>
      </c>
    </row>
    <row r="409" spans="2:18" x14ac:dyDescent="0.25">
      <c r="B409" t="s">
        <v>4592</v>
      </c>
      <c r="C409" t="s">
        <v>4593</v>
      </c>
      <c r="D409" s="1" t="s">
        <v>4594</v>
      </c>
      <c r="E409" s="3">
        <v>14275.95</v>
      </c>
      <c r="F409" s="3">
        <v>11855.07</v>
      </c>
      <c r="G409" s="16">
        <f t="shared" si="14"/>
        <v>2420.880000000001</v>
      </c>
      <c r="I409" s="75">
        <f t="shared" si="16"/>
        <v>2.2302207657588864E-4</v>
      </c>
      <c r="J409" s="3">
        <v>14275.95</v>
      </c>
      <c r="K409" s="3">
        <v>11855.07</v>
      </c>
      <c r="L409" s="16">
        <f t="shared" si="15"/>
        <v>2420.880000000001</v>
      </c>
      <c r="M409" s="17">
        <v>45200</v>
      </c>
      <c r="N409" s="17">
        <v>45565</v>
      </c>
      <c r="O409" t="s">
        <v>4740</v>
      </c>
      <c r="P409" t="s">
        <v>23</v>
      </c>
      <c r="Q409" t="s">
        <v>4744</v>
      </c>
      <c r="R409" t="s">
        <v>23</v>
      </c>
    </row>
    <row r="410" spans="2:18" x14ac:dyDescent="0.25">
      <c r="B410" t="s">
        <v>4595</v>
      </c>
      <c r="C410" t="s">
        <v>4596</v>
      </c>
      <c r="D410" s="1" t="s">
        <v>4597</v>
      </c>
      <c r="E410" s="3">
        <v>1922.8700000000001</v>
      </c>
      <c r="F410" s="3">
        <v>1434.63</v>
      </c>
      <c r="G410" s="16">
        <f t="shared" si="14"/>
        <v>488.24</v>
      </c>
      <c r="I410" s="75">
        <f t="shared" si="16"/>
        <v>3.0039504228123452E-5</v>
      </c>
      <c r="J410" s="3">
        <v>1922.8700000000001</v>
      </c>
      <c r="K410" s="3">
        <v>1434.63</v>
      </c>
      <c r="L410" s="16">
        <f t="shared" si="15"/>
        <v>488.24</v>
      </c>
      <c r="M410" s="17">
        <v>45200</v>
      </c>
      <c r="N410" s="17">
        <v>45565</v>
      </c>
      <c r="O410" t="s">
        <v>4740</v>
      </c>
      <c r="P410" t="s">
        <v>23</v>
      </c>
      <c r="Q410" t="s">
        <v>4745</v>
      </c>
      <c r="R410" t="s">
        <v>23</v>
      </c>
    </row>
    <row r="411" spans="2:18" x14ac:dyDescent="0.25">
      <c r="B411" t="s">
        <v>4598</v>
      </c>
      <c r="C411" t="s">
        <v>4599</v>
      </c>
      <c r="D411" s="1" t="s">
        <v>4600</v>
      </c>
      <c r="E411" s="3">
        <v>863.62</v>
      </c>
      <c r="F411" s="3">
        <v>7541.1</v>
      </c>
      <c r="G411" s="16">
        <f t="shared" si="14"/>
        <v>-6677.4800000000005</v>
      </c>
      <c r="I411" s="75">
        <f t="shared" si="16"/>
        <v>1.3491664356660603E-5</v>
      </c>
      <c r="J411" s="3">
        <v>863.62</v>
      </c>
      <c r="K411" s="3">
        <v>7541.1</v>
      </c>
      <c r="L411" s="16">
        <f t="shared" si="15"/>
        <v>-6677.4800000000005</v>
      </c>
      <c r="M411" s="17">
        <v>45200</v>
      </c>
      <c r="N411" s="17">
        <v>45565</v>
      </c>
      <c r="O411" t="s">
        <v>4746</v>
      </c>
      <c r="P411" t="s">
        <v>23</v>
      </c>
      <c r="Q411" t="s">
        <v>4745</v>
      </c>
      <c r="R411" t="s">
        <v>23</v>
      </c>
    </row>
    <row r="412" spans="2:18" x14ac:dyDescent="0.25">
      <c r="B412" t="s">
        <v>4601</v>
      </c>
      <c r="C412" t="s">
        <v>4602</v>
      </c>
      <c r="D412" s="1" t="s">
        <v>4603</v>
      </c>
      <c r="E412" s="3">
        <v>2581.7000000000003</v>
      </c>
      <c r="F412" s="3">
        <v>7217.76</v>
      </c>
      <c r="G412" s="16">
        <f t="shared" si="14"/>
        <v>-4636.0599999999995</v>
      </c>
      <c r="I412" s="75">
        <f t="shared" si="16"/>
        <v>4.0331893505929324E-5</v>
      </c>
      <c r="J412" s="3">
        <v>2581.7000000000003</v>
      </c>
      <c r="K412" s="3">
        <v>7217.76</v>
      </c>
      <c r="L412" s="16">
        <f t="shared" si="15"/>
        <v>-4636.0599999999995</v>
      </c>
      <c r="M412" s="17">
        <v>45200</v>
      </c>
      <c r="N412" s="17">
        <v>45565</v>
      </c>
      <c r="O412" t="s">
        <v>4746</v>
      </c>
      <c r="P412" t="s">
        <v>23</v>
      </c>
      <c r="Q412" t="s">
        <v>4745</v>
      </c>
      <c r="R412" t="s">
        <v>23</v>
      </c>
    </row>
    <row r="413" spans="2:18" ht="30" x14ac:dyDescent="0.25">
      <c r="B413" t="s">
        <v>4604</v>
      </c>
      <c r="C413" t="s">
        <v>4605</v>
      </c>
      <c r="D413" s="1" t="s">
        <v>4606</v>
      </c>
      <c r="E413" s="3">
        <v>61456.44</v>
      </c>
      <c r="F413" s="3">
        <v>83095.460000000006</v>
      </c>
      <c r="G413" s="16">
        <f t="shared" si="14"/>
        <v>-21639.020000000004</v>
      </c>
      <c r="I413" s="75">
        <f t="shared" si="16"/>
        <v>9.6008621967445286E-4</v>
      </c>
      <c r="J413" s="3">
        <v>61456.44</v>
      </c>
      <c r="K413" s="3">
        <v>83095.460000000006</v>
      </c>
      <c r="L413" s="16">
        <f t="shared" si="15"/>
        <v>-21639.020000000004</v>
      </c>
      <c r="M413" s="17">
        <v>45200</v>
      </c>
      <c r="N413" s="17">
        <v>45565</v>
      </c>
      <c r="O413" t="s">
        <v>4747</v>
      </c>
      <c r="P413" t="s">
        <v>23</v>
      </c>
      <c r="Q413" t="s">
        <v>4748</v>
      </c>
      <c r="R413" t="s">
        <v>23</v>
      </c>
    </row>
    <row r="414" spans="2:18" x14ac:dyDescent="0.25">
      <c r="B414" t="s">
        <v>4607</v>
      </c>
      <c r="C414" t="s">
        <v>4608</v>
      </c>
      <c r="D414" s="1" t="s">
        <v>4609</v>
      </c>
      <c r="E414" s="3">
        <v>59069.62</v>
      </c>
      <c r="F414" s="3">
        <v>55653.73</v>
      </c>
      <c r="G414" s="16">
        <f t="shared" si="14"/>
        <v>3415.8899999999994</v>
      </c>
      <c r="I414" s="75">
        <f t="shared" si="16"/>
        <v>9.2279878501596343E-4</v>
      </c>
      <c r="J414" s="3">
        <v>59069.62</v>
      </c>
      <c r="K414" s="3">
        <v>55653.73</v>
      </c>
      <c r="L414" s="16">
        <f t="shared" si="15"/>
        <v>3415.8899999999994</v>
      </c>
      <c r="M414" s="17">
        <v>45200</v>
      </c>
      <c r="N414" s="17">
        <v>45565</v>
      </c>
      <c r="O414" t="s">
        <v>3139</v>
      </c>
      <c r="P414" t="s">
        <v>50</v>
      </c>
      <c r="Q414" t="s">
        <v>4675</v>
      </c>
      <c r="R414" t="s">
        <v>32</v>
      </c>
    </row>
    <row r="415" spans="2:18" ht="30" x14ac:dyDescent="0.25">
      <c r="B415" t="s">
        <v>4610</v>
      </c>
      <c r="C415" t="s">
        <v>4611</v>
      </c>
      <c r="D415" s="1" t="s">
        <v>4612</v>
      </c>
      <c r="E415" s="3">
        <v>1068.74</v>
      </c>
      <c r="F415" s="3">
        <v>1349.8</v>
      </c>
      <c r="G415" s="16">
        <f t="shared" si="14"/>
        <v>-281.05999999999995</v>
      </c>
      <c r="I415" s="75">
        <f t="shared" si="16"/>
        <v>1.6696094769154784E-5</v>
      </c>
      <c r="J415" s="3">
        <v>1068.74</v>
      </c>
      <c r="K415" s="3">
        <v>1349.8</v>
      </c>
      <c r="L415" s="16">
        <f t="shared" si="15"/>
        <v>-281.05999999999995</v>
      </c>
      <c r="M415" s="17">
        <v>45200</v>
      </c>
      <c r="N415" s="17">
        <v>45565</v>
      </c>
      <c r="O415" t="s">
        <v>4749</v>
      </c>
      <c r="P415" t="s">
        <v>23</v>
      </c>
      <c r="Q415" t="s">
        <v>2755</v>
      </c>
      <c r="R415" t="s">
        <v>23</v>
      </c>
    </row>
    <row r="416" spans="2:18" ht="30" x14ac:dyDescent="0.25">
      <c r="B416" t="s">
        <v>4613</v>
      </c>
      <c r="C416" t="s">
        <v>4614</v>
      </c>
      <c r="D416" s="1" t="s">
        <v>4615</v>
      </c>
      <c r="E416" s="3">
        <v>1070.8700000000001</v>
      </c>
      <c r="F416" s="3">
        <v>1620.2</v>
      </c>
      <c r="G416" s="16">
        <f t="shared" si="14"/>
        <v>-549.32999999999993</v>
      </c>
      <c r="I416" s="75">
        <f t="shared" si="16"/>
        <v>1.6729370104463934E-5</v>
      </c>
      <c r="J416" s="3">
        <v>1070.8700000000001</v>
      </c>
      <c r="K416" s="3">
        <v>1620.2</v>
      </c>
      <c r="L416" s="16">
        <f t="shared" si="15"/>
        <v>-549.32999999999993</v>
      </c>
      <c r="M416" s="17">
        <v>45200</v>
      </c>
      <c r="N416" s="17">
        <v>45565</v>
      </c>
      <c r="O416" t="s">
        <v>4749</v>
      </c>
      <c r="P416" t="s">
        <v>23</v>
      </c>
      <c r="Q416" t="s">
        <v>4750</v>
      </c>
      <c r="R416" t="s">
        <v>432</v>
      </c>
    </row>
    <row r="417" spans="2:18" x14ac:dyDescent="0.25">
      <c r="B417" t="s">
        <v>4616</v>
      </c>
      <c r="C417" t="s">
        <v>4617</v>
      </c>
      <c r="D417" s="1" t="s">
        <v>4618</v>
      </c>
      <c r="E417" s="3">
        <v>9389.130000000001</v>
      </c>
      <c r="F417" s="3">
        <v>898900.62</v>
      </c>
      <c r="G417" s="16">
        <f t="shared" si="14"/>
        <v>-889511.49</v>
      </c>
      <c r="I417" s="75">
        <f t="shared" si="16"/>
        <v>1.466790840428114E-4</v>
      </c>
      <c r="J417" s="3">
        <v>9389.130000000001</v>
      </c>
      <c r="K417" s="3">
        <v>898900.62</v>
      </c>
      <c r="L417" s="16">
        <f t="shared" si="15"/>
        <v>-889511.49</v>
      </c>
      <c r="M417" s="17">
        <v>45200</v>
      </c>
      <c r="N417" s="17">
        <v>45565</v>
      </c>
      <c r="O417" t="s">
        <v>4751</v>
      </c>
      <c r="P417" t="s">
        <v>432</v>
      </c>
      <c r="Q417" t="s">
        <v>3062</v>
      </c>
      <c r="R417" t="s">
        <v>23</v>
      </c>
    </row>
    <row r="418" spans="2:18" x14ac:dyDescent="0.25">
      <c r="B418" t="s">
        <v>4619</v>
      </c>
      <c r="C418" t="s">
        <v>4620</v>
      </c>
      <c r="D418" s="1" t="s">
        <v>4621</v>
      </c>
      <c r="E418" s="3">
        <v>3110.15</v>
      </c>
      <c r="F418" s="3">
        <v>696011.75</v>
      </c>
      <c r="G418" s="16">
        <f t="shared" si="14"/>
        <v>-692901.6</v>
      </c>
      <c r="I418" s="75">
        <f t="shared" si="16"/>
        <v>4.858745732945969E-5</v>
      </c>
      <c r="J418" s="3">
        <v>3110.15</v>
      </c>
      <c r="K418" s="3">
        <v>696011.75</v>
      </c>
      <c r="L418" s="16">
        <f t="shared" si="15"/>
        <v>-692901.6</v>
      </c>
      <c r="M418" s="17">
        <v>45200</v>
      </c>
      <c r="N418" s="17">
        <v>45565</v>
      </c>
      <c r="O418" t="s">
        <v>4751</v>
      </c>
      <c r="P418" t="s">
        <v>432</v>
      </c>
      <c r="Q418" t="s">
        <v>3062</v>
      </c>
      <c r="R418" t="s">
        <v>23</v>
      </c>
    </row>
    <row r="419" spans="2:18" x14ac:dyDescent="0.25">
      <c r="B419" t="s">
        <v>4622</v>
      </c>
      <c r="C419" t="s">
        <v>4623</v>
      </c>
      <c r="D419" s="1" t="s">
        <v>4624</v>
      </c>
      <c r="E419" s="3">
        <v>5168.53</v>
      </c>
      <c r="F419" s="3">
        <v>5021.83</v>
      </c>
      <c r="G419" s="16">
        <f t="shared" si="14"/>
        <v>146.69999999999982</v>
      </c>
      <c r="I419" s="75">
        <f t="shared" si="16"/>
        <v>8.0743929016617293E-5</v>
      </c>
      <c r="J419" s="3">
        <v>5168.53</v>
      </c>
      <c r="K419" s="3">
        <v>5021.83</v>
      </c>
      <c r="L419" s="16">
        <f t="shared" si="15"/>
        <v>146.69999999999982</v>
      </c>
      <c r="M419" s="17">
        <v>45200</v>
      </c>
      <c r="N419" s="17">
        <v>45565</v>
      </c>
      <c r="O419" t="s">
        <v>4752</v>
      </c>
      <c r="P419" t="s">
        <v>23</v>
      </c>
      <c r="Q419" t="s">
        <v>2755</v>
      </c>
      <c r="R419" t="s">
        <v>23</v>
      </c>
    </row>
    <row r="420" spans="2:18" x14ac:dyDescent="0.25">
      <c r="B420" t="s">
        <v>4625</v>
      </c>
      <c r="C420" t="s">
        <v>4626</v>
      </c>
      <c r="D420" s="1" t="s">
        <v>4627</v>
      </c>
      <c r="E420" s="3">
        <v>17569.63</v>
      </c>
      <c r="F420" s="3">
        <v>18776.099999999999</v>
      </c>
      <c r="G420" s="16">
        <f>E420-F420</f>
        <v>-1206.4699999999975</v>
      </c>
      <c r="I420" s="75">
        <f t="shared" si="16"/>
        <v>2.7447668052003757E-4</v>
      </c>
      <c r="J420" s="3">
        <v>17569.63</v>
      </c>
      <c r="K420" s="3">
        <v>18776.099999999999</v>
      </c>
      <c r="L420" s="16">
        <f t="shared" si="15"/>
        <v>-1206.4699999999975</v>
      </c>
      <c r="M420" s="17">
        <v>45200</v>
      </c>
      <c r="N420" s="17">
        <v>45565</v>
      </c>
      <c r="O420" t="s">
        <v>4649</v>
      </c>
      <c r="P420" t="s">
        <v>432</v>
      </c>
      <c r="Q420" t="s">
        <v>4675</v>
      </c>
      <c r="R420" t="s">
        <v>32</v>
      </c>
    </row>
  </sheetData>
  <mergeCells count="5">
    <mergeCell ref="B2:R3"/>
    <mergeCell ref="C4:R4"/>
    <mergeCell ref="C13:D13"/>
    <mergeCell ref="B5:R5"/>
    <mergeCell ref="B6:R6"/>
  </mergeCells>
  <printOptions horizontalCentered="1"/>
  <pageMargins left="0.7" right="0.7" top="0.5" bottom="0.75" header="0.3" footer="0.3"/>
  <pageSetup scale="37" fitToHeight="0" orientation="landscape" r:id="rId1"/>
  <headerFooter>
    <oddHeader>&amp;R&amp;12CASE NO. 2024-00276
ATTACHMENT 1
TO STAFF DR NO. 1-26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B71F-A44E-4595-86D1-5FFEE1DEF7CA}">
  <dimension ref="T16:T229"/>
  <sheetViews>
    <sheetView topLeftCell="A58" workbookViewId="0">
      <selection activeCell="A250" sqref="A250"/>
    </sheetView>
  </sheetViews>
  <sheetFormatPr defaultRowHeight="15" x14ac:dyDescent="0.25"/>
  <sheetData>
    <row r="16" spans="20:20" x14ac:dyDescent="0.25">
      <c r="T16" t="s">
        <v>3185</v>
      </c>
    </row>
    <row r="98" spans="20:20" x14ac:dyDescent="0.25">
      <c r="T98" t="s">
        <v>3186</v>
      </c>
    </row>
    <row r="229" spans="20:20" x14ac:dyDescent="0.25">
      <c r="T229" t="s">
        <v>3187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2020</vt:lpstr>
      <vt:lpstr>2021</vt:lpstr>
      <vt:lpstr>2022</vt:lpstr>
      <vt:lpstr>2023</vt:lpstr>
      <vt:lpstr>2024</vt:lpstr>
      <vt:lpstr>Criteria</vt:lpstr>
      <vt:lpstr>'2020'!Print_Titles</vt:lpstr>
      <vt:lpstr>'2021'!Print_Titles</vt:lpstr>
      <vt:lpstr>'2022'!Print_Titles</vt:lpstr>
      <vt:lpstr>'2023'!Print_Titles</vt:lpstr>
      <vt:lpstr>'2024'!Print_Titles</vt:lpstr>
    </vt:vector>
  </TitlesOfParts>
  <Company>Atmos Energy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Feldkamp, Kaitlin</dc:creator>
  <cp:lastModifiedBy>Wilen, Eric</cp:lastModifiedBy>
  <cp:lastPrinted>2024-10-25T00:51:49Z</cp:lastPrinted>
  <dcterms:created xsi:type="dcterms:W3CDTF">2024-10-21T14:53:20Z</dcterms:created>
  <dcterms:modified xsi:type="dcterms:W3CDTF">2024-10-25T00:51:52Z</dcterms:modified>
</cp:coreProperties>
</file>