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"/>
    </mc:Choice>
  </mc:AlternateContent>
  <xr:revisionPtr revIDLastSave="0" documentId="13_ncr:1_{0FE122F0-45F9-4EE8-980D-9D7228C6BF0D}" xr6:coauthVersionLast="47" xr6:coauthVersionMax="47" xr10:uidLastSave="{00000000-0000-0000-0000-000000000000}"/>
  <bookViews>
    <workbookView xWindow="-120" yWindow="-120" windowWidth="29040" windowHeight="15720" xr2:uid="{1AB3793B-8873-4FB2-9453-E880669A7B21}"/>
  </bookViews>
  <sheets>
    <sheet name="O&amp;M" sheetId="1" r:id="rId1"/>
  </sheets>
  <definedNames>
    <definedName name="_xlnm.Print_Area" localSheetId="0">'O&amp;M'!$A$1:$I$68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F67" i="1"/>
  <c r="E67" i="1"/>
  <c r="D67" i="1"/>
  <c r="H67" i="1" s="1"/>
  <c r="C67" i="1"/>
  <c r="G67" i="1" s="1"/>
  <c r="I8" i="1"/>
  <c r="H8" i="1"/>
  <c r="G8" i="1"/>
  <c r="I67" i="1" l="1"/>
</calcChain>
</file>

<file path=xl/sharedStrings.xml><?xml version="1.0" encoding="utf-8"?>
<sst xmlns="http://schemas.openxmlformats.org/spreadsheetml/2006/main" count="134" uniqueCount="132">
  <si>
    <t>Atmos Energy Corporation, Kentucky</t>
  </si>
  <si>
    <t>Comparison of Expense Account Balances</t>
  </si>
  <si>
    <t>CY21-CY23 and Base Period</t>
  </si>
  <si>
    <t>KY - Div 009</t>
  </si>
  <si>
    <t>CY22 vs CY21</t>
  </si>
  <si>
    <t>CY23 vs CY22</t>
  </si>
  <si>
    <t>Base Period vs CY23</t>
  </si>
  <si>
    <t>Account</t>
  </si>
  <si>
    <t>Account Description</t>
  </si>
  <si>
    <t>Calendar 2021</t>
  </si>
  <si>
    <t>Calendar 2022</t>
  </si>
  <si>
    <t>Calendar 2023</t>
  </si>
  <si>
    <t>Base Period</t>
  </si>
  <si>
    <t>YOY % Change</t>
  </si>
  <si>
    <t>8160</t>
  </si>
  <si>
    <t>Wells expenses</t>
  </si>
  <si>
    <t>8170</t>
  </si>
  <si>
    <t>Lines expenses</t>
  </si>
  <si>
    <t>8180</t>
  </si>
  <si>
    <t>Compressor station expenses</t>
  </si>
  <si>
    <t>8190</t>
  </si>
  <si>
    <t>Compressor station fuel and power</t>
  </si>
  <si>
    <t>8200</t>
  </si>
  <si>
    <t>Storage-Measuring and regulating station expenses</t>
  </si>
  <si>
    <t>8210</t>
  </si>
  <si>
    <t>Storage-Purification expenses</t>
  </si>
  <si>
    <t>8240</t>
  </si>
  <si>
    <t>Storage-Other expenses</t>
  </si>
  <si>
    <t>8250</t>
  </si>
  <si>
    <t>Storage well royalties</t>
  </si>
  <si>
    <t>8260</t>
  </si>
  <si>
    <t>Storage-Rents</t>
  </si>
  <si>
    <t>8310</t>
  </si>
  <si>
    <t>Storage-Maintenance of structures and improvements</t>
  </si>
  <si>
    <t>8340</t>
  </si>
  <si>
    <t>Maintenance of compressor station equipment</t>
  </si>
  <si>
    <t>8410</t>
  </si>
  <si>
    <t>Other storage expenses-Operation labor and expenses</t>
  </si>
  <si>
    <t>8500</t>
  </si>
  <si>
    <t>Transmission-Operation supervision and engineering</t>
  </si>
  <si>
    <t>8550</t>
  </si>
  <si>
    <t>Other fuel &amp; power for compressor stations</t>
  </si>
  <si>
    <t>8560</t>
  </si>
  <si>
    <t>Mains expenses</t>
  </si>
  <si>
    <t>8570</t>
  </si>
  <si>
    <t>Transmission-Measuring and regulating station expenses</t>
  </si>
  <si>
    <t>8630</t>
  </si>
  <si>
    <t>Transmission-Maintenance of mains</t>
  </si>
  <si>
    <t>8700</t>
  </si>
  <si>
    <t>Distribution-Operation supervision and engineering</t>
  </si>
  <si>
    <t>8710</t>
  </si>
  <si>
    <t>Distribution load dispatching</t>
  </si>
  <si>
    <t>8711</t>
  </si>
  <si>
    <t>Odorization</t>
  </si>
  <si>
    <t>8740</t>
  </si>
  <si>
    <t>Mains and Services Expenses</t>
  </si>
  <si>
    <t>8750</t>
  </si>
  <si>
    <t>Distribution-Measuring and regulating station expenses</t>
  </si>
  <si>
    <t>8760</t>
  </si>
  <si>
    <t>Distribution-Measuring and regulating station expenses-Industrial</t>
  </si>
  <si>
    <t>8770</t>
  </si>
  <si>
    <t>Distribution-Measuring and regulating station expenses-City gate check stations</t>
  </si>
  <si>
    <t>8780</t>
  </si>
  <si>
    <t>Meter and house regulator expenses</t>
  </si>
  <si>
    <t>8790</t>
  </si>
  <si>
    <t>Customer installations expenses</t>
  </si>
  <si>
    <t>8800</t>
  </si>
  <si>
    <t>Distribution-Other expenses</t>
  </si>
  <si>
    <t>8810</t>
  </si>
  <si>
    <t>Distribution-Rents</t>
  </si>
  <si>
    <t>8850</t>
  </si>
  <si>
    <t>Distribution-Maintenance supervision and engineering</t>
  </si>
  <si>
    <t>8870</t>
  </si>
  <si>
    <t>Distribution-Maint of mains</t>
  </si>
  <si>
    <t>8890</t>
  </si>
  <si>
    <t>Maintenance of measuring and regulating station equipment-General</t>
  </si>
  <si>
    <t>8900</t>
  </si>
  <si>
    <t>Maintenance of measuring and regulating station equipment-Industrial</t>
  </si>
  <si>
    <t>8910</t>
  </si>
  <si>
    <t>Maintenance of measuring and regulating station equipment-City gate check stations</t>
  </si>
  <si>
    <t>8920</t>
  </si>
  <si>
    <t>Maintenance of services</t>
  </si>
  <si>
    <t>8930</t>
  </si>
  <si>
    <t>Maintenance of meters and house regulators</t>
  </si>
  <si>
    <t>8940</t>
  </si>
  <si>
    <t>Distribution-Maintenance of other equipment</t>
  </si>
  <si>
    <t>9020</t>
  </si>
  <si>
    <t>Customer accounts-Meter reading expenses</t>
  </si>
  <si>
    <t>9030</t>
  </si>
  <si>
    <t>Customer accounts-Customer records and collections expenses</t>
  </si>
  <si>
    <t>9040</t>
  </si>
  <si>
    <t>Customer accounts-Uncollectible accounts</t>
  </si>
  <si>
    <t>9090</t>
  </si>
  <si>
    <t>Customer service-Operating informational and instructional advertising expense</t>
  </si>
  <si>
    <t>9100</t>
  </si>
  <si>
    <t>Customer service-Miscellaneous customer service</t>
  </si>
  <si>
    <t>9110</t>
  </si>
  <si>
    <t>Sales-Supervision</t>
  </si>
  <si>
    <t>9120</t>
  </si>
  <si>
    <t>Sales-Demonstrating and selling expenses</t>
  </si>
  <si>
    <t>9130</t>
  </si>
  <si>
    <t>Sales-Advertising expenses</t>
  </si>
  <si>
    <t>9160</t>
  </si>
  <si>
    <t>Sales-Miscellaneous sales expenses</t>
  </si>
  <si>
    <t>9200</t>
  </si>
  <si>
    <t>A&amp;G-Administrative &amp; general salaries</t>
  </si>
  <si>
    <t>9210</t>
  </si>
  <si>
    <t>A&amp;G-Office supplies &amp; expense</t>
  </si>
  <si>
    <t>9220</t>
  </si>
  <si>
    <t>A&amp;G-Administrative expense transferred-Credit</t>
  </si>
  <si>
    <t>9230</t>
  </si>
  <si>
    <t>A&amp;G-Outside services employed</t>
  </si>
  <si>
    <t>9240</t>
  </si>
  <si>
    <t>A&amp;G-Property insurance</t>
  </si>
  <si>
    <t>9250</t>
  </si>
  <si>
    <t>A&amp;G-Injuries &amp; damages</t>
  </si>
  <si>
    <t>9260</t>
  </si>
  <si>
    <t>A&amp;G-Employee pensions and benefits</t>
  </si>
  <si>
    <t>9270</t>
  </si>
  <si>
    <t>A&amp;G-Franchise requirements</t>
  </si>
  <si>
    <t>9280</t>
  </si>
  <si>
    <t>A&amp;G-Regulatory commission expenses</t>
  </si>
  <si>
    <t>9302</t>
  </si>
  <si>
    <t>Miscellaneous general expenses</t>
  </si>
  <si>
    <t>9310</t>
  </si>
  <si>
    <t>A&amp;G-Rents</t>
  </si>
  <si>
    <t>7770</t>
  </si>
  <si>
    <t>Gas processed by others</t>
  </si>
  <si>
    <t>8140</t>
  </si>
  <si>
    <t>Storage-Operation supervision and engineering</t>
  </si>
  <si>
    <t>8300</t>
  </si>
  <si>
    <t>Storage-Maint Supervision &amp;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</si>
</sst>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1" applyNumberFormat="1" applyFont="1" applyFill="1" applyBorder="1" applyAlignment="1">
      <alignment horizontal="center"/>
    </xf>
    <xf numFmtId="41" fontId="0" fillId="0" borderId="0" xfId="0" applyNumberFormat="1"/>
    <xf numFmtId="9" fontId="2" fillId="0" borderId="0" xfId="2" applyFont="1" applyAlignment="1">
      <alignment horizontal="right"/>
    </xf>
    <xf numFmtId="41" fontId="0" fillId="0" borderId="2" xfId="0" applyNumberFormat="1" applyBorder="1"/>
    <xf numFmtId="9" fontId="2" fillId="0" borderId="2" xfId="2" applyFont="1" applyBorder="1" applyAlignment="1">
      <alignment horizontal="right"/>
    </xf>
    <xf numFmtId="165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FE2B-D8D8-4498-86F3-FF7AC2D137A2}">
  <sheetPr>
    <pageSetUpPr fitToPage="1"/>
  </sheetPr>
  <dimension ref="A1:I68"/>
  <sheetViews>
    <sheetView tabSelected="1" zoomScaleNormal="100" workbookViewId="0"/>
  </sheetViews>
  <sheetFormatPr defaultColWidth="9.33203125" defaultRowHeight="11.25" x14ac:dyDescent="0.2"/>
  <cols>
    <col min="1" max="1" width="11" style="2" customWidth="1"/>
    <col min="2" max="2" width="70.83203125" bestFit="1" customWidth="1"/>
    <col min="3" max="3" width="14.5" bestFit="1" customWidth="1"/>
    <col min="4" max="5" width="14" bestFit="1" customWidth="1"/>
    <col min="6" max="6" width="15.5" customWidth="1"/>
    <col min="7" max="7" width="18.1640625" customWidth="1"/>
    <col min="8" max="8" width="17.6640625" customWidth="1"/>
    <col min="9" max="9" width="18.6640625" bestFit="1" customWidth="1"/>
  </cols>
  <sheetData>
    <row r="1" spans="1:9" x14ac:dyDescent="0.2">
      <c r="A1" s="1" t="s">
        <v>0</v>
      </c>
    </row>
    <row r="2" spans="1:9" x14ac:dyDescent="0.2">
      <c r="A2" s="1" t="s">
        <v>1</v>
      </c>
    </row>
    <row r="3" spans="1:9" x14ac:dyDescent="0.2">
      <c r="A3" s="1" t="s">
        <v>2</v>
      </c>
    </row>
    <row r="4" spans="1:9" x14ac:dyDescent="0.2">
      <c r="A4" s="1" t="s">
        <v>3</v>
      </c>
    </row>
    <row r="6" spans="1:9" x14ac:dyDescent="0.2">
      <c r="G6" s="3" t="s">
        <v>4</v>
      </c>
      <c r="H6" s="3" t="s">
        <v>5</v>
      </c>
      <c r="I6" s="3" t="s">
        <v>6</v>
      </c>
    </row>
    <row r="7" spans="1:9" x14ac:dyDescent="0.2">
      <c r="A7" s="4" t="s">
        <v>7</v>
      </c>
      <c r="B7" s="5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6" t="s">
        <v>13</v>
      </c>
      <c r="H7" s="6" t="s">
        <v>13</v>
      </c>
      <c r="I7" s="6" t="s">
        <v>13</v>
      </c>
    </row>
    <row r="8" spans="1:9" x14ac:dyDescent="0.2">
      <c r="A8" s="2" t="s">
        <v>126</v>
      </c>
      <c r="B8" t="s">
        <v>127</v>
      </c>
      <c r="C8" s="7">
        <v>0</v>
      </c>
      <c r="D8" s="7">
        <v>25.38</v>
      </c>
      <c r="E8" s="7">
        <v>0</v>
      </c>
      <c r="F8" s="11">
        <v>0</v>
      </c>
      <c r="G8" s="8" t="str">
        <f>IF(C8=0,"NA", (D8-C8)/C8)</f>
        <v>NA</v>
      </c>
      <c r="H8" s="8">
        <f>IF(D8=0,"NA", (E8-D8)/D8)</f>
        <v>-1</v>
      </c>
      <c r="I8" s="8" t="str">
        <f>IF(E8=0,"NA", (F8-E8)/E8)</f>
        <v>NA</v>
      </c>
    </row>
    <row r="9" spans="1:9" x14ac:dyDescent="0.2">
      <c r="A9" s="2" t="s">
        <v>128</v>
      </c>
      <c r="B9" t="s">
        <v>129</v>
      </c>
      <c r="C9" s="7">
        <v>294.57</v>
      </c>
      <c r="D9" s="7">
        <v>0</v>
      </c>
      <c r="E9" s="7">
        <v>0</v>
      </c>
      <c r="F9" s="11">
        <v>0</v>
      </c>
      <c r="G9" s="8">
        <f t="shared" ref="G9:G66" si="0">IF(C9=0,"NA", (D9-C9)/C9)</f>
        <v>-1</v>
      </c>
      <c r="H9" s="8" t="str">
        <f t="shared" ref="H9:H66" si="1">IF(D9=0,"NA", (E9-D9)/D9)</f>
        <v>NA</v>
      </c>
      <c r="I9" s="8" t="str">
        <f t="shared" ref="I9:I66" si="2">IF(E9=0,"NA", (F9-E9)/E9)</f>
        <v>NA</v>
      </c>
    </row>
    <row r="10" spans="1:9" x14ac:dyDescent="0.2">
      <c r="A10" s="2" t="s">
        <v>14</v>
      </c>
      <c r="B10" t="s">
        <v>15</v>
      </c>
      <c r="C10" s="7">
        <v>579671.65</v>
      </c>
      <c r="D10" s="7">
        <v>451523.16999999993</v>
      </c>
      <c r="E10" s="7">
        <v>165838.41000000003</v>
      </c>
      <c r="F10" s="11">
        <v>33549.474566406876</v>
      </c>
      <c r="G10" s="8">
        <f t="shared" si="0"/>
        <v>-0.22107080793066228</v>
      </c>
      <c r="H10" s="8">
        <f t="shared" si="1"/>
        <v>-0.63271339984612518</v>
      </c>
      <c r="I10" s="8">
        <f t="shared" si="2"/>
        <v>-0.79769780374518273</v>
      </c>
    </row>
    <row r="11" spans="1:9" x14ac:dyDescent="0.2">
      <c r="A11" s="2" t="s">
        <v>16</v>
      </c>
      <c r="B11" t="s">
        <v>17</v>
      </c>
      <c r="C11" s="7">
        <v>33127.14</v>
      </c>
      <c r="D11" s="7">
        <v>25247.040000000005</v>
      </c>
      <c r="E11" s="7">
        <v>15575.040000000003</v>
      </c>
      <c r="F11" s="11">
        <v>21362.49709374841</v>
      </c>
      <c r="G11" s="8">
        <f t="shared" si="0"/>
        <v>-0.23787444373404995</v>
      </c>
      <c r="H11" s="8">
        <f t="shared" si="1"/>
        <v>-0.38309441423628277</v>
      </c>
      <c r="I11" s="8">
        <f t="shared" si="2"/>
        <v>0.37158537594435753</v>
      </c>
    </row>
    <row r="12" spans="1:9" x14ac:dyDescent="0.2">
      <c r="A12" s="2" t="s">
        <v>18</v>
      </c>
      <c r="B12" t="s">
        <v>19</v>
      </c>
      <c r="C12" s="7">
        <v>60630.009999999995</v>
      </c>
      <c r="D12" s="7">
        <v>52435.14</v>
      </c>
      <c r="E12" s="7">
        <v>25831.620000000003</v>
      </c>
      <c r="F12" s="11">
        <v>39826.50315490854</v>
      </c>
      <c r="G12" s="8">
        <f t="shared" si="0"/>
        <v>-0.13516194373050566</v>
      </c>
      <c r="H12" s="8">
        <f t="shared" si="1"/>
        <v>-0.50736052197057158</v>
      </c>
      <c r="I12" s="8">
        <f t="shared" si="2"/>
        <v>0.54177334425438806</v>
      </c>
    </row>
    <row r="13" spans="1:9" x14ac:dyDescent="0.2">
      <c r="A13" s="2" t="s">
        <v>20</v>
      </c>
      <c r="B13" t="s">
        <v>21</v>
      </c>
      <c r="C13" s="7">
        <v>1037.54</v>
      </c>
      <c r="D13" s="7">
        <v>1387.84</v>
      </c>
      <c r="E13" s="7">
        <v>765.68999999999994</v>
      </c>
      <c r="F13" s="11">
        <v>0</v>
      </c>
      <c r="G13" s="8">
        <f t="shared" si="0"/>
        <v>0.33762553732868128</v>
      </c>
      <c r="H13" s="8">
        <f t="shared" si="1"/>
        <v>-0.44828654599953888</v>
      </c>
      <c r="I13" s="8">
        <f t="shared" si="2"/>
        <v>-1</v>
      </c>
    </row>
    <row r="14" spans="1:9" x14ac:dyDescent="0.2">
      <c r="A14" s="2" t="s">
        <v>22</v>
      </c>
      <c r="B14" t="s">
        <v>23</v>
      </c>
      <c r="C14" s="7">
        <v>4946.1499999999996</v>
      </c>
      <c r="D14" s="7">
        <v>2454.11</v>
      </c>
      <c r="E14" s="7">
        <v>5382.4000000000015</v>
      </c>
      <c r="F14" s="11">
        <v>8836.0304460746102</v>
      </c>
      <c r="G14" s="8">
        <f t="shared" si="0"/>
        <v>-0.5038342953610383</v>
      </c>
      <c r="H14" s="8">
        <f t="shared" si="1"/>
        <v>1.1932187228771332</v>
      </c>
      <c r="I14" s="8">
        <f t="shared" si="2"/>
        <v>0.64165250558758324</v>
      </c>
    </row>
    <row r="15" spans="1:9" x14ac:dyDescent="0.2">
      <c r="A15" s="2" t="s">
        <v>24</v>
      </c>
      <c r="B15" t="s">
        <v>25</v>
      </c>
      <c r="C15" s="7">
        <v>19860.259999999998</v>
      </c>
      <c r="D15" s="7">
        <v>27958.03</v>
      </c>
      <c r="E15" s="7">
        <v>37163.03</v>
      </c>
      <c r="F15" s="11">
        <v>76520.962523018723</v>
      </c>
      <c r="G15" s="8">
        <f t="shared" si="0"/>
        <v>0.40773736094089408</v>
      </c>
      <c r="H15" s="8">
        <f t="shared" si="1"/>
        <v>0.32924351250785555</v>
      </c>
      <c r="I15" s="8">
        <f t="shared" si="2"/>
        <v>1.0590614522825164</v>
      </c>
    </row>
    <row r="16" spans="1:9" x14ac:dyDescent="0.2">
      <c r="A16" s="2" t="s">
        <v>26</v>
      </c>
      <c r="B16" t="s">
        <v>27</v>
      </c>
      <c r="C16" s="7">
        <v>786.4</v>
      </c>
      <c r="D16" s="7">
        <v>0</v>
      </c>
      <c r="E16" s="7">
        <v>0</v>
      </c>
      <c r="F16" s="11">
        <v>0</v>
      </c>
      <c r="G16" s="8">
        <f t="shared" si="0"/>
        <v>-1</v>
      </c>
      <c r="H16" s="8" t="str">
        <f t="shared" si="1"/>
        <v>NA</v>
      </c>
      <c r="I16" s="8" t="str">
        <f t="shared" si="2"/>
        <v>NA</v>
      </c>
    </row>
    <row r="17" spans="1:9" x14ac:dyDescent="0.2">
      <c r="A17" s="2" t="s">
        <v>28</v>
      </c>
      <c r="B17" t="s">
        <v>29</v>
      </c>
      <c r="C17" s="7">
        <v>8637.0499999999993</v>
      </c>
      <c r="D17" s="7">
        <v>13153.199999999999</v>
      </c>
      <c r="E17" s="7">
        <v>15792.26</v>
      </c>
      <c r="F17" s="11">
        <v>10110.669291810842</v>
      </c>
      <c r="G17" s="8">
        <f t="shared" si="0"/>
        <v>0.52288107629341041</v>
      </c>
      <c r="H17" s="8">
        <f t="shared" si="1"/>
        <v>0.20064014840495101</v>
      </c>
      <c r="I17" s="8">
        <f t="shared" si="2"/>
        <v>-0.35977059066841338</v>
      </c>
    </row>
    <row r="18" spans="1:9" x14ac:dyDescent="0.2">
      <c r="A18" s="2" t="s">
        <v>30</v>
      </c>
      <c r="B18" t="s">
        <v>31</v>
      </c>
      <c r="C18" s="7">
        <v>0</v>
      </c>
      <c r="D18" s="7">
        <v>106.87</v>
      </c>
      <c r="E18" s="7">
        <v>0</v>
      </c>
      <c r="F18" s="11">
        <v>0</v>
      </c>
      <c r="G18" s="8" t="str">
        <f t="shared" si="0"/>
        <v>NA</v>
      </c>
      <c r="H18" s="8">
        <f t="shared" si="1"/>
        <v>-1</v>
      </c>
      <c r="I18" s="8" t="str">
        <f t="shared" si="2"/>
        <v>NA</v>
      </c>
    </row>
    <row r="19" spans="1:9" x14ac:dyDescent="0.2">
      <c r="A19" s="2" t="s">
        <v>130</v>
      </c>
      <c r="B19" t="s">
        <v>131</v>
      </c>
      <c r="C19" s="7">
        <v>0</v>
      </c>
      <c r="D19" s="7">
        <v>0</v>
      </c>
      <c r="E19" s="7">
        <v>729.74</v>
      </c>
      <c r="F19" s="11">
        <v>0</v>
      </c>
      <c r="G19" s="8" t="str">
        <f t="shared" si="0"/>
        <v>NA</v>
      </c>
      <c r="H19" s="8" t="str">
        <f t="shared" si="1"/>
        <v>NA</v>
      </c>
      <c r="I19" s="8">
        <f t="shared" si="2"/>
        <v>-1</v>
      </c>
    </row>
    <row r="20" spans="1:9" x14ac:dyDescent="0.2">
      <c r="A20" s="2" t="s">
        <v>32</v>
      </c>
      <c r="B20" t="s">
        <v>33</v>
      </c>
      <c r="C20" s="7">
        <v>1065.6400000000001</v>
      </c>
      <c r="D20" s="7">
        <v>0</v>
      </c>
      <c r="E20" s="7">
        <v>84.97</v>
      </c>
      <c r="F20" s="11">
        <v>0</v>
      </c>
      <c r="G20" s="8">
        <f t="shared" si="0"/>
        <v>-1</v>
      </c>
      <c r="H20" s="8" t="str">
        <f t="shared" si="1"/>
        <v>NA</v>
      </c>
      <c r="I20" s="8">
        <f t="shared" si="2"/>
        <v>-1</v>
      </c>
    </row>
    <row r="21" spans="1:9" x14ac:dyDescent="0.2">
      <c r="A21" s="2" t="s">
        <v>34</v>
      </c>
      <c r="B21" t="s">
        <v>35</v>
      </c>
      <c r="C21" s="7">
        <v>6030.9500000000007</v>
      </c>
      <c r="D21" s="7">
        <v>12049.350000000002</v>
      </c>
      <c r="E21" s="7">
        <v>24322.03000000001</v>
      </c>
      <c r="F21" s="11">
        <v>41017.471971377607</v>
      </c>
      <c r="G21" s="8">
        <f t="shared" si="0"/>
        <v>0.9979190674769316</v>
      </c>
      <c r="H21" s="8">
        <f t="shared" si="1"/>
        <v>1.018534609750734</v>
      </c>
      <c r="I21" s="8">
        <f t="shared" si="2"/>
        <v>0.68643291581243793</v>
      </c>
    </row>
    <row r="22" spans="1:9" x14ac:dyDescent="0.2">
      <c r="A22" s="2" t="s">
        <v>36</v>
      </c>
      <c r="B22" t="s">
        <v>37</v>
      </c>
      <c r="C22" s="7">
        <v>215578.82999999993</v>
      </c>
      <c r="D22" s="7">
        <v>206555.58000000005</v>
      </c>
      <c r="E22" s="7">
        <v>194224.65000000005</v>
      </c>
      <c r="F22" s="11">
        <v>206958.12650182965</v>
      </c>
      <c r="G22" s="8">
        <f t="shared" si="0"/>
        <v>-4.1855918783861509E-2</v>
      </c>
      <c r="H22" s="8">
        <f t="shared" si="1"/>
        <v>-5.9697878895355869E-2</v>
      </c>
      <c r="I22" s="8">
        <f t="shared" si="2"/>
        <v>6.5560558362852489E-2</v>
      </c>
    </row>
    <row r="23" spans="1:9" x14ac:dyDescent="0.2">
      <c r="A23" s="2" t="s">
        <v>38</v>
      </c>
      <c r="B23" t="s">
        <v>39</v>
      </c>
      <c r="C23" s="7">
        <v>4206.46</v>
      </c>
      <c r="D23" s="7">
        <v>0</v>
      </c>
      <c r="E23" s="7">
        <v>0</v>
      </c>
      <c r="F23" s="11">
        <v>0</v>
      </c>
      <c r="G23" s="8">
        <f t="shared" si="0"/>
        <v>-1</v>
      </c>
      <c r="H23" s="8" t="str">
        <f t="shared" si="1"/>
        <v>NA</v>
      </c>
      <c r="I23" s="8" t="str">
        <f t="shared" si="2"/>
        <v>NA</v>
      </c>
    </row>
    <row r="24" spans="1:9" x14ac:dyDescent="0.2">
      <c r="A24" s="2" t="s">
        <v>40</v>
      </c>
      <c r="B24" t="s">
        <v>41</v>
      </c>
      <c r="C24" s="7">
        <v>375.68</v>
      </c>
      <c r="D24" s="7">
        <v>455.62999999999994</v>
      </c>
      <c r="E24" s="7">
        <v>468.23</v>
      </c>
      <c r="F24" s="11">
        <v>471.06802709329565</v>
      </c>
      <c r="G24" s="8">
        <f t="shared" si="0"/>
        <v>0.21281409710391805</v>
      </c>
      <c r="H24" s="8">
        <f t="shared" si="1"/>
        <v>2.765401751421127E-2</v>
      </c>
      <c r="I24" s="8">
        <f t="shared" si="2"/>
        <v>6.0611816698964956E-3</v>
      </c>
    </row>
    <row r="25" spans="1:9" x14ac:dyDescent="0.2">
      <c r="A25" s="2" t="s">
        <v>42</v>
      </c>
      <c r="B25" t="s">
        <v>43</v>
      </c>
      <c r="C25" s="7">
        <v>259654.50000000006</v>
      </c>
      <c r="D25" s="7">
        <v>228979.42999999991</v>
      </c>
      <c r="E25" s="7">
        <v>185323.98000000013</v>
      </c>
      <c r="F25" s="11">
        <v>131469.5837375955</v>
      </c>
      <c r="G25" s="8">
        <f t="shared" si="0"/>
        <v>-0.11813802572264354</v>
      </c>
      <c r="H25" s="8">
        <f t="shared" si="1"/>
        <v>-0.19065227824176084</v>
      </c>
      <c r="I25" s="8">
        <f t="shared" si="2"/>
        <v>-0.29059594048435927</v>
      </c>
    </row>
    <row r="26" spans="1:9" x14ac:dyDescent="0.2">
      <c r="A26" s="2" t="s">
        <v>44</v>
      </c>
      <c r="B26" t="s">
        <v>45</v>
      </c>
      <c r="C26" s="7">
        <v>19643.080000000005</v>
      </c>
      <c r="D26" s="7">
        <v>9694.409999999998</v>
      </c>
      <c r="E26" s="7">
        <v>9781.99</v>
      </c>
      <c r="F26" s="11">
        <v>11353.078366342539</v>
      </c>
      <c r="G26" s="8">
        <f t="shared" si="0"/>
        <v>-0.50647199929949904</v>
      </c>
      <c r="H26" s="8">
        <f t="shared" si="1"/>
        <v>9.0340722127495911E-3</v>
      </c>
      <c r="I26" s="8">
        <f t="shared" si="2"/>
        <v>0.16061030182432606</v>
      </c>
    </row>
    <row r="27" spans="1:9" x14ac:dyDescent="0.2">
      <c r="A27" s="2" t="s">
        <v>46</v>
      </c>
      <c r="B27" t="s">
        <v>47</v>
      </c>
      <c r="C27" s="7">
        <v>37880.550000000003</v>
      </c>
      <c r="D27" s="7">
        <v>50340.600000000013</v>
      </c>
      <c r="E27" s="7">
        <v>38996.94</v>
      </c>
      <c r="F27" s="11">
        <v>20250.075265200732</v>
      </c>
      <c r="G27" s="8">
        <f t="shared" si="0"/>
        <v>0.32893001817555473</v>
      </c>
      <c r="H27" s="8">
        <f t="shared" si="1"/>
        <v>-0.22533819620743512</v>
      </c>
      <c r="I27" s="8">
        <f t="shared" si="2"/>
        <v>-0.48072655789913948</v>
      </c>
    </row>
    <row r="28" spans="1:9" x14ac:dyDescent="0.2">
      <c r="A28" s="2" t="s">
        <v>48</v>
      </c>
      <c r="B28" t="s">
        <v>49</v>
      </c>
      <c r="C28" s="7">
        <v>1348085.3700000036</v>
      </c>
      <c r="D28" s="7">
        <v>1232457.2899999954</v>
      </c>
      <c r="E28" s="7">
        <v>1770299.3700000015</v>
      </c>
      <c r="F28" s="11">
        <v>2267606.0370536176</v>
      </c>
      <c r="G28" s="8">
        <f t="shared" si="0"/>
        <v>-8.5772075399058678E-2</v>
      </c>
      <c r="H28" s="8">
        <f t="shared" si="1"/>
        <v>0.43639814893707851</v>
      </c>
      <c r="I28" s="8">
        <f t="shared" si="2"/>
        <v>0.28091670566070176</v>
      </c>
    </row>
    <row r="29" spans="1:9" x14ac:dyDescent="0.2">
      <c r="A29" s="2" t="s">
        <v>50</v>
      </c>
      <c r="B29" t="s">
        <v>51</v>
      </c>
      <c r="C29" s="7">
        <v>142.57</v>
      </c>
      <c r="D29" s="7">
        <v>36.94</v>
      </c>
      <c r="E29" s="7">
        <v>0</v>
      </c>
      <c r="F29" s="11">
        <v>-40.017865916545027</v>
      </c>
      <c r="G29" s="8">
        <f t="shared" si="0"/>
        <v>-0.74089920740688786</v>
      </c>
      <c r="H29" s="8">
        <f t="shared" si="1"/>
        <v>-1</v>
      </c>
      <c r="I29" s="8" t="str">
        <f t="shared" si="2"/>
        <v>NA</v>
      </c>
    </row>
    <row r="30" spans="1:9" x14ac:dyDescent="0.2">
      <c r="A30" s="2" t="s">
        <v>52</v>
      </c>
      <c r="B30" t="s">
        <v>53</v>
      </c>
      <c r="C30" s="7">
        <v>107024.03000000004</v>
      </c>
      <c r="D30" s="7">
        <v>67010.390000000014</v>
      </c>
      <c r="E30" s="7">
        <v>141854.89000000001</v>
      </c>
      <c r="F30" s="11">
        <v>137138.35666538301</v>
      </c>
      <c r="G30" s="8">
        <f t="shared" si="0"/>
        <v>-0.37387528763400157</v>
      </c>
      <c r="H30" s="8">
        <f t="shared" si="1"/>
        <v>1.116908885323604</v>
      </c>
      <c r="I30" s="8">
        <f t="shared" si="2"/>
        <v>-3.3249000683846765E-2</v>
      </c>
    </row>
    <row r="31" spans="1:9" x14ac:dyDescent="0.2">
      <c r="A31" s="2" t="s">
        <v>54</v>
      </c>
      <c r="B31" t="s">
        <v>55</v>
      </c>
      <c r="C31" s="7">
        <v>6355094.8500000099</v>
      </c>
      <c r="D31" s="7">
        <v>7071629.6600000067</v>
      </c>
      <c r="E31" s="7">
        <v>7098074.7499999925</v>
      </c>
      <c r="F31" s="11">
        <v>6959626.6965826191</v>
      </c>
      <c r="G31" s="8">
        <f t="shared" si="0"/>
        <v>0.11274966415332034</v>
      </c>
      <c r="H31" s="8">
        <f t="shared" si="1"/>
        <v>3.7396033547358949E-3</v>
      </c>
      <c r="I31" s="8">
        <f t="shared" si="2"/>
        <v>-1.9505014851720685E-2</v>
      </c>
    </row>
    <row r="32" spans="1:9" x14ac:dyDescent="0.2">
      <c r="A32" s="2" t="s">
        <v>56</v>
      </c>
      <c r="B32" t="s">
        <v>57</v>
      </c>
      <c r="C32" s="7">
        <v>672930.28999999992</v>
      </c>
      <c r="D32" s="7">
        <v>950039.61999999918</v>
      </c>
      <c r="E32" s="7">
        <v>1293035.6400000001</v>
      </c>
      <c r="F32" s="11">
        <v>1231731.0873517669</v>
      </c>
      <c r="G32" s="8">
        <f t="shared" si="0"/>
        <v>0.4117950018270084</v>
      </c>
      <c r="H32" s="8">
        <f t="shared" si="1"/>
        <v>0.36103338511292954</v>
      </c>
      <c r="I32" s="8">
        <f t="shared" si="2"/>
        <v>-4.7411340222790178E-2</v>
      </c>
    </row>
    <row r="33" spans="1:9" x14ac:dyDescent="0.2">
      <c r="A33" s="2" t="s">
        <v>58</v>
      </c>
      <c r="B33" t="s">
        <v>59</v>
      </c>
      <c r="C33" s="7">
        <v>44209.53</v>
      </c>
      <c r="D33" s="7">
        <v>7076.0099999999993</v>
      </c>
      <c r="E33" s="7">
        <v>282.87</v>
      </c>
      <c r="F33" s="11">
        <v>540.07041731509321</v>
      </c>
      <c r="G33" s="8">
        <f t="shared" si="0"/>
        <v>-0.83994378587603169</v>
      </c>
      <c r="H33" s="8">
        <f t="shared" si="1"/>
        <v>-0.96002408136788953</v>
      </c>
      <c r="I33" s="8">
        <f t="shared" si="2"/>
        <v>0.9092530749640938</v>
      </c>
    </row>
    <row r="34" spans="1:9" x14ac:dyDescent="0.2">
      <c r="A34" s="2" t="s">
        <v>60</v>
      </c>
      <c r="B34" t="s">
        <v>61</v>
      </c>
      <c r="C34" s="7">
        <v>10714.190000000004</v>
      </c>
      <c r="D34" s="7">
        <v>12296.129999999997</v>
      </c>
      <c r="E34" s="7">
        <v>6913.0899999999992</v>
      </c>
      <c r="F34" s="11">
        <v>5297.9441351836495</v>
      </c>
      <c r="G34" s="8">
        <f t="shared" si="0"/>
        <v>0.14764905233153347</v>
      </c>
      <c r="H34" s="8">
        <f t="shared" si="1"/>
        <v>-0.43778327002073003</v>
      </c>
      <c r="I34" s="8">
        <f t="shared" si="2"/>
        <v>-0.23363587987663259</v>
      </c>
    </row>
    <row r="35" spans="1:9" x14ac:dyDescent="0.2">
      <c r="A35" s="2" t="s">
        <v>62</v>
      </c>
      <c r="B35" t="s">
        <v>63</v>
      </c>
      <c r="C35" s="7">
        <v>849516.99999999965</v>
      </c>
      <c r="D35" s="7">
        <v>783917.2300000001</v>
      </c>
      <c r="E35" s="7">
        <v>800478.36999999953</v>
      </c>
      <c r="F35" s="11">
        <v>833460.57177074486</v>
      </c>
      <c r="G35" s="8">
        <f t="shared" si="0"/>
        <v>-7.7220079174400963E-2</v>
      </c>
      <c r="H35" s="8">
        <f t="shared" si="1"/>
        <v>2.1126133431203484E-2</v>
      </c>
      <c r="I35" s="8">
        <f t="shared" si="2"/>
        <v>4.1203114296199349E-2</v>
      </c>
    </row>
    <row r="36" spans="1:9" x14ac:dyDescent="0.2">
      <c r="A36" s="2" t="s">
        <v>64</v>
      </c>
      <c r="B36" t="s">
        <v>65</v>
      </c>
      <c r="C36" s="7">
        <v>0</v>
      </c>
      <c r="D36" s="7">
        <v>1963.11</v>
      </c>
      <c r="E36" s="7">
        <v>142.19999999999999</v>
      </c>
      <c r="F36" s="11">
        <v>265.76742389392768</v>
      </c>
      <c r="G36" s="8" t="str">
        <f t="shared" si="0"/>
        <v>NA</v>
      </c>
      <c r="H36" s="8">
        <f t="shared" si="1"/>
        <v>-0.92756391643871205</v>
      </c>
      <c r="I36" s="8">
        <f t="shared" si="2"/>
        <v>0.86896922569569413</v>
      </c>
    </row>
    <row r="37" spans="1:9" x14ac:dyDescent="0.2">
      <c r="A37" s="2" t="s">
        <v>66</v>
      </c>
      <c r="B37" t="s">
        <v>67</v>
      </c>
      <c r="C37" s="7">
        <v>7267.31</v>
      </c>
      <c r="D37" s="7">
        <v>5810.3</v>
      </c>
      <c r="E37" s="7">
        <v>7005.38</v>
      </c>
      <c r="F37" s="11">
        <v>3157.0878232647892</v>
      </c>
      <c r="G37" s="8">
        <f t="shared" si="0"/>
        <v>-0.20048821365814865</v>
      </c>
      <c r="H37" s="8">
        <f t="shared" si="1"/>
        <v>0.20568301120424073</v>
      </c>
      <c r="I37" s="8">
        <f t="shared" si="2"/>
        <v>-0.54933382296680711</v>
      </c>
    </row>
    <row r="38" spans="1:9" x14ac:dyDescent="0.2">
      <c r="A38" s="2" t="s">
        <v>68</v>
      </c>
      <c r="B38" t="s">
        <v>69</v>
      </c>
      <c r="C38" s="7">
        <v>450530.57000000047</v>
      </c>
      <c r="D38" s="7">
        <v>403781.04000000004</v>
      </c>
      <c r="E38" s="7">
        <v>285891.02</v>
      </c>
      <c r="F38" s="11">
        <v>99414.162673842671</v>
      </c>
      <c r="G38" s="8">
        <f t="shared" si="0"/>
        <v>-0.10376550030778241</v>
      </c>
      <c r="H38" s="8">
        <f t="shared" si="1"/>
        <v>-0.29196521956553484</v>
      </c>
      <c r="I38" s="8">
        <f t="shared" si="2"/>
        <v>-0.65226552875342958</v>
      </c>
    </row>
    <row r="39" spans="1:9" x14ac:dyDescent="0.2">
      <c r="A39" s="2" t="s">
        <v>70</v>
      </c>
      <c r="B39" t="s">
        <v>71</v>
      </c>
      <c r="C39" s="7">
        <v>82.77</v>
      </c>
      <c r="D39" s="7">
        <v>178.74</v>
      </c>
      <c r="E39" s="7">
        <v>184.57000000000002</v>
      </c>
      <c r="F39" s="11">
        <v>0</v>
      </c>
      <c r="G39" s="8">
        <f t="shared" si="0"/>
        <v>1.1594780717651325</v>
      </c>
      <c r="H39" s="8">
        <f t="shared" si="1"/>
        <v>3.2617209354369542E-2</v>
      </c>
      <c r="I39" s="8">
        <f t="shared" si="2"/>
        <v>-1</v>
      </c>
    </row>
    <row r="40" spans="1:9" x14ac:dyDescent="0.2">
      <c r="A40" s="2" t="s">
        <v>72</v>
      </c>
      <c r="B40" t="s">
        <v>73</v>
      </c>
      <c r="C40" s="7">
        <v>269060.42</v>
      </c>
      <c r="D40" s="7">
        <v>146189.38000000009</v>
      </c>
      <c r="E40" s="7">
        <v>55221.73000000004</v>
      </c>
      <c r="F40" s="11">
        <v>145969.86264548459</v>
      </c>
      <c r="G40" s="8">
        <f t="shared" si="0"/>
        <v>-0.45666709358440716</v>
      </c>
      <c r="H40" s="8">
        <f t="shared" si="1"/>
        <v>-0.62225894931629089</v>
      </c>
      <c r="I40" s="8">
        <f t="shared" si="2"/>
        <v>1.6433409935814125</v>
      </c>
    </row>
    <row r="41" spans="1:9" x14ac:dyDescent="0.2">
      <c r="A41" s="2" t="s">
        <v>74</v>
      </c>
      <c r="B41" t="s">
        <v>75</v>
      </c>
      <c r="C41" s="7">
        <v>232134.46000000002</v>
      </c>
      <c r="D41" s="7">
        <v>183185.14</v>
      </c>
      <c r="E41" s="7">
        <v>161262.95000000001</v>
      </c>
      <c r="F41" s="11">
        <v>188075.1258516442</v>
      </c>
      <c r="G41" s="8">
        <f t="shared" si="0"/>
        <v>-0.21086623674916685</v>
      </c>
      <c r="H41" s="8">
        <f t="shared" si="1"/>
        <v>-0.11967231621516898</v>
      </c>
      <c r="I41" s="8">
        <f t="shared" si="2"/>
        <v>0.16626370689389094</v>
      </c>
    </row>
    <row r="42" spans="1:9" x14ac:dyDescent="0.2">
      <c r="A42" s="2" t="s">
        <v>76</v>
      </c>
      <c r="B42" t="s">
        <v>77</v>
      </c>
      <c r="C42" s="7">
        <v>0</v>
      </c>
      <c r="D42" s="7">
        <v>90.84</v>
      </c>
      <c r="E42" s="7">
        <v>0</v>
      </c>
      <c r="F42" s="11">
        <v>0</v>
      </c>
      <c r="G42" s="8" t="str">
        <f t="shared" si="0"/>
        <v>NA</v>
      </c>
      <c r="H42" s="8">
        <f t="shared" si="1"/>
        <v>-1</v>
      </c>
      <c r="I42" s="8" t="str">
        <f t="shared" si="2"/>
        <v>NA</v>
      </c>
    </row>
    <row r="43" spans="1:9" x14ac:dyDescent="0.2">
      <c r="A43" s="2" t="s">
        <v>78</v>
      </c>
      <c r="B43" t="s">
        <v>79</v>
      </c>
      <c r="C43" s="7">
        <v>1200.3399999999999</v>
      </c>
      <c r="D43" s="7">
        <v>370.86</v>
      </c>
      <c r="E43" s="7">
        <v>0</v>
      </c>
      <c r="F43" s="11">
        <v>118.90807403812885</v>
      </c>
      <c r="G43" s="8">
        <f t="shared" si="0"/>
        <v>-0.69103753936384693</v>
      </c>
      <c r="H43" s="8">
        <f t="shared" si="1"/>
        <v>-1</v>
      </c>
      <c r="I43" s="8" t="str">
        <f t="shared" si="2"/>
        <v>NA</v>
      </c>
    </row>
    <row r="44" spans="1:9" x14ac:dyDescent="0.2">
      <c r="A44" s="2" t="s">
        <v>80</v>
      </c>
      <c r="B44" t="s">
        <v>81</v>
      </c>
      <c r="C44" s="7">
        <v>2885.0099999999998</v>
      </c>
      <c r="D44" s="7">
        <v>7090.7399999999989</v>
      </c>
      <c r="E44" s="7">
        <v>2356.8700000000003</v>
      </c>
      <c r="F44" s="11">
        <v>157.05288513905532</v>
      </c>
      <c r="G44" s="8">
        <f t="shared" si="0"/>
        <v>1.4577869747418553</v>
      </c>
      <c r="H44" s="8">
        <f t="shared" si="1"/>
        <v>-0.66761297128367414</v>
      </c>
      <c r="I44" s="8">
        <f t="shared" si="2"/>
        <v>-0.93336378962816979</v>
      </c>
    </row>
    <row r="45" spans="1:9" x14ac:dyDescent="0.2">
      <c r="A45" s="2" t="s">
        <v>82</v>
      </c>
      <c r="B45" t="s">
        <v>83</v>
      </c>
      <c r="C45" s="7">
        <v>83000</v>
      </c>
      <c r="D45" s="7">
        <v>88640.02</v>
      </c>
      <c r="E45" s="7">
        <v>115300</v>
      </c>
      <c r="F45" s="11">
        <v>0</v>
      </c>
      <c r="G45" s="8">
        <f t="shared" si="0"/>
        <v>6.7952048192771133E-2</v>
      </c>
      <c r="H45" s="8">
        <f t="shared" si="1"/>
        <v>0.30076685452011398</v>
      </c>
      <c r="I45" s="8">
        <f t="shared" si="2"/>
        <v>-1</v>
      </c>
    </row>
    <row r="46" spans="1:9" x14ac:dyDescent="0.2">
      <c r="A46" s="2" t="s">
        <v>84</v>
      </c>
      <c r="B46" t="s">
        <v>85</v>
      </c>
      <c r="C46" s="7">
        <v>2084.34</v>
      </c>
      <c r="D46" s="7">
        <v>1841.91</v>
      </c>
      <c r="E46" s="7">
        <v>5197.91</v>
      </c>
      <c r="F46" s="11">
        <v>0</v>
      </c>
      <c r="G46" s="8">
        <f t="shared" si="0"/>
        <v>-0.11631019891188579</v>
      </c>
      <c r="H46" s="8">
        <f t="shared" si="1"/>
        <v>1.8220217057293786</v>
      </c>
      <c r="I46" s="8">
        <f t="shared" si="2"/>
        <v>-1</v>
      </c>
    </row>
    <row r="47" spans="1:9" x14ac:dyDescent="0.2">
      <c r="A47" s="2" t="s">
        <v>86</v>
      </c>
      <c r="B47" t="s">
        <v>87</v>
      </c>
      <c r="C47" s="7">
        <v>809924.7500000007</v>
      </c>
      <c r="D47" s="7">
        <v>687062.5299999998</v>
      </c>
      <c r="E47" s="7">
        <v>611171.16999999958</v>
      </c>
      <c r="F47" s="11">
        <v>691927.99959628459</v>
      </c>
      <c r="G47" s="8">
        <f t="shared" si="0"/>
        <v>-0.15169584581777604</v>
      </c>
      <c r="H47" s="8">
        <f t="shared" si="1"/>
        <v>-0.11045771918314369</v>
      </c>
      <c r="I47" s="8">
        <f t="shared" si="2"/>
        <v>0.13213455339571248</v>
      </c>
    </row>
    <row r="48" spans="1:9" x14ac:dyDescent="0.2">
      <c r="A48" s="2" t="s">
        <v>88</v>
      </c>
      <c r="B48" t="s">
        <v>89</v>
      </c>
      <c r="C48" s="7">
        <v>1073123.4100000001</v>
      </c>
      <c r="D48" s="7">
        <v>1228332.5100000007</v>
      </c>
      <c r="E48" s="7">
        <v>1355053.0399999998</v>
      </c>
      <c r="F48" s="11">
        <v>1301394.8289674281</v>
      </c>
      <c r="G48" s="8">
        <f t="shared" si="0"/>
        <v>0.14463303899036228</v>
      </c>
      <c r="H48" s="8">
        <f t="shared" si="1"/>
        <v>0.10316467973317667</v>
      </c>
      <c r="I48" s="8">
        <f t="shared" si="2"/>
        <v>-3.9598605699280781E-2</v>
      </c>
    </row>
    <row r="49" spans="1:9" x14ac:dyDescent="0.2">
      <c r="A49" s="2" t="s">
        <v>90</v>
      </c>
      <c r="B49" t="s">
        <v>91</v>
      </c>
      <c r="C49" s="7">
        <v>2808312.98</v>
      </c>
      <c r="D49" s="7">
        <v>722762.34</v>
      </c>
      <c r="E49" s="7">
        <v>997984.62</v>
      </c>
      <c r="F49" s="11">
        <v>1603608.033025</v>
      </c>
      <c r="G49" s="8">
        <f t="shared" si="0"/>
        <v>-0.74263469024025952</v>
      </c>
      <c r="H49" s="8">
        <f t="shared" si="1"/>
        <v>0.38079222556061793</v>
      </c>
      <c r="I49" s="8">
        <f t="shared" si="2"/>
        <v>0.60684643920163817</v>
      </c>
    </row>
    <row r="50" spans="1:9" x14ac:dyDescent="0.2">
      <c r="A50" s="2" t="s">
        <v>92</v>
      </c>
      <c r="B50" t="s">
        <v>93</v>
      </c>
      <c r="C50" s="7">
        <v>153074.67000000001</v>
      </c>
      <c r="D50" s="7">
        <v>183134.28000000006</v>
      </c>
      <c r="E50" s="7">
        <v>181869.40999999986</v>
      </c>
      <c r="F50" s="11">
        <v>198663.24391409353</v>
      </c>
      <c r="G50" s="8">
        <f t="shared" si="0"/>
        <v>0.1963722018802983</v>
      </c>
      <c r="H50" s="8">
        <f t="shared" si="1"/>
        <v>-6.9067899248584077E-3</v>
      </c>
      <c r="I50" s="8">
        <f t="shared" si="2"/>
        <v>9.2340069251303378E-2</v>
      </c>
    </row>
    <row r="51" spans="1:9" x14ac:dyDescent="0.2">
      <c r="A51" s="2" t="s">
        <v>94</v>
      </c>
      <c r="B51" t="s">
        <v>95</v>
      </c>
      <c r="C51" s="7">
        <v>78.97</v>
      </c>
      <c r="D51" s="7">
        <v>0</v>
      </c>
      <c r="E51" s="7">
        <v>1001.7</v>
      </c>
      <c r="F51" s="11">
        <v>0</v>
      </c>
      <c r="G51" s="8">
        <f t="shared" si="0"/>
        <v>-1</v>
      </c>
      <c r="H51" s="8" t="str">
        <f t="shared" si="1"/>
        <v>NA</v>
      </c>
      <c r="I51" s="8">
        <f t="shared" si="2"/>
        <v>-1</v>
      </c>
    </row>
    <row r="52" spans="1:9" x14ac:dyDescent="0.2">
      <c r="A52" s="2" t="s">
        <v>96</v>
      </c>
      <c r="B52" t="s">
        <v>97</v>
      </c>
      <c r="C52" s="7">
        <v>145317.17999999996</v>
      </c>
      <c r="D52" s="7">
        <v>142227.56000000003</v>
      </c>
      <c r="E52" s="7">
        <v>126639.47000000002</v>
      </c>
      <c r="F52" s="11">
        <v>143620.08528522789</v>
      </c>
      <c r="G52" s="8">
        <f t="shared" si="0"/>
        <v>-2.1261216326933525E-2</v>
      </c>
      <c r="H52" s="8">
        <f t="shared" si="1"/>
        <v>-0.10959964440084614</v>
      </c>
      <c r="I52" s="8">
        <f t="shared" si="2"/>
        <v>0.13408627882940344</v>
      </c>
    </row>
    <row r="53" spans="1:9" x14ac:dyDescent="0.2">
      <c r="A53" s="2" t="s">
        <v>98</v>
      </c>
      <c r="B53" t="s">
        <v>99</v>
      </c>
      <c r="C53" s="7">
        <v>86969.340000000011</v>
      </c>
      <c r="D53" s="7">
        <v>61377.450000000012</v>
      </c>
      <c r="E53" s="7">
        <v>68781.789999999994</v>
      </c>
      <c r="F53" s="11">
        <v>88415.442438524173</v>
      </c>
      <c r="G53" s="8">
        <f t="shared" si="0"/>
        <v>-0.29426335763845046</v>
      </c>
      <c r="H53" s="8">
        <f t="shared" si="1"/>
        <v>0.12063616197805514</v>
      </c>
      <c r="I53" s="8">
        <f t="shared" si="2"/>
        <v>0.2854484077620571</v>
      </c>
    </row>
    <row r="54" spans="1:9" x14ac:dyDescent="0.2">
      <c r="A54" s="2" t="s">
        <v>100</v>
      </c>
      <c r="B54" t="s">
        <v>101</v>
      </c>
      <c r="C54" s="7">
        <v>38911.21</v>
      </c>
      <c r="D54" s="7">
        <v>55131.429999999993</v>
      </c>
      <c r="E54" s="7">
        <v>62447.689999999995</v>
      </c>
      <c r="F54" s="11">
        <v>69534.95513628998</v>
      </c>
      <c r="G54" s="8">
        <f t="shared" si="0"/>
        <v>0.41685211022736107</v>
      </c>
      <c r="H54" s="8">
        <f t="shared" si="1"/>
        <v>0.13270579050824552</v>
      </c>
      <c r="I54" s="8">
        <f t="shared" si="2"/>
        <v>0.11349122980033345</v>
      </c>
    </row>
    <row r="55" spans="1:9" x14ac:dyDescent="0.2">
      <c r="A55" s="2" t="s">
        <v>102</v>
      </c>
      <c r="B55" t="s">
        <v>103</v>
      </c>
      <c r="C55" s="7">
        <v>0</v>
      </c>
      <c r="D55" s="7">
        <v>0</v>
      </c>
      <c r="E55" s="7">
        <v>2014</v>
      </c>
      <c r="F55" s="11">
        <v>2601.188787837048</v>
      </c>
      <c r="G55" s="8" t="str">
        <f t="shared" si="0"/>
        <v>NA</v>
      </c>
      <c r="H55" s="8" t="str">
        <f t="shared" si="1"/>
        <v>NA</v>
      </c>
      <c r="I55" s="8">
        <f t="shared" si="2"/>
        <v>0.29155351928353923</v>
      </c>
    </row>
    <row r="56" spans="1:9" x14ac:dyDescent="0.2">
      <c r="A56" s="2" t="s">
        <v>104</v>
      </c>
      <c r="B56" t="s">
        <v>105</v>
      </c>
      <c r="C56" s="7">
        <v>166812.81</v>
      </c>
      <c r="D56" s="7">
        <v>173607.31999999998</v>
      </c>
      <c r="E56" s="7">
        <v>134129.66</v>
      </c>
      <c r="F56" s="11">
        <v>0</v>
      </c>
      <c r="G56" s="8">
        <f t="shared" si="0"/>
        <v>4.0731344313425212E-2</v>
      </c>
      <c r="H56" s="8">
        <f t="shared" si="1"/>
        <v>-0.22739628720724436</v>
      </c>
      <c r="I56" s="8">
        <f t="shared" si="2"/>
        <v>-1</v>
      </c>
    </row>
    <row r="57" spans="1:9" x14ac:dyDescent="0.2">
      <c r="A57" s="2" t="s">
        <v>106</v>
      </c>
      <c r="B57" t="s">
        <v>107</v>
      </c>
      <c r="C57" s="7">
        <v>10366.449999999999</v>
      </c>
      <c r="D57" s="7">
        <v>16486.07</v>
      </c>
      <c r="E57" s="7">
        <v>15179.899999999998</v>
      </c>
      <c r="F57" s="11">
        <v>49458.461520724071</v>
      </c>
      <c r="G57" s="8">
        <f t="shared" si="0"/>
        <v>0.59032937987449907</v>
      </c>
      <c r="H57" s="8">
        <f t="shared" si="1"/>
        <v>-7.9228706416993366E-2</v>
      </c>
      <c r="I57" s="8">
        <f t="shared" si="2"/>
        <v>2.2581546334774329</v>
      </c>
    </row>
    <row r="58" spans="1:9" x14ac:dyDescent="0.2">
      <c r="A58" s="2" t="s">
        <v>108</v>
      </c>
      <c r="B58" t="s">
        <v>109</v>
      </c>
      <c r="C58" s="7">
        <v>13806151.379999997</v>
      </c>
      <c r="D58" s="7">
        <v>12755101.409999995</v>
      </c>
      <c r="E58" s="7">
        <v>13457790.369999997</v>
      </c>
      <c r="F58" s="11">
        <v>15853827.764478171</v>
      </c>
      <c r="G58" s="8">
        <f t="shared" si="0"/>
        <v>-7.6129106589587658E-2</v>
      </c>
      <c r="H58" s="8">
        <f t="shared" si="1"/>
        <v>5.5090817188571693E-2</v>
      </c>
      <c r="I58" s="8">
        <f t="shared" si="2"/>
        <v>0.17804092117673359</v>
      </c>
    </row>
    <row r="59" spans="1:9" x14ac:dyDescent="0.2">
      <c r="A59" s="2" t="s">
        <v>110</v>
      </c>
      <c r="B59" t="s">
        <v>111</v>
      </c>
      <c r="C59" s="7">
        <v>196216.07</v>
      </c>
      <c r="D59" s="7">
        <v>90875.469999999987</v>
      </c>
      <c r="E59" s="7">
        <v>215172.03</v>
      </c>
      <c r="F59" s="11">
        <v>96909.051195151013</v>
      </c>
      <c r="G59" s="8">
        <f t="shared" si="0"/>
        <v>-0.53686020721952088</v>
      </c>
      <c r="H59" s="8">
        <f t="shared" si="1"/>
        <v>1.3677680016400469</v>
      </c>
      <c r="I59" s="8">
        <f t="shared" si="2"/>
        <v>-0.54962059336824121</v>
      </c>
    </row>
    <row r="60" spans="1:9" x14ac:dyDescent="0.2">
      <c r="A60" s="2" t="s">
        <v>112</v>
      </c>
      <c r="B60" t="s">
        <v>113</v>
      </c>
      <c r="C60" s="7">
        <v>145834.69000000003</v>
      </c>
      <c r="D60" s="7">
        <v>142459.11999999994</v>
      </c>
      <c r="E60" s="7">
        <v>112577.65999999997</v>
      </c>
      <c r="F60" s="11">
        <v>5555.3937063118419</v>
      </c>
      <c r="G60" s="8">
        <f t="shared" si="0"/>
        <v>-2.3146550385234773E-2</v>
      </c>
      <c r="H60" s="8">
        <f t="shared" si="1"/>
        <v>-0.20975462995980865</v>
      </c>
      <c r="I60" s="8">
        <f t="shared" si="2"/>
        <v>-0.95065278753962523</v>
      </c>
    </row>
    <row r="61" spans="1:9" x14ac:dyDescent="0.2">
      <c r="A61" s="2" t="s">
        <v>114</v>
      </c>
      <c r="B61" t="s">
        <v>115</v>
      </c>
      <c r="C61" s="7">
        <v>96329.61</v>
      </c>
      <c r="D61" s="7">
        <v>447906.64</v>
      </c>
      <c r="E61" s="7">
        <v>275383.01</v>
      </c>
      <c r="F61" s="11">
        <v>58037.119126408179</v>
      </c>
      <c r="G61" s="8">
        <f t="shared" si="0"/>
        <v>3.6497296106565784</v>
      </c>
      <c r="H61" s="8">
        <f t="shared" si="1"/>
        <v>-0.38517765666523718</v>
      </c>
      <c r="I61" s="8">
        <f t="shared" si="2"/>
        <v>-0.78924945614325237</v>
      </c>
    </row>
    <row r="62" spans="1:9" x14ac:dyDescent="0.2">
      <c r="A62" s="2" t="s">
        <v>116</v>
      </c>
      <c r="B62" t="s">
        <v>117</v>
      </c>
      <c r="C62" s="7">
        <v>1592057.0200000005</v>
      </c>
      <c r="D62" s="7">
        <v>1199634.2600000005</v>
      </c>
      <c r="E62" s="7">
        <v>710347.21999999858</v>
      </c>
      <c r="F62" s="11">
        <v>767058.87110375497</v>
      </c>
      <c r="G62" s="8">
        <f t="shared" si="0"/>
        <v>-0.24648788018911527</v>
      </c>
      <c r="H62" s="8">
        <f t="shared" si="1"/>
        <v>-0.40786351000012427</v>
      </c>
      <c r="I62" s="8">
        <f t="shared" si="2"/>
        <v>7.9836521502479454E-2</v>
      </c>
    </row>
    <row r="63" spans="1:9" x14ac:dyDescent="0.2">
      <c r="A63" s="2" t="s">
        <v>118</v>
      </c>
      <c r="B63" t="s">
        <v>119</v>
      </c>
      <c r="C63" s="7">
        <v>1760.1299999999999</v>
      </c>
      <c r="D63" s="7">
        <v>0</v>
      </c>
      <c r="E63" s="7">
        <v>0</v>
      </c>
      <c r="F63" s="11">
        <v>474.3635801120983</v>
      </c>
      <c r="G63" s="8">
        <f t="shared" si="0"/>
        <v>-1</v>
      </c>
      <c r="H63" s="8" t="str">
        <f t="shared" si="1"/>
        <v>NA</v>
      </c>
      <c r="I63" s="8" t="str">
        <f t="shared" si="2"/>
        <v>NA</v>
      </c>
    </row>
    <row r="64" spans="1:9" x14ac:dyDescent="0.2">
      <c r="A64" s="2" t="s">
        <v>120</v>
      </c>
      <c r="B64" t="s">
        <v>121</v>
      </c>
      <c r="C64" s="7">
        <v>325084.78999999992</v>
      </c>
      <c r="D64" s="7">
        <v>-164220.01999999999</v>
      </c>
      <c r="E64" s="7">
        <v>121888.46</v>
      </c>
      <c r="F64" s="11">
        <v>106317.29050083317</v>
      </c>
      <c r="G64" s="8">
        <f t="shared" si="0"/>
        <v>-1.5051605767221532</v>
      </c>
      <c r="H64" s="8">
        <f t="shared" si="1"/>
        <v>-1.7422265567864381</v>
      </c>
      <c r="I64" s="8">
        <f t="shared" si="2"/>
        <v>-0.12774933327705373</v>
      </c>
    </row>
    <row r="65" spans="1:9" x14ac:dyDescent="0.2">
      <c r="A65" s="2" t="s">
        <v>122</v>
      </c>
      <c r="B65" t="s">
        <v>123</v>
      </c>
      <c r="C65" s="7">
        <v>154077.83000000002</v>
      </c>
      <c r="D65" s="7">
        <v>172374.68000000005</v>
      </c>
      <c r="E65" s="7">
        <v>102945.48999999999</v>
      </c>
      <c r="F65" s="11">
        <v>25278.433254311007</v>
      </c>
      <c r="G65" s="8">
        <f t="shared" si="0"/>
        <v>0.11875069891625573</v>
      </c>
      <c r="H65" s="8">
        <f t="shared" si="1"/>
        <v>-0.40278067521285632</v>
      </c>
      <c r="I65" s="8">
        <f t="shared" si="2"/>
        <v>-0.75444836627315093</v>
      </c>
    </row>
    <row r="66" spans="1:9" x14ac:dyDescent="0.2">
      <c r="A66" s="2" t="s">
        <v>124</v>
      </c>
      <c r="B66" t="s">
        <v>125</v>
      </c>
      <c r="C66" s="7">
        <v>1020</v>
      </c>
      <c r="D66" s="7">
        <v>0</v>
      </c>
      <c r="E66" s="7">
        <v>0</v>
      </c>
      <c r="F66" s="11">
        <v>0</v>
      </c>
      <c r="G66" s="8">
        <f t="shared" si="0"/>
        <v>-1</v>
      </c>
      <c r="H66" s="8" t="str">
        <f t="shared" si="1"/>
        <v>NA</v>
      </c>
      <c r="I66" s="8" t="str">
        <f t="shared" si="2"/>
        <v>NA</v>
      </c>
    </row>
    <row r="67" spans="1:9" ht="12" thickBot="1" x14ac:dyDescent="0.25">
      <c r="C67" s="9">
        <f>SUM(C8:C66)</f>
        <v>33300812.800000008</v>
      </c>
      <c r="D67" s="9">
        <f>SUM(D8:D66)</f>
        <v>29960224.180000003</v>
      </c>
      <c r="E67" s="9">
        <f>SUM(E8:E66)</f>
        <v>31016159.27999999</v>
      </c>
      <c r="F67" s="9">
        <f>SUM(F8:F66)</f>
        <v>33536926.780049894</v>
      </c>
      <c r="G67" s="10">
        <f t="shared" ref="G67:I67" si="3">IF(C67=0,"NA", (D67-C67)/C67)</f>
        <v>-0.10031552803419873</v>
      </c>
      <c r="H67" s="10">
        <f t="shared" si="3"/>
        <v>3.5244566050506319E-2</v>
      </c>
      <c r="I67" s="10">
        <f t="shared" si="3"/>
        <v>8.1272715854130886E-2</v>
      </c>
    </row>
    <row r="68" spans="1:9" ht="12" thickTop="1" x14ac:dyDescent="0.2"/>
  </sheetData>
  <printOptions horizontalCentered="1"/>
  <pageMargins left="0.7" right="0.7" top="0.75" bottom="0.75" header="0.3" footer="0.3"/>
  <pageSetup scale="71" orientation="landscape" r:id="rId1"/>
  <headerFooter>
    <oddHeader>&amp;RCASE NO. 2024-00276
ATTACHMENT 1
 TO STAFF DR NO. 1-01</oddHeader>
  </headerFooter>
  <ignoredErrors>
    <ignoredError sqref="A67:I67 A8:E8 G8:I8 A9:E66 G9:I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O&amp;M</vt:lpstr>
      <vt:lpstr>'O&amp;M'!Print_Area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Arif, Huma</dc:creator>
  <cp:lastModifiedBy>Wilen, Eric</cp:lastModifiedBy>
  <cp:lastPrinted>2024-09-22T17:50:40Z</cp:lastPrinted>
  <dcterms:created xsi:type="dcterms:W3CDTF">2024-08-28T18:21:23Z</dcterms:created>
  <dcterms:modified xsi:type="dcterms:W3CDTF">2024-09-22T17:50:44Z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