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Troup\"/>
    </mc:Choice>
  </mc:AlternateContent>
  <xr:revisionPtr revIDLastSave="0" documentId="13_ncr:1_{9566A504-F8D0-4C24-B325-54FFB9FECE8D}" xr6:coauthVersionLast="47" xr6:coauthVersionMax="47" xr10:uidLastSave="{00000000-0000-0000-0000-000000000000}"/>
  <bookViews>
    <workbookView xWindow="-120" yWindow="-120" windowWidth="29040" windowHeight="15720" xr2:uid="{979CEB08-8A7E-4583-A0EF-B094AE218A83}"/>
  </bookViews>
  <sheets>
    <sheet name="WNA Summary" sheetId="1" r:id="rId1"/>
    <sheet name="WNA" sheetId="2" r:id="rId2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Regression_Out" localSheetId="1" hidden="1">#REF!</definedName>
    <definedName name="_Regression_Out" hidden="1">#REF!</definedName>
    <definedName name="_Regression_Y" localSheetId="1" hidden="1">#REF!</definedName>
    <definedName name="_Regression_Y" hidden="1">#REF!</definedName>
    <definedName name="_xlnm.Print_Area" localSheetId="1">WNA!$A$13:$N$95</definedName>
    <definedName name="_xlnm.Print_Area" localSheetId="0">'WNA Summary'!$A$1:$R$32</definedName>
    <definedName name="_xlnm.Print_Titles" localSheetId="1">WNA!$A:$B,WNA!$3:$16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" i="2" l="1"/>
  <c r="Q75" i="2" s="1"/>
  <c r="R75" i="2" s="1"/>
  <c r="S75" i="2" s="1"/>
  <c r="T75" i="2" s="1"/>
  <c r="U75" i="2" s="1"/>
  <c r="V75" i="2" s="1"/>
  <c r="W75" i="2" s="1"/>
  <c r="X75" i="2" s="1"/>
  <c r="Y75" i="2" s="1"/>
  <c r="Z75" i="2" s="1"/>
  <c r="AA75" i="2" s="1"/>
  <c r="P74" i="2"/>
  <c r="Q74" i="2" s="1"/>
  <c r="R74" i="2" s="1"/>
  <c r="S74" i="2" s="1"/>
  <c r="T74" i="2" s="1"/>
  <c r="U74" i="2" s="1"/>
  <c r="V74" i="2" s="1"/>
  <c r="W74" i="2" s="1"/>
  <c r="X74" i="2" s="1"/>
  <c r="Y74" i="2" s="1"/>
  <c r="Z74" i="2" s="1"/>
  <c r="AA74" i="2" s="1"/>
  <c r="AB74" i="2" s="1"/>
  <c r="AC74" i="2" s="1"/>
  <c r="AD74" i="2" s="1"/>
  <c r="AE74" i="2" s="1"/>
  <c r="AF74" i="2" s="1"/>
  <c r="AG74" i="2" s="1"/>
  <c r="AH74" i="2" s="1"/>
  <c r="AI74" i="2" s="1"/>
  <c r="AJ74" i="2" s="1"/>
  <c r="AK74" i="2" s="1"/>
  <c r="AL74" i="2" s="1"/>
  <c r="AM74" i="2" s="1"/>
  <c r="AN74" i="2" s="1"/>
  <c r="AO74" i="2" s="1"/>
  <c r="AP74" i="2" s="1"/>
  <c r="AQ74" i="2" s="1"/>
  <c r="AR74" i="2" s="1"/>
  <c r="AS74" i="2" s="1"/>
  <c r="AT74" i="2" s="1"/>
  <c r="AU74" i="2" s="1"/>
  <c r="AV74" i="2" s="1"/>
  <c r="AW74" i="2" s="1"/>
  <c r="AX74" i="2" s="1"/>
  <c r="AY74" i="2" s="1"/>
  <c r="AZ74" i="2" s="1"/>
  <c r="BA74" i="2" s="1"/>
  <c r="BB74" i="2" s="1"/>
  <c r="BC74" i="2" s="1"/>
  <c r="BD74" i="2" s="1"/>
  <c r="BE74" i="2" s="1"/>
  <c r="BF74" i="2" s="1"/>
  <c r="BG74" i="2" s="1"/>
  <c r="BH74" i="2" s="1"/>
  <c r="BI74" i="2" s="1"/>
  <c r="BJ74" i="2" s="1"/>
  <c r="BK74" i="2" s="1"/>
  <c r="BL74" i="2" s="1"/>
  <c r="BM74" i="2" s="1"/>
  <c r="BN74" i="2" s="1"/>
  <c r="BO74" i="2" s="1"/>
  <c r="BP74" i="2" s="1"/>
  <c r="BQ74" i="2" s="1"/>
  <c r="BR74" i="2" s="1"/>
  <c r="BS74" i="2" s="1"/>
  <c r="BT74" i="2" s="1"/>
  <c r="BU74" i="2" s="1"/>
  <c r="BV74" i="2" s="1"/>
  <c r="BW74" i="2" s="1"/>
  <c r="BX74" i="2" s="1"/>
  <c r="BY74" i="2" s="1"/>
  <c r="BZ74" i="2" s="1"/>
  <c r="CA74" i="2" s="1"/>
  <c r="CB74" i="2" s="1"/>
  <c r="CC74" i="2" s="1"/>
  <c r="CD74" i="2" s="1"/>
  <c r="CE74" i="2" s="1"/>
  <c r="CF74" i="2" s="1"/>
  <c r="CG74" i="2" s="1"/>
  <c r="CH74" i="2" s="1"/>
  <c r="P73" i="2"/>
  <c r="Q73" i="2" s="1"/>
  <c r="Q48" i="2"/>
  <c r="R48" i="2" s="1"/>
  <c r="S48" i="2" s="1"/>
  <c r="T48" i="2" s="1"/>
  <c r="U48" i="2" s="1"/>
  <c r="V48" i="2" s="1"/>
  <c r="W48" i="2" s="1"/>
  <c r="X48" i="2" s="1"/>
  <c r="Y48" i="2" s="1"/>
  <c r="Z48" i="2" s="1"/>
  <c r="AA48" i="2" s="1"/>
  <c r="P48" i="2"/>
  <c r="P47" i="2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AC47" i="2" s="1"/>
  <c r="AD47" i="2" s="1"/>
  <c r="AE47" i="2" s="1"/>
  <c r="AF47" i="2" s="1"/>
  <c r="AG47" i="2" s="1"/>
  <c r="AH47" i="2" s="1"/>
  <c r="AI47" i="2" s="1"/>
  <c r="AJ47" i="2" s="1"/>
  <c r="AK47" i="2" s="1"/>
  <c r="AL47" i="2" s="1"/>
  <c r="AM47" i="2" s="1"/>
  <c r="AN47" i="2" s="1"/>
  <c r="AO47" i="2" s="1"/>
  <c r="AP47" i="2" s="1"/>
  <c r="AQ47" i="2" s="1"/>
  <c r="AR47" i="2" s="1"/>
  <c r="AS47" i="2" s="1"/>
  <c r="AT47" i="2" s="1"/>
  <c r="AU47" i="2" s="1"/>
  <c r="AV47" i="2" s="1"/>
  <c r="AW47" i="2" s="1"/>
  <c r="AX47" i="2" s="1"/>
  <c r="AY47" i="2" s="1"/>
  <c r="AZ47" i="2" s="1"/>
  <c r="BA47" i="2" s="1"/>
  <c r="BB47" i="2" s="1"/>
  <c r="BC47" i="2" s="1"/>
  <c r="BD47" i="2" s="1"/>
  <c r="BE47" i="2" s="1"/>
  <c r="BF47" i="2" s="1"/>
  <c r="BG47" i="2" s="1"/>
  <c r="BH47" i="2" s="1"/>
  <c r="BI47" i="2" s="1"/>
  <c r="BJ47" i="2" s="1"/>
  <c r="BK47" i="2" s="1"/>
  <c r="BL47" i="2" s="1"/>
  <c r="BM47" i="2" s="1"/>
  <c r="BN47" i="2" s="1"/>
  <c r="BO47" i="2" s="1"/>
  <c r="BP47" i="2" s="1"/>
  <c r="BQ47" i="2" s="1"/>
  <c r="BR47" i="2" s="1"/>
  <c r="BS47" i="2" s="1"/>
  <c r="BT47" i="2" s="1"/>
  <c r="BU47" i="2" s="1"/>
  <c r="BV47" i="2" s="1"/>
  <c r="BW47" i="2" s="1"/>
  <c r="BX47" i="2" s="1"/>
  <c r="BY47" i="2" s="1"/>
  <c r="BZ47" i="2" s="1"/>
  <c r="CA47" i="2" s="1"/>
  <c r="CB47" i="2" s="1"/>
  <c r="CC47" i="2" s="1"/>
  <c r="CD47" i="2" s="1"/>
  <c r="CE47" i="2" s="1"/>
  <c r="CF47" i="2" s="1"/>
  <c r="CG47" i="2" s="1"/>
  <c r="CH47" i="2" s="1"/>
  <c r="P46" i="2"/>
  <c r="Q46" i="2" s="1"/>
  <c r="R46" i="2" s="1"/>
  <c r="CH41" i="2"/>
  <c r="CG41" i="2"/>
  <c r="BY41" i="2"/>
  <c r="BW41" i="2"/>
  <c r="BV41" i="2"/>
  <c r="BO41" i="2"/>
  <c r="BN41" i="2"/>
  <c r="BM41" i="2"/>
  <c r="BK41" i="2"/>
  <c r="BC41" i="2"/>
  <c r="BB41" i="2"/>
  <c r="BA41" i="2"/>
  <c r="AY41" i="2"/>
  <c r="AX41" i="2"/>
  <c r="AO41" i="2"/>
  <c r="AM41" i="2"/>
  <c r="AC41" i="2"/>
  <c r="AA41" i="2"/>
  <c r="U41" i="2"/>
  <c r="O41" i="2"/>
  <c r="CH38" i="2"/>
  <c r="CG38" i="2"/>
  <c r="CF38" i="2"/>
  <c r="CF41" i="2" s="1"/>
  <c r="CE38" i="2"/>
  <c r="CE41" i="2" s="1"/>
  <c r="CD38" i="2"/>
  <c r="CD41" i="2" s="1"/>
  <c r="CC38" i="2"/>
  <c r="CC41" i="2" s="1"/>
  <c r="CB38" i="2"/>
  <c r="CB41" i="2" s="1"/>
  <c r="CA38" i="2"/>
  <c r="CA41" i="2" s="1"/>
  <c r="BZ38" i="2"/>
  <c r="BZ41" i="2" s="1"/>
  <c r="BY38" i="2"/>
  <c r="BX38" i="2"/>
  <c r="BX41" i="2" s="1"/>
  <c r="BW38" i="2"/>
  <c r="BV38" i="2"/>
  <c r="BU38" i="2"/>
  <c r="BU41" i="2" s="1"/>
  <c r="BT38" i="2"/>
  <c r="BT41" i="2" s="1"/>
  <c r="BS38" i="2"/>
  <c r="BS41" i="2" s="1"/>
  <c r="BR38" i="2"/>
  <c r="BR41" i="2" s="1"/>
  <c r="BQ38" i="2"/>
  <c r="BQ41" i="2" s="1"/>
  <c r="BP38" i="2"/>
  <c r="BP41" i="2" s="1"/>
  <c r="BO38" i="2"/>
  <c r="BN38" i="2"/>
  <c r="BM38" i="2"/>
  <c r="BL38" i="2"/>
  <c r="BL41" i="2" s="1"/>
  <c r="BK38" i="2"/>
  <c r="BJ38" i="2"/>
  <c r="BJ41" i="2" s="1"/>
  <c r="BI38" i="2"/>
  <c r="BI41" i="2" s="1"/>
  <c r="BH38" i="2"/>
  <c r="BH41" i="2" s="1"/>
  <c r="BG38" i="2"/>
  <c r="BG41" i="2" s="1"/>
  <c r="BF38" i="2"/>
  <c r="BF41" i="2" s="1"/>
  <c r="BE38" i="2"/>
  <c r="BE41" i="2" s="1"/>
  <c r="BD38" i="2"/>
  <c r="BD41" i="2" s="1"/>
  <c r="BC38" i="2"/>
  <c r="BB38" i="2"/>
  <c r="BA38" i="2"/>
  <c r="AZ38" i="2"/>
  <c r="AZ41" i="2" s="1"/>
  <c r="AY38" i="2"/>
  <c r="AX38" i="2"/>
  <c r="AW38" i="2"/>
  <c r="AW41" i="2" s="1"/>
  <c r="AV38" i="2"/>
  <c r="AV41" i="2" s="1"/>
  <c r="AU38" i="2"/>
  <c r="AU41" i="2" s="1"/>
  <c r="AT38" i="2"/>
  <c r="AT41" i="2" s="1"/>
  <c r="AS38" i="2"/>
  <c r="AS41" i="2" s="1"/>
  <c r="AR38" i="2"/>
  <c r="AR41" i="2" s="1"/>
  <c r="AQ38" i="2"/>
  <c r="AQ41" i="2" s="1"/>
  <c r="AP38" i="2"/>
  <c r="AP41" i="2" s="1"/>
  <c r="AO38" i="2"/>
  <c r="AN38" i="2"/>
  <c r="AN41" i="2" s="1"/>
  <c r="AM38" i="2"/>
  <c r="AL38" i="2"/>
  <c r="AL41" i="2" s="1"/>
  <c r="AK38" i="2"/>
  <c r="AK41" i="2" s="1"/>
  <c r="AJ38" i="2"/>
  <c r="AJ41" i="2" s="1"/>
  <c r="AI38" i="2"/>
  <c r="AI41" i="2" s="1"/>
  <c r="AH38" i="2"/>
  <c r="AH41" i="2" s="1"/>
  <c r="AG38" i="2"/>
  <c r="AG41" i="2" s="1"/>
  <c r="AF38" i="2"/>
  <c r="AF41" i="2" s="1"/>
  <c r="AE38" i="2"/>
  <c r="AE41" i="2" s="1"/>
  <c r="AD38" i="2"/>
  <c r="AD41" i="2" s="1"/>
  <c r="AC38" i="2"/>
  <c r="AB38" i="2"/>
  <c r="AB41" i="2" s="1"/>
  <c r="AA38" i="2"/>
  <c r="Z38" i="2"/>
  <c r="Z41" i="2" s="1"/>
  <c r="Y38" i="2"/>
  <c r="Y41" i="2" s="1"/>
  <c r="X38" i="2"/>
  <c r="X41" i="2" s="1"/>
  <c r="W38" i="2"/>
  <c r="W41" i="2" s="1"/>
  <c r="V38" i="2"/>
  <c r="V41" i="2" s="1"/>
  <c r="U38" i="2"/>
  <c r="T38" i="2"/>
  <c r="T41" i="2" s="1"/>
  <c r="S38" i="2"/>
  <c r="S41" i="2" s="1"/>
  <c r="R38" i="2"/>
  <c r="R41" i="2" s="1"/>
  <c r="Q38" i="2"/>
  <c r="Q41" i="2" s="1"/>
  <c r="P38" i="2"/>
  <c r="P41" i="2" s="1"/>
  <c r="O38" i="2"/>
  <c r="P21" i="2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P20" i="2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AH20" i="2" s="1"/>
  <c r="AI20" i="2" s="1"/>
  <c r="AJ20" i="2" s="1"/>
  <c r="AK20" i="2" s="1"/>
  <c r="AL20" i="2" s="1"/>
  <c r="AM20" i="2" s="1"/>
  <c r="AN20" i="2" s="1"/>
  <c r="AO20" i="2" s="1"/>
  <c r="AP20" i="2" s="1"/>
  <c r="AQ20" i="2" s="1"/>
  <c r="AR20" i="2" s="1"/>
  <c r="AS20" i="2" s="1"/>
  <c r="AT20" i="2" s="1"/>
  <c r="AU20" i="2" s="1"/>
  <c r="AV20" i="2" s="1"/>
  <c r="AW20" i="2" s="1"/>
  <c r="AX20" i="2" s="1"/>
  <c r="AY20" i="2" s="1"/>
  <c r="AZ20" i="2" s="1"/>
  <c r="BA20" i="2" s="1"/>
  <c r="BB20" i="2" s="1"/>
  <c r="BC20" i="2" s="1"/>
  <c r="BD20" i="2" s="1"/>
  <c r="BE20" i="2" s="1"/>
  <c r="BF20" i="2" s="1"/>
  <c r="BG20" i="2" s="1"/>
  <c r="BH20" i="2" s="1"/>
  <c r="BI20" i="2" s="1"/>
  <c r="BJ20" i="2" s="1"/>
  <c r="BK20" i="2" s="1"/>
  <c r="BL20" i="2" s="1"/>
  <c r="BM20" i="2" s="1"/>
  <c r="BN20" i="2" s="1"/>
  <c r="BO20" i="2" s="1"/>
  <c r="BP20" i="2" s="1"/>
  <c r="BQ20" i="2" s="1"/>
  <c r="BR20" i="2" s="1"/>
  <c r="BS20" i="2" s="1"/>
  <c r="BT20" i="2" s="1"/>
  <c r="BU20" i="2" s="1"/>
  <c r="BV20" i="2" s="1"/>
  <c r="BW20" i="2" s="1"/>
  <c r="BX20" i="2" s="1"/>
  <c r="BY20" i="2" s="1"/>
  <c r="BZ20" i="2" s="1"/>
  <c r="CA20" i="2" s="1"/>
  <c r="CB20" i="2" s="1"/>
  <c r="CC20" i="2" s="1"/>
  <c r="CD20" i="2" s="1"/>
  <c r="CE20" i="2" s="1"/>
  <c r="CF20" i="2" s="1"/>
  <c r="CG20" i="2" s="1"/>
  <c r="CH20" i="2" s="1"/>
  <c r="P19" i="2"/>
  <c r="Q19" i="2" s="1"/>
  <c r="CG15" i="2"/>
  <c r="AS15" i="2"/>
  <c r="BE15" i="2" s="1"/>
  <c r="BQ15" i="2" s="1"/>
  <c r="CC15" i="2" s="1"/>
  <c r="AG15" i="2"/>
  <c r="AC15" i="2"/>
  <c r="AO15" i="2" s="1"/>
  <c r="BA15" i="2" s="1"/>
  <c r="BM15" i="2" s="1"/>
  <c r="BY15" i="2" s="1"/>
  <c r="Z15" i="2"/>
  <c r="AL15" i="2" s="1"/>
  <c r="AX15" i="2" s="1"/>
  <c r="BJ15" i="2" s="1"/>
  <c r="BV15" i="2" s="1"/>
  <c r="CH15" i="2" s="1"/>
  <c r="U15" i="2"/>
  <c r="T15" i="2"/>
  <c r="AF15" i="2" s="1"/>
  <c r="AR15" i="2" s="1"/>
  <c r="BD15" i="2" s="1"/>
  <c r="BP15" i="2" s="1"/>
  <c r="CB15" i="2" s="1"/>
  <c r="Q15" i="2"/>
  <c r="Y15" i="2"/>
  <c r="AK15" i="2" s="1"/>
  <c r="AW15" i="2" s="1"/>
  <c r="BI15" i="2" s="1"/>
  <c r="BU15" i="2" s="1"/>
  <c r="X15" i="2"/>
  <c r="AJ15" i="2" s="1"/>
  <c r="AV15" i="2" s="1"/>
  <c r="BH15" i="2" s="1"/>
  <c r="BT15" i="2" s="1"/>
  <c r="CF15" i="2" s="1"/>
  <c r="W15" i="2"/>
  <c r="AI15" i="2" s="1"/>
  <c r="AU15" i="2" s="1"/>
  <c r="BG15" i="2" s="1"/>
  <c r="BS15" i="2" s="1"/>
  <c r="CE15" i="2" s="1"/>
  <c r="V15" i="2"/>
  <c r="AH15" i="2" s="1"/>
  <c r="AT15" i="2" s="1"/>
  <c r="BF15" i="2" s="1"/>
  <c r="BR15" i="2" s="1"/>
  <c r="CD15" i="2" s="1"/>
  <c r="S15" i="2"/>
  <c r="AE15" i="2" s="1"/>
  <c r="AQ15" i="2" s="1"/>
  <c r="BC15" i="2" s="1"/>
  <c r="BO15" i="2" s="1"/>
  <c r="CA15" i="2" s="1"/>
  <c r="R15" i="2"/>
  <c r="AD15" i="2" s="1"/>
  <c r="AP15" i="2" s="1"/>
  <c r="BB15" i="2" s="1"/>
  <c r="BN15" i="2" s="1"/>
  <c r="BZ15" i="2" s="1"/>
  <c r="P15" i="2"/>
  <c r="AB15" i="2" s="1"/>
  <c r="AN15" i="2" s="1"/>
  <c r="AZ15" i="2" s="1"/>
  <c r="BL15" i="2" s="1"/>
  <c r="BX15" i="2" s="1"/>
  <c r="O15" i="2"/>
  <c r="AA15" i="2" s="1"/>
  <c r="AM15" i="2" s="1"/>
  <c r="AY15" i="2" s="1"/>
  <c r="BK15" i="2" s="1"/>
  <c r="BW15" i="2" s="1"/>
  <c r="CA14" i="2"/>
  <c r="BA14" i="2"/>
  <c r="BM14" i="2" s="1"/>
  <c r="BY14" i="2" s="1"/>
  <c r="Z14" i="2"/>
  <c r="AL14" i="2" s="1"/>
  <c r="AX14" i="2" s="1"/>
  <c r="BJ14" i="2" s="1"/>
  <c r="BV14" i="2" s="1"/>
  <c r="CH14" i="2" s="1"/>
  <c r="Y14" i="2"/>
  <c r="AK14" i="2" s="1"/>
  <c r="AW14" i="2" s="1"/>
  <c r="BI14" i="2" s="1"/>
  <c r="BU14" i="2" s="1"/>
  <c r="CG14" i="2" s="1"/>
  <c r="X14" i="2"/>
  <c r="AJ14" i="2" s="1"/>
  <c r="AV14" i="2" s="1"/>
  <c r="BH14" i="2" s="1"/>
  <c r="BT14" i="2" s="1"/>
  <c r="CF14" i="2" s="1"/>
  <c r="W14" i="2"/>
  <c r="AI14" i="2" s="1"/>
  <c r="AU14" i="2" s="1"/>
  <c r="BG14" i="2" s="1"/>
  <c r="BS14" i="2" s="1"/>
  <c r="CE14" i="2" s="1"/>
  <c r="V14" i="2"/>
  <c r="AH14" i="2" s="1"/>
  <c r="AT14" i="2" s="1"/>
  <c r="BF14" i="2" s="1"/>
  <c r="BR14" i="2" s="1"/>
  <c r="CD14" i="2" s="1"/>
  <c r="U14" i="2"/>
  <c r="AG14" i="2" s="1"/>
  <c r="AS14" i="2" s="1"/>
  <c r="BE14" i="2" s="1"/>
  <c r="BQ14" i="2" s="1"/>
  <c r="CC14" i="2" s="1"/>
  <c r="T14" i="2"/>
  <c r="AF14" i="2" s="1"/>
  <c r="AR14" i="2" s="1"/>
  <c r="BD14" i="2" s="1"/>
  <c r="BP14" i="2" s="1"/>
  <c r="CB14" i="2" s="1"/>
  <c r="S14" i="2"/>
  <c r="AE14" i="2" s="1"/>
  <c r="AQ14" i="2" s="1"/>
  <c r="BC14" i="2" s="1"/>
  <c r="BO14" i="2" s="1"/>
  <c r="R14" i="2"/>
  <c r="AD14" i="2" s="1"/>
  <c r="AP14" i="2" s="1"/>
  <c r="BB14" i="2" s="1"/>
  <c r="BN14" i="2" s="1"/>
  <c r="BZ14" i="2" s="1"/>
  <c r="Q14" i="2"/>
  <c r="AC14" i="2" s="1"/>
  <c r="AO14" i="2" s="1"/>
  <c r="P14" i="2"/>
  <c r="AB14" i="2" s="1"/>
  <c r="AN14" i="2" s="1"/>
  <c r="AZ14" i="2" s="1"/>
  <c r="BL14" i="2" s="1"/>
  <c r="BX14" i="2" s="1"/>
  <c r="O14" i="2"/>
  <c r="AA14" i="2" s="1"/>
  <c r="AM14" i="2" s="1"/>
  <c r="AY14" i="2" s="1"/>
  <c r="BK14" i="2" s="1"/>
  <c r="BW14" i="2" s="1"/>
  <c r="C101" i="2"/>
  <c r="A6" i="2"/>
  <c r="R30" i="1"/>
  <c r="Q30" i="1"/>
  <c r="P30" i="1"/>
  <c r="Q28" i="1"/>
  <c r="O27" i="1"/>
  <c r="O31" i="1" s="1"/>
  <c r="P23" i="1"/>
  <c r="R23" i="1" s="1"/>
  <c r="Q29" i="1"/>
  <c r="R20" i="1"/>
  <c r="O20" i="1"/>
  <c r="O24" i="1" s="1"/>
  <c r="O17" i="1"/>
  <c r="R16" i="1"/>
  <c r="P15" i="1"/>
  <c r="R15" i="1" s="1"/>
  <c r="O13" i="1"/>
  <c r="R13" i="1" s="1"/>
  <c r="C9" i="1"/>
  <c r="Q84" i="2" l="1"/>
  <c r="R73" i="2"/>
  <c r="S46" i="2"/>
  <c r="R57" i="2"/>
  <c r="AB21" i="2"/>
  <c r="AC21" i="2" s="1"/>
  <c r="AD21" i="2" s="1"/>
  <c r="AE21" i="2" s="1"/>
  <c r="AF21" i="2" s="1"/>
  <c r="AG21" i="2" s="1"/>
  <c r="AH21" i="2" s="1"/>
  <c r="AI21" i="2" s="1"/>
  <c r="AJ21" i="2" s="1"/>
  <c r="AK21" i="2" s="1"/>
  <c r="AL21" i="2" s="1"/>
  <c r="AM21" i="2" s="1"/>
  <c r="AB48" i="2"/>
  <c r="AC48" i="2" s="1"/>
  <c r="AD48" i="2" s="1"/>
  <c r="AE48" i="2" s="1"/>
  <c r="AF48" i="2" s="1"/>
  <c r="AG48" i="2" s="1"/>
  <c r="AH48" i="2" s="1"/>
  <c r="AI48" i="2" s="1"/>
  <c r="AJ48" i="2" s="1"/>
  <c r="AK48" i="2" s="1"/>
  <c r="AL48" i="2" s="1"/>
  <c r="AM48" i="2" s="1"/>
  <c r="AB75" i="2"/>
  <c r="AC75" i="2" s="1"/>
  <c r="AD75" i="2" s="1"/>
  <c r="AE75" i="2" s="1"/>
  <c r="AF75" i="2" s="1"/>
  <c r="AG75" i="2" s="1"/>
  <c r="AH75" i="2" s="1"/>
  <c r="AI75" i="2" s="1"/>
  <c r="AJ75" i="2" s="1"/>
  <c r="AK75" i="2" s="1"/>
  <c r="AL75" i="2" s="1"/>
  <c r="AM75" i="2" s="1"/>
  <c r="R19" i="2"/>
  <c r="S19" i="2" s="1"/>
  <c r="T19" i="2" s="1"/>
  <c r="U19" i="2" s="1"/>
  <c r="V19" i="2" s="1"/>
  <c r="Q30" i="2"/>
  <c r="O30" i="2"/>
  <c r="R27" i="1"/>
  <c r="R30" i="2"/>
  <c r="S30" i="2"/>
  <c r="Q57" i="2"/>
  <c r="U30" i="2"/>
  <c r="D10" i="2"/>
  <c r="T30" i="2"/>
  <c r="P30" i="2"/>
  <c r="O57" i="2"/>
  <c r="P57" i="2"/>
  <c r="O84" i="2"/>
  <c r="P84" i="2"/>
  <c r="D101" i="2" l="1"/>
  <c r="E10" i="2"/>
  <c r="D9" i="1"/>
  <c r="AN48" i="2"/>
  <c r="AO48" i="2" s="1"/>
  <c r="AP48" i="2" s="1"/>
  <c r="AQ48" i="2" s="1"/>
  <c r="AR48" i="2" s="1"/>
  <c r="AS48" i="2" s="1"/>
  <c r="AT48" i="2" s="1"/>
  <c r="AU48" i="2" s="1"/>
  <c r="AV48" i="2" s="1"/>
  <c r="AW48" i="2" s="1"/>
  <c r="AX48" i="2" s="1"/>
  <c r="AY48" i="2" s="1"/>
  <c r="AN21" i="2"/>
  <c r="AO21" i="2" s="1"/>
  <c r="AP21" i="2" s="1"/>
  <c r="AQ21" i="2" s="1"/>
  <c r="AR21" i="2" s="1"/>
  <c r="AS21" i="2" s="1"/>
  <c r="AT21" i="2" s="1"/>
  <c r="AU21" i="2" s="1"/>
  <c r="AV21" i="2" s="1"/>
  <c r="AW21" i="2" s="1"/>
  <c r="AX21" i="2" s="1"/>
  <c r="AY21" i="2" s="1"/>
  <c r="T46" i="2"/>
  <c r="S57" i="2"/>
  <c r="S73" i="2"/>
  <c r="R84" i="2"/>
  <c r="W19" i="2"/>
  <c r="V30" i="2"/>
  <c r="AN75" i="2"/>
  <c r="AO75" i="2" s="1"/>
  <c r="AP75" i="2" s="1"/>
  <c r="AQ75" i="2" s="1"/>
  <c r="AR75" i="2" s="1"/>
  <c r="AS75" i="2" s="1"/>
  <c r="AT75" i="2" s="1"/>
  <c r="AU75" i="2" s="1"/>
  <c r="AV75" i="2" s="1"/>
  <c r="AW75" i="2" s="1"/>
  <c r="AX75" i="2" s="1"/>
  <c r="AY75" i="2" s="1"/>
  <c r="AZ48" i="2" l="1"/>
  <c r="BA48" i="2" s="1"/>
  <c r="BB48" i="2" s="1"/>
  <c r="BC48" i="2" s="1"/>
  <c r="BD48" i="2" s="1"/>
  <c r="BE48" i="2" s="1"/>
  <c r="BF48" i="2" s="1"/>
  <c r="BG48" i="2" s="1"/>
  <c r="BH48" i="2" s="1"/>
  <c r="BI48" i="2" s="1"/>
  <c r="BJ48" i="2" s="1"/>
  <c r="BK48" i="2" s="1"/>
  <c r="U46" i="2"/>
  <c r="T57" i="2"/>
  <c r="X19" i="2"/>
  <c r="W30" i="2"/>
  <c r="AZ75" i="2"/>
  <c r="BA75" i="2" s="1"/>
  <c r="BB75" i="2" s="1"/>
  <c r="BC75" i="2" s="1"/>
  <c r="BD75" i="2" s="1"/>
  <c r="BE75" i="2" s="1"/>
  <c r="BF75" i="2" s="1"/>
  <c r="BG75" i="2" s="1"/>
  <c r="BH75" i="2" s="1"/>
  <c r="BI75" i="2" s="1"/>
  <c r="BJ75" i="2" s="1"/>
  <c r="BK75" i="2" s="1"/>
  <c r="T73" i="2"/>
  <c r="S84" i="2"/>
  <c r="E101" i="2"/>
  <c r="E9" i="1"/>
  <c r="F10" i="2"/>
  <c r="C55" i="2"/>
  <c r="C82" i="2"/>
  <c r="C28" i="2"/>
  <c r="AZ21" i="2"/>
  <c r="BA21" i="2" s="1"/>
  <c r="BB21" i="2" s="1"/>
  <c r="BC21" i="2" s="1"/>
  <c r="BD21" i="2" s="1"/>
  <c r="BE21" i="2" s="1"/>
  <c r="BF21" i="2" s="1"/>
  <c r="BG21" i="2" s="1"/>
  <c r="BH21" i="2" s="1"/>
  <c r="BI21" i="2" s="1"/>
  <c r="BJ21" i="2" s="1"/>
  <c r="BK21" i="2" s="1"/>
  <c r="F101" i="2" l="1"/>
  <c r="F9" i="1"/>
  <c r="G10" i="2"/>
  <c r="Y19" i="2"/>
  <c r="X30" i="2"/>
  <c r="V46" i="2"/>
  <c r="U57" i="2"/>
  <c r="U73" i="2"/>
  <c r="T84" i="2"/>
  <c r="BL21" i="2"/>
  <c r="BM21" i="2" s="1"/>
  <c r="BN21" i="2" s="1"/>
  <c r="BO21" i="2" s="1"/>
  <c r="BP21" i="2" s="1"/>
  <c r="BQ21" i="2" s="1"/>
  <c r="BR21" i="2" s="1"/>
  <c r="BS21" i="2" s="1"/>
  <c r="BT21" i="2" s="1"/>
  <c r="BU21" i="2" s="1"/>
  <c r="BV21" i="2" s="1"/>
  <c r="BW21" i="2" s="1"/>
  <c r="D82" i="2"/>
  <c r="O82" i="2"/>
  <c r="C77" i="2"/>
  <c r="C78" i="2" s="1"/>
  <c r="C79" i="2" s="1"/>
  <c r="BL75" i="2"/>
  <c r="BM75" i="2" s="1"/>
  <c r="BN75" i="2" s="1"/>
  <c r="BO75" i="2" s="1"/>
  <c r="BP75" i="2" s="1"/>
  <c r="BQ75" i="2" s="1"/>
  <c r="BR75" i="2" s="1"/>
  <c r="BS75" i="2" s="1"/>
  <c r="BT75" i="2" s="1"/>
  <c r="BU75" i="2" s="1"/>
  <c r="BV75" i="2" s="1"/>
  <c r="BW75" i="2" s="1"/>
  <c r="BL48" i="2"/>
  <c r="BM48" i="2" s="1"/>
  <c r="BN48" i="2" s="1"/>
  <c r="BO48" i="2" s="1"/>
  <c r="BP48" i="2" s="1"/>
  <c r="BQ48" i="2" s="1"/>
  <c r="BR48" i="2" s="1"/>
  <c r="BS48" i="2" s="1"/>
  <c r="BT48" i="2" s="1"/>
  <c r="BU48" i="2" s="1"/>
  <c r="BV48" i="2" s="1"/>
  <c r="BW48" i="2" s="1"/>
  <c r="D28" i="2"/>
  <c r="C23" i="2"/>
  <c r="C24" i="2" s="1"/>
  <c r="C25" i="2" s="1"/>
  <c r="O28" i="2"/>
  <c r="D55" i="2"/>
  <c r="O55" i="2"/>
  <c r="C50" i="2"/>
  <c r="C51" i="2" s="1"/>
  <c r="C52" i="2" s="1"/>
  <c r="P82" i="2" l="1"/>
  <c r="D77" i="2"/>
  <c r="D78" i="2" s="1"/>
  <c r="D79" i="2" s="1"/>
  <c r="E82" i="2"/>
  <c r="P55" i="2"/>
  <c r="E55" i="2"/>
  <c r="D50" i="2"/>
  <c r="D51" i="2" s="1"/>
  <c r="D52" i="2" s="1"/>
  <c r="O23" i="2"/>
  <c r="AA28" i="2"/>
  <c r="G101" i="2"/>
  <c r="G9" i="1"/>
  <c r="H10" i="2"/>
  <c r="P28" i="2"/>
  <c r="D23" i="2"/>
  <c r="D24" i="2" s="1"/>
  <c r="D25" i="2" s="1"/>
  <c r="E28" i="2"/>
  <c r="V73" i="2"/>
  <c r="U84" i="2"/>
  <c r="BX48" i="2"/>
  <c r="BY48" i="2" s="1"/>
  <c r="BZ48" i="2" s="1"/>
  <c r="CA48" i="2" s="1"/>
  <c r="CB48" i="2" s="1"/>
  <c r="CC48" i="2" s="1"/>
  <c r="CD48" i="2" s="1"/>
  <c r="CE48" i="2" s="1"/>
  <c r="CF48" i="2" s="1"/>
  <c r="CG48" i="2" s="1"/>
  <c r="CH48" i="2" s="1"/>
  <c r="BX75" i="2"/>
  <c r="BY75" i="2" s="1"/>
  <c r="BZ75" i="2" s="1"/>
  <c r="CA75" i="2" s="1"/>
  <c r="CB75" i="2" s="1"/>
  <c r="CC75" i="2" s="1"/>
  <c r="CD75" i="2" s="1"/>
  <c r="CE75" i="2" s="1"/>
  <c r="CF75" i="2" s="1"/>
  <c r="CG75" i="2" s="1"/>
  <c r="CH75" i="2" s="1"/>
  <c r="V57" i="2"/>
  <c r="W46" i="2"/>
  <c r="BX21" i="2"/>
  <c r="BY21" i="2" s="1"/>
  <c r="BZ21" i="2" s="1"/>
  <c r="CA21" i="2" s="1"/>
  <c r="CB21" i="2" s="1"/>
  <c r="CC21" i="2" s="1"/>
  <c r="CD21" i="2" s="1"/>
  <c r="CE21" i="2" s="1"/>
  <c r="CF21" i="2" s="1"/>
  <c r="CG21" i="2" s="1"/>
  <c r="CH21" i="2" s="1"/>
  <c r="Z19" i="2"/>
  <c r="Y30" i="2"/>
  <c r="O50" i="2"/>
  <c r="AA55" i="2"/>
  <c r="O77" i="2"/>
  <c r="AA82" i="2"/>
  <c r="AM55" i="2" l="1"/>
  <c r="AA19" i="2"/>
  <c r="Z30" i="2"/>
  <c r="AM28" i="2"/>
  <c r="W73" i="2"/>
  <c r="V84" i="2"/>
  <c r="E23" i="2"/>
  <c r="E24" i="2" s="1"/>
  <c r="E25" i="2" s="1"/>
  <c r="Q28" i="2"/>
  <c r="F28" i="2"/>
  <c r="Q55" i="2"/>
  <c r="E50" i="2"/>
  <c r="E51" i="2" s="1"/>
  <c r="E52" i="2" s="1"/>
  <c r="F55" i="2"/>
  <c r="AB55" i="2"/>
  <c r="P50" i="2"/>
  <c r="AB28" i="2"/>
  <c r="P23" i="2"/>
  <c r="X46" i="2"/>
  <c r="W57" i="2"/>
  <c r="Q82" i="2"/>
  <c r="E77" i="2"/>
  <c r="E78" i="2" s="1"/>
  <c r="E79" i="2" s="1"/>
  <c r="F82" i="2"/>
  <c r="H101" i="2"/>
  <c r="I10" i="2"/>
  <c r="H9" i="1"/>
  <c r="AM82" i="2"/>
  <c r="P77" i="2"/>
  <c r="AB82" i="2"/>
  <c r="AY82" i="2" l="1"/>
  <c r="R55" i="2"/>
  <c r="F50" i="2"/>
  <c r="F51" i="2" s="1"/>
  <c r="F52" i="2" s="1"/>
  <c r="G55" i="2"/>
  <c r="AN55" i="2"/>
  <c r="R82" i="2"/>
  <c r="F77" i="2"/>
  <c r="F78" i="2" s="1"/>
  <c r="F79" i="2" s="1"/>
  <c r="G82" i="2"/>
  <c r="AY28" i="2"/>
  <c r="I101" i="2"/>
  <c r="J10" i="2"/>
  <c r="I9" i="1"/>
  <c r="AC82" i="2"/>
  <c r="Q77" i="2"/>
  <c r="AB19" i="2"/>
  <c r="AA30" i="2"/>
  <c r="Q50" i="2"/>
  <c r="AC55" i="2"/>
  <c r="Y46" i="2"/>
  <c r="X57" i="2"/>
  <c r="F23" i="2"/>
  <c r="F24" i="2" s="1"/>
  <c r="F25" i="2" s="1"/>
  <c r="R28" i="2"/>
  <c r="G28" i="2"/>
  <c r="Q23" i="2"/>
  <c r="AC28" i="2"/>
  <c r="AN82" i="2"/>
  <c r="AN28" i="2"/>
  <c r="AY55" i="2"/>
  <c r="X73" i="2"/>
  <c r="W84" i="2"/>
  <c r="J101" i="2" l="1"/>
  <c r="K10" i="2"/>
  <c r="J9" i="1"/>
  <c r="R77" i="2"/>
  <c r="AD82" i="2"/>
  <c r="AO28" i="2"/>
  <c r="AZ55" i="2"/>
  <c r="G23" i="2"/>
  <c r="G24" i="2" s="1"/>
  <c r="G25" i="2" s="1"/>
  <c r="S28" i="2"/>
  <c r="H28" i="2"/>
  <c r="BK28" i="2"/>
  <c r="BK55" i="2"/>
  <c r="G50" i="2"/>
  <c r="G51" i="2" s="1"/>
  <c r="G52" i="2" s="1"/>
  <c r="S55" i="2"/>
  <c r="H55" i="2"/>
  <c r="R23" i="2"/>
  <c r="AD28" i="2"/>
  <c r="AA23" i="2"/>
  <c r="AC19" i="2"/>
  <c r="AB30" i="2"/>
  <c r="R50" i="2"/>
  <c r="AD55" i="2"/>
  <c r="AZ28" i="2"/>
  <c r="BK82" i="2"/>
  <c r="S82" i="2"/>
  <c r="G77" i="2"/>
  <c r="G78" i="2" s="1"/>
  <c r="G79" i="2" s="1"/>
  <c r="H82" i="2"/>
  <c r="Z46" i="2"/>
  <c r="Y57" i="2"/>
  <c r="AO82" i="2"/>
  <c r="Y73" i="2"/>
  <c r="X84" i="2"/>
  <c r="AZ82" i="2"/>
  <c r="AO55" i="2"/>
  <c r="AB23" i="2" l="1"/>
  <c r="AE55" i="2"/>
  <c r="S50" i="2"/>
  <c r="AD19" i="2"/>
  <c r="AC30" i="2"/>
  <c r="BL55" i="2"/>
  <c r="AA46" i="2"/>
  <c r="Z57" i="2"/>
  <c r="BW55" i="2"/>
  <c r="BA55" i="2"/>
  <c r="BW82" i="2"/>
  <c r="BA28" i="2"/>
  <c r="AP82" i="2"/>
  <c r="BL82" i="2"/>
  <c r="BL28" i="2"/>
  <c r="AP28" i="2"/>
  <c r="BW28" i="2"/>
  <c r="I82" i="2"/>
  <c r="T82" i="2"/>
  <c r="H77" i="2"/>
  <c r="H78" i="2" s="1"/>
  <c r="H79" i="2" s="1"/>
  <c r="I28" i="2"/>
  <c r="T28" i="2"/>
  <c r="H23" i="2"/>
  <c r="H24" i="2" s="1"/>
  <c r="H25" i="2" s="1"/>
  <c r="AP55" i="2"/>
  <c r="S23" i="2"/>
  <c r="AE28" i="2"/>
  <c r="Z73" i="2"/>
  <c r="Y84" i="2"/>
  <c r="S77" i="2"/>
  <c r="AE82" i="2"/>
  <c r="K101" i="2"/>
  <c r="K9" i="1"/>
  <c r="L10" i="2"/>
  <c r="BA82" i="2"/>
  <c r="T55" i="2"/>
  <c r="H50" i="2"/>
  <c r="H51" i="2" s="1"/>
  <c r="H52" i="2" s="1"/>
  <c r="I55" i="2"/>
  <c r="L101" i="2" l="1"/>
  <c r="M10" i="2"/>
  <c r="L9" i="1"/>
  <c r="T77" i="2"/>
  <c r="AF82" i="2"/>
  <c r="BX82" i="2"/>
  <c r="AQ82" i="2"/>
  <c r="BB82" i="2"/>
  <c r="AC23" i="2"/>
  <c r="U82" i="2"/>
  <c r="I77" i="2"/>
  <c r="I78" i="2" s="1"/>
  <c r="I79" i="2" s="1"/>
  <c r="J82" i="2"/>
  <c r="BM55" i="2"/>
  <c r="BX55" i="2"/>
  <c r="AE19" i="2"/>
  <c r="AD30" i="2"/>
  <c r="BB28" i="2"/>
  <c r="BM28" i="2"/>
  <c r="I50" i="2"/>
  <c r="I51" i="2" s="1"/>
  <c r="I52" i="2" s="1"/>
  <c r="U55" i="2"/>
  <c r="J55" i="2"/>
  <c r="AQ55" i="2"/>
  <c r="AA73" i="2"/>
  <c r="Z84" i="2"/>
  <c r="T23" i="2"/>
  <c r="AF28" i="2"/>
  <c r="AB46" i="2"/>
  <c r="AA57" i="2"/>
  <c r="AF55" i="2"/>
  <c r="T50" i="2"/>
  <c r="AQ28" i="2"/>
  <c r="J28" i="2"/>
  <c r="U28" i="2"/>
  <c r="I23" i="2"/>
  <c r="I24" i="2" s="1"/>
  <c r="I25" i="2" s="1"/>
  <c r="BX28" i="2"/>
  <c r="BM82" i="2"/>
  <c r="BB55" i="2"/>
  <c r="AF19" i="2" l="1"/>
  <c r="AE30" i="2"/>
  <c r="BN55" i="2"/>
  <c r="BN28" i="2"/>
  <c r="K28" i="2"/>
  <c r="V28" i="2"/>
  <c r="J23" i="2"/>
  <c r="J24" i="2" s="1"/>
  <c r="J25" i="2" s="1"/>
  <c r="AD23" i="2"/>
  <c r="AG82" i="2"/>
  <c r="U77" i="2"/>
  <c r="K55" i="2"/>
  <c r="V55" i="2"/>
  <c r="J50" i="2"/>
  <c r="J51" i="2" s="1"/>
  <c r="J52" i="2" s="1"/>
  <c r="BY82" i="2"/>
  <c r="AB73" i="2"/>
  <c r="AA84" i="2"/>
  <c r="AG55" i="2"/>
  <c r="U50" i="2"/>
  <c r="BC28" i="2"/>
  <c r="BC55" i="2"/>
  <c r="AR82" i="2"/>
  <c r="BY28" i="2"/>
  <c r="AR55" i="2"/>
  <c r="BN82" i="2"/>
  <c r="AA50" i="2"/>
  <c r="AC46" i="2"/>
  <c r="AB57" i="2"/>
  <c r="BY55" i="2"/>
  <c r="BC82" i="2"/>
  <c r="M101" i="2"/>
  <c r="N10" i="2"/>
  <c r="M9" i="1"/>
  <c r="U23" i="2"/>
  <c r="AG28" i="2"/>
  <c r="AR28" i="2"/>
  <c r="K82" i="2"/>
  <c r="V82" i="2"/>
  <c r="J77" i="2"/>
  <c r="J78" i="2" s="1"/>
  <c r="J79" i="2" s="1"/>
  <c r="L82" i="2" l="1"/>
  <c r="W82" i="2"/>
  <c r="K77" i="2"/>
  <c r="K78" i="2" s="1"/>
  <c r="K79" i="2" s="1"/>
  <c r="BD82" i="2"/>
  <c r="V23" i="2"/>
  <c r="AH28" i="2"/>
  <c r="BD28" i="2"/>
  <c r="W28" i="2"/>
  <c r="L28" i="2"/>
  <c r="K23" i="2"/>
  <c r="K24" i="2" s="1"/>
  <c r="K25" i="2" s="1"/>
  <c r="BZ28" i="2"/>
  <c r="AB50" i="2"/>
  <c r="BO55" i="2"/>
  <c r="AC73" i="2"/>
  <c r="AB84" i="2"/>
  <c r="AD46" i="2"/>
  <c r="AC57" i="2"/>
  <c r="BZ55" i="2"/>
  <c r="BO82" i="2"/>
  <c r="AS55" i="2"/>
  <c r="N101" i="2"/>
  <c r="N9" i="1"/>
  <c r="O10" i="2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AH10" i="2" s="1"/>
  <c r="AI10" i="2" s="1"/>
  <c r="AJ10" i="2" s="1"/>
  <c r="AK10" i="2" s="1"/>
  <c r="AL10" i="2" s="1"/>
  <c r="AM10" i="2" s="1"/>
  <c r="AN10" i="2" s="1"/>
  <c r="AO10" i="2" s="1"/>
  <c r="AP10" i="2" s="1"/>
  <c r="AQ10" i="2" s="1"/>
  <c r="AR10" i="2" s="1"/>
  <c r="AS10" i="2" s="1"/>
  <c r="AT10" i="2" s="1"/>
  <c r="AU10" i="2" s="1"/>
  <c r="AV10" i="2" s="1"/>
  <c r="AW10" i="2" s="1"/>
  <c r="AX10" i="2" s="1"/>
  <c r="AY10" i="2" s="1"/>
  <c r="AZ10" i="2" s="1"/>
  <c r="BA10" i="2" s="1"/>
  <c r="BB10" i="2" s="1"/>
  <c r="BC10" i="2" s="1"/>
  <c r="BD10" i="2" s="1"/>
  <c r="BE10" i="2" s="1"/>
  <c r="BF10" i="2" s="1"/>
  <c r="BG10" i="2" s="1"/>
  <c r="BH10" i="2" s="1"/>
  <c r="BI10" i="2" s="1"/>
  <c r="BJ10" i="2" s="1"/>
  <c r="BK10" i="2" s="1"/>
  <c r="BL10" i="2" s="1"/>
  <c r="BM10" i="2" s="1"/>
  <c r="BN10" i="2" s="1"/>
  <c r="BO10" i="2" s="1"/>
  <c r="BP10" i="2" s="1"/>
  <c r="BQ10" i="2" s="1"/>
  <c r="BR10" i="2" s="1"/>
  <c r="BS10" i="2" s="1"/>
  <c r="BT10" i="2" s="1"/>
  <c r="BU10" i="2" s="1"/>
  <c r="BV10" i="2" s="1"/>
  <c r="BW10" i="2" s="1"/>
  <c r="BX10" i="2" s="1"/>
  <c r="BY10" i="2" s="1"/>
  <c r="BZ10" i="2" s="1"/>
  <c r="CA10" i="2" s="1"/>
  <c r="CB10" i="2" s="1"/>
  <c r="CC10" i="2" s="1"/>
  <c r="CD10" i="2" s="1"/>
  <c r="CE10" i="2" s="1"/>
  <c r="CF10" i="2" s="1"/>
  <c r="CG10" i="2" s="1"/>
  <c r="CH10" i="2" s="1"/>
  <c r="AE23" i="2"/>
  <c r="AH82" i="2"/>
  <c r="V77" i="2"/>
  <c r="BO28" i="2"/>
  <c r="L55" i="2"/>
  <c r="W55" i="2"/>
  <c r="K50" i="2"/>
  <c r="K51" i="2" s="1"/>
  <c r="K52" i="2" s="1"/>
  <c r="BZ82" i="2"/>
  <c r="BD55" i="2"/>
  <c r="AA77" i="2"/>
  <c r="AS28" i="2"/>
  <c r="AS82" i="2"/>
  <c r="V50" i="2"/>
  <c r="AH55" i="2"/>
  <c r="AG19" i="2"/>
  <c r="AF30" i="2"/>
  <c r="BP28" i="2" l="1"/>
  <c r="AT55" i="2"/>
  <c r="AI55" i="2"/>
  <c r="W50" i="2"/>
  <c r="AT28" i="2"/>
  <c r="M55" i="2"/>
  <c r="X55" i="2"/>
  <c r="L50" i="2"/>
  <c r="L51" i="2" s="1"/>
  <c r="L52" i="2" s="1"/>
  <c r="AC50" i="2"/>
  <c r="AB77" i="2"/>
  <c r="AE46" i="2"/>
  <c r="AD57" i="2"/>
  <c r="CA28" i="2"/>
  <c r="AD73" i="2"/>
  <c r="AC84" i="2"/>
  <c r="BP82" i="2"/>
  <c r="X28" i="2"/>
  <c r="L23" i="2"/>
  <c r="L24" i="2" s="1"/>
  <c r="L25" i="2" s="1"/>
  <c r="M28" i="2"/>
  <c r="BP55" i="2"/>
  <c r="BE55" i="2"/>
  <c r="CA55" i="2"/>
  <c r="AI28" i="2"/>
  <c r="W23" i="2"/>
  <c r="BE82" i="2"/>
  <c r="CA82" i="2"/>
  <c r="AI82" i="2"/>
  <c r="W77" i="2"/>
  <c r="AF23" i="2"/>
  <c r="AT82" i="2"/>
  <c r="AH19" i="2"/>
  <c r="AG30" i="2"/>
  <c r="BE28" i="2"/>
  <c r="X82" i="2"/>
  <c r="M82" i="2"/>
  <c r="L77" i="2"/>
  <c r="L78" i="2" s="1"/>
  <c r="L79" i="2" s="1"/>
  <c r="BQ55" i="2" l="1"/>
  <c r="AJ82" i="2"/>
  <c r="X77" i="2"/>
  <c r="BQ28" i="2"/>
  <c r="Y28" i="2"/>
  <c r="N28" i="2"/>
  <c r="M23" i="2"/>
  <c r="M24" i="2" s="1"/>
  <c r="M25" i="2" s="1"/>
  <c r="AG23" i="2"/>
  <c r="N82" i="2"/>
  <c r="M77" i="2"/>
  <c r="M78" i="2" s="1"/>
  <c r="M79" i="2" s="1"/>
  <c r="Y82" i="2"/>
  <c r="AU55" i="2"/>
  <c r="CB55" i="2"/>
  <c r="AC77" i="2"/>
  <c r="AD50" i="2"/>
  <c r="AU28" i="2"/>
  <c r="AF46" i="2"/>
  <c r="AE57" i="2"/>
  <c r="N55" i="2"/>
  <c r="Y55" i="2"/>
  <c r="M50" i="2"/>
  <c r="M51" i="2" s="1"/>
  <c r="M52" i="2" s="1"/>
  <c r="AJ28" i="2"/>
  <c r="X23" i="2"/>
  <c r="BF55" i="2"/>
  <c r="AI19" i="2"/>
  <c r="AH30" i="2"/>
  <c r="AU82" i="2"/>
  <c r="BF82" i="2"/>
  <c r="CB28" i="2"/>
  <c r="AE73" i="2"/>
  <c r="AD84" i="2"/>
  <c r="BQ82" i="2"/>
  <c r="AJ55" i="2"/>
  <c r="X50" i="2"/>
  <c r="BF28" i="2"/>
  <c r="CB82" i="2"/>
  <c r="AK55" i="2" l="1"/>
  <c r="Y50" i="2"/>
  <c r="AK28" i="2"/>
  <c r="Y23" i="2"/>
  <c r="BG82" i="2"/>
  <c r="Z55" i="2"/>
  <c r="N50" i="2"/>
  <c r="N51" i="2" s="1"/>
  <c r="N52" i="2" s="1"/>
  <c r="C53" i="2" s="1"/>
  <c r="CC28" i="2"/>
  <c r="AH23" i="2"/>
  <c r="AE50" i="2"/>
  <c r="AJ19" i="2"/>
  <c r="AI30" i="2"/>
  <c r="Z82" i="2"/>
  <c r="N77" i="2"/>
  <c r="N78" i="2" s="1"/>
  <c r="N79" i="2" s="1"/>
  <c r="C80" i="2" s="1"/>
  <c r="CC82" i="2"/>
  <c r="BG55" i="2"/>
  <c r="AD77" i="2"/>
  <c r="Y77" i="2"/>
  <c r="AK82" i="2"/>
  <c r="AF73" i="2"/>
  <c r="AE84" i="2"/>
  <c r="AG46" i="2"/>
  <c r="AF57" i="2"/>
  <c r="BR28" i="2"/>
  <c r="AV82" i="2"/>
  <c r="BR55" i="2"/>
  <c r="BG28" i="2"/>
  <c r="CC55" i="2"/>
  <c r="AV55" i="2"/>
  <c r="BR82" i="2"/>
  <c r="AV28" i="2"/>
  <c r="N23" i="2"/>
  <c r="N24" i="2" s="1"/>
  <c r="N25" i="2" s="1"/>
  <c r="C26" i="2" s="1"/>
  <c r="Z28" i="2"/>
  <c r="CD55" i="2" l="1"/>
  <c r="AE77" i="2"/>
  <c r="AW82" i="2"/>
  <c r="D53" i="2"/>
  <c r="C60" i="2"/>
  <c r="C54" i="2"/>
  <c r="C56" i="2" s="1"/>
  <c r="C58" i="2" s="1"/>
  <c r="AG73" i="2"/>
  <c r="AF84" i="2"/>
  <c r="AL55" i="2"/>
  <c r="Z50" i="2"/>
  <c r="BH55" i="2"/>
  <c r="AL28" i="2"/>
  <c r="Z23" i="2"/>
  <c r="BH82" i="2"/>
  <c r="D26" i="2"/>
  <c r="C27" i="2"/>
  <c r="C29" i="2" s="1"/>
  <c r="C31" i="2" s="1"/>
  <c r="C33" i="2"/>
  <c r="C81" i="2"/>
  <c r="C83" i="2" s="1"/>
  <c r="C85" i="2" s="1"/>
  <c r="C90" i="2" s="1"/>
  <c r="D80" i="2"/>
  <c r="C87" i="2"/>
  <c r="BS82" i="2"/>
  <c r="AL82" i="2"/>
  <c r="Z77" i="2"/>
  <c r="CD28" i="2"/>
  <c r="AI23" i="2"/>
  <c r="BH28" i="2"/>
  <c r="BS28" i="2"/>
  <c r="AF50" i="2"/>
  <c r="AK19" i="2"/>
  <c r="AJ30" i="2"/>
  <c r="AW28" i="2"/>
  <c r="AH46" i="2"/>
  <c r="AG57" i="2"/>
  <c r="CD82" i="2"/>
  <c r="BS55" i="2"/>
  <c r="AW55" i="2"/>
  <c r="AX28" i="2" l="1"/>
  <c r="BT55" i="2"/>
  <c r="CE28" i="2"/>
  <c r="AI46" i="2"/>
  <c r="AH57" i="2"/>
  <c r="AX55" i="2"/>
  <c r="C63" i="2"/>
  <c r="BI55" i="2"/>
  <c r="AX82" i="2"/>
  <c r="BI82" i="2"/>
  <c r="E80" i="2"/>
  <c r="D81" i="2"/>
  <c r="D83" i="2" s="1"/>
  <c r="D85" i="2" s="1"/>
  <c r="D90" i="2" s="1"/>
  <c r="D87" i="2"/>
  <c r="AG50" i="2"/>
  <c r="C36" i="2"/>
  <c r="C38" i="2" s="1"/>
  <c r="BT28" i="2"/>
  <c r="D27" i="2"/>
  <c r="D29" i="2" s="1"/>
  <c r="D31" i="2" s="1"/>
  <c r="D36" i="2" s="1"/>
  <c r="D38" i="2" s="1"/>
  <c r="E26" i="2"/>
  <c r="D33" i="2"/>
  <c r="AF77" i="2"/>
  <c r="CE55" i="2"/>
  <c r="BI28" i="2"/>
  <c r="BT82" i="2"/>
  <c r="AH73" i="2"/>
  <c r="AG84" i="2"/>
  <c r="AJ23" i="2"/>
  <c r="AL19" i="2"/>
  <c r="AK30" i="2"/>
  <c r="CE82" i="2"/>
  <c r="D54" i="2"/>
  <c r="D56" i="2" s="1"/>
  <c r="D58" i="2" s="1"/>
  <c r="D63" i="2" s="1"/>
  <c r="E53" i="2"/>
  <c r="D60" i="2"/>
  <c r="D41" i="2" l="1"/>
  <c r="D14" i="1"/>
  <c r="D17" i="1" s="1"/>
  <c r="C29" i="1"/>
  <c r="CF28" i="2"/>
  <c r="CF55" i="2"/>
  <c r="BJ55" i="2"/>
  <c r="AM19" i="2"/>
  <c r="AL30" i="2"/>
  <c r="E27" i="2"/>
  <c r="E29" i="2" s="1"/>
  <c r="E31" i="2" s="1"/>
  <c r="E36" i="2" s="1"/>
  <c r="E38" i="2" s="1"/>
  <c r="F26" i="2"/>
  <c r="E33" i="2"/>
  <c r="E87" i="2"/>
  <c r="F80" i="2"/>
  <c r="E81" i="2"/>
  <c r="E83" i="2" s="1"/>
  <c r="E85" i="2" s="1"/>
  <c r="E90" i="2" s="1"/>
  <c r="BU28" i="2"/>
  <c r="C41" i="2"/>
  <c r="C14" i="1"/>
  <c r="BJ82" i="2"/>
  <c r="AG77" i="2"/>
  <c r="AI73" i="2"/>
  <c r="AH84" i="2"/>
  <c r="AJ46" i="2"/>
  <c r="AI57" i="2"/>
  <c r="C95" i="2"/>
  <c r="C28" i="1"/>
  <c r="BU82" i="2"/>
  <c r="E54" i="2"/>
  <c r="E56" i="2" s="1"/>
  <c r="E58" i="2" s="1"/>
  <c r="E63" i="2" s="1"/>
  <c r="F53" i="2"/>
  <c r="E60" i="2"/>
  <c r="AK23" i="2"/>
  <c r="CF82" i="2"/>
  <c r="BU55" i="2"/>
  <c r="AH50" i="2"/>
  <c r="BJ28" i="2"/>
  <c r="CG82" i="2" l="1"/>
  <c r="CG55" i="2"/>
  <c r="D68" i="2"/>
  <c r="D21" i="1"/>
  <c r="AI50" i="2"/>
  <c r="AK46" i="2"/>
  <c r="AJ57" i="2"/>
  <c r="C17" i="1"/>
  <c r="D29" i="1"/>
  <c r="C22" i="1"/>
  <c r="E41" i="2"/>
  <c r="E14" i="1"/>
  <c r="E17" i="1" s="1"/>
  <c r="CG28" i="2"/>
  <c r="C31" i="1"/>
  <c r="BV55" i="2"/>
  <c r="D22" i="1"/>
  <c r="BV82" i="2"/>
  <c r="D95" i="2"/>
  <c r="D28" i="1"/>
  <c r="BV28" i="2"/>
  <c r="F54" i="2"/>
  <c r="F56" i="2" s="1"/>
  <c r="F58" i="2" s="1"/>
  <c r="G53" i="2"/>
  <c r="F60" i="2"/>
  <c r="AH77" i="2"/>
  <c r="C68" i="2"/>
  <c r="C21" i="1"/>
  <c r="AL23" i="2"/>
  <c r="AN19" i="2"/>
  <c r="AM30" i="2"/>
  <c r="F87" i="2"/>
  <c r="G80" i="2"/>
  <c r="F81" i="2"/>
  <c r="F83" i="2" s="1"/>
  <c r="F85" i="2" s="1"/>
  <c r="F90" i="2" s="1"/>
  <c r="AJ73" i="2"/>
  <c r="AI84" i="2"/>
  <c r="G26" i="2"/>
  <c r="F33" i="2"/>
  <c r="F27" i="2"/>
  <c r="F29" i="2" s="1"/>
  <c r="F31" i="2" s="1"/>
  <c r="F36" i="2" s="1"/>
  <c r="F38" i="2" s="1"/>
  <c r="E29" i="1" l="1"/>
  <c r="H53" i="2"/>
  <c r="G54" i="2"/>
  <c r="G56" i="2" s="1"/>
  <c r="G58" i="2" s="1"/>
  <c r="G63" i="2" s="1"/>
  <c r="G60" i="2"/>
  <c r="E95" i="2"/>
  <c r="E28" i="1"/>
  <c r="F63" i="2"/>
  <c r="D24" i="1"/>
  <c r="C24" i="1"/>
  <c r="H26" i="2"/>
  <c r="G27" i="2"/>
  <c r="G29" i="2" s="1"/>
  <c r="G31" i="2" s="1"/>
  <c r="G36" i="2" s="1"/>
  <c r="G38" i="2" s="1"/>
  <c r="G33" i="2"/>
  <c r="AI77" i="2"/>
  <c r="CH28" i="2"/>
  <c r="E68" i="2"/>
  <c r="E21" i="1"/>
  <c r="E22" i="1"/>
  <c r="AO19" i="2"/>
  <c r="AN30" i="2"/>
  <c r="AJ50" i="2"/>
  <c r="CH82" i="2"/>
  <c r="F41" i="2"/>
  <c r="F14" i="1"/>
  <c r="F17" i="1" s="1"/>
  <c r="H80" i="2"/>
  <c r="G81" i="2"/>
  <c r="G83" i="2" s="1"/>
  <c r="G85" i="2" s="1"/>
  <c r="G90" i="2" s="1"/>
  <c r="G87" i="2"/>
  <c r="CH55" i="2"/>
  <c r="AK73" i="2"/>
  <c r="AJ84" i="2"/>
  <c r="AM23" i="2"/>
  <c r="D31" i="1"/>
  <c r="AL46" i="2"/>
  <c r="AK57" i="2"/>
  <c r="AK50" i="2" l="1"/>
  <c r="E24" i="1"/>
  <c r="H60" i="2"/>
  <c r="I53" i="2"/>
  <c r="H54" i="2"/>
  <c r="H56" i="2" s="1"/>
  <c r="H58" i="2" s="1"/>
  <c r="H63" i="2" s="1"/>
  <c r="G41" i="2"/>
  <c r="G14" i="1"/>
  <c r="F29" i="1"/>
  <c r="I26" i="2"/>
  <c r="H27" i="2"/>
  <c r="H29" i="2" s="1"/>
  <c r="H31" i="2" s="1"/>
  <c r="H36" i="2" s="1"/>
  <c r="H38" i="2" s="1"/>
  <c r="H33" i="2"/>
  <c r="AN23" i="2"/>
  <c r="AM46" i="2"/>
  <c r="AL57" i="2"/>
  <c r="H87" i="2"/>
  <c r="I80" i="2"/>
  <c r="H81" i="2"/>
  <c r="H83" i="2" s="1"/>
  <c r="H85" i="2" s="1"/>
  <c r="H90" i="2" s="1"/>
  <c r="F95" i="2"/>
  <c r="F28" i="1"/>
  <c r="F31" i="1" s="1"/>
  <c r="AJ77" i="2"/>
  <c r="AL73" i="2"/>
  <c r="AK84" i="2"/>
  <c r="AP19" i="2"/>
  <c r="AO30" i="2"/>
  <c r="E31" i="1"/>
  <c r="G68" i="2" l="1"/>
  <c r="G21" i="1"/>
  <c r="AQ19" i="2"/>
  <c r="AP30" i="2"/>
  <c r="I81" i="2"/>
  <c r="I83" i="2" s="1"/>
  <c r="I85" i="2" s="1"/>
  <c r="I90" i="2" s="1"/>
  <c r="J80" i="2"/>
  <c r="I87" i="2"/>
  <c r="H41" i="2"/>
  <c r="H14" i="1"/>
  <c r="H17" i="1" s="1"/>
  <c r="AN46" i="2"/>
  <c r="AM57" i="2"/>
  <c r="AO23" i="2"/>
  <c r="F22" i="1"/>
  <c r="G22" i="1"/>
  <c r="AK77" i="2"/>
  <c r="G17" i="1"/>
  <c r="F68" i="2"/>
  <c r="F21" i="1"/>
  <c r="J26" i="2"/>
  <c r="I27" i="2"/>
  <c r="I29" i="2" s="1"/>
  <c r="I31" i="2" s="1"/>
  <c r="I36" i="2" s="1"/>
  <c r="I38" i="2" s="1"/>
  <c r="I33" i="2"/>
  <c r="AM73" i="2"/>
  <c r="AL84" i="2"/>
  <c r="G95" i="2"/>
  <c r="G28" i="1"/>
  <c r="G29" i="1"/>
  <c r="AL50" i="2"/>
  <c r="I60" i="2"/>
  <c r="J53" i="2"/>
  <c r="I54" i="2"/>
  <c r="I56" i="2" s="1"/>
  <c r="I58" i="2" s="1"/>
  <c r="I63" i="2" s="1"/>
  <c r="AM50" i="2" l="1"/>
  <c r="K80" i="2"/>
  <c r="J87" i="2"/>
  <c r="J81" i="2"/>
  <c r="J83" i="2" s="1"/>
  <c r="J85" i="2" s="1"/>
  <c r="J90" i="2" s="1"/>
  <c r="H95" i="2"/>
  <c r="H28" i="1"/>
  <c r="H31" i="1" s="1"/>
  <c r="G31" i="1"/>
  <c r="J60" i="2"/>
  <c r="K53" i="2"/>
  <c r="J54" i="2"/>
  <c r="J56" i="2" s="1"/>
  <c r="J58" i="2" s="1"/>
  <c r="J63" i="2" s="1"/>
  <c r="AP23" i="2"/>
  <c r="H68" i="2"/>
  <c r="H21" i="1"/>
  <c r="H24" i="1" s="1"/>
  <c r="AO46" i="2"/>
  <c r="AN57" i="2"/>
  <c r="AR19" i="2"/>
  <c r="AQ30" i="2"/>
  <c r="AL77" i="2"/>
  <c r="H22" i="1"/>
  <c r="G24" i="1"/>
  <c r="AN73" i="2"/>
  <c r="AM84" i="2"/>
  <c r="I41" i="2"/>
  <c r="I14" i="1"/>
  <c r="I17" i="1" s="1"/>
  <c r="J33" i="2"/>
  <c r="K26" i="2"/>
  <c r="J27" i="2"/>
  <c r="J29" i="2" s="1"/>
  <c r="J31" i="2" s="1"/>
  <c r="J36" i="2" s="1"/>
  <c r="J38" i="2" s="1"/>
  <c r="F24" i="1"/>
  <c r="H29" i="1"/>
  <c r="AM77" i="2" l="1"/>
  <c r="I22" i="1"/>
  <c r="J41" i="2"/>
  <c r="J14" i="1"/>
  <c r="AO73" i="2"/>
  <c r="AN84" i="2"/>
  <c r="L26" i="2"/>
  <c r="K27" i="2"/>
  <c r="K29" i="2" s="1"/>
  <c r="K31" i="2" s="1"/>
  <c r="K36" i="2" s="1"/>
  <c r="K38" i="2" s="1"/>
  <c r="K33" i="2"/>
  <c r="AP46" i="2"/>
  <c r="AO57" i="2"/>
  <c r="I29" i="1"/>
  <c r="AQ23" i="2"/>
  <c r="K81" i="2"/>
  <c r="K83" i="2" s="1"/>
  <c r="K85" i="2" s="1"/>
  <c r="K90" i="2" s="1"/>
  <c r="L80" i="2"/>
  <c r="K87" i="2"/>
  <c r="AS19" i="2"/>
  <c r="AR30" i="2"/>
  <c r="I95" i="2"/>
  <c r="I28" i="1"/>
  <c r="AN50" i="2"/>
  <c r="L53" i="2"/>
  <c r="K54" i="2"/>
  <c r="K56" i="2" s="1"/>
  <c r="K58" i="2" s="1"/>
  <c r="K63" i="2" s="1"/>
  <c r="K60" i="2"/>
  <c r="I68" i="2"/>
  <c r="I21" i="1"/>
  <c r="J95" i="2" l="1"/>
  <c r="J28" i="1"/>
  <c r="J31" i="1" s="1"/>
  <c r="AP73" i="2"/>
  <c r="AO84" i="2"/>
  <c r="M53" i="2"/>
  <c r="L54" i="2"/>
  <c r="L56" i="2" s="1"/>
  <c r="L58" i="2" s="1"/>
  <c r="L63" i="2" s="1"/>
  <c r="L60" i="2"/>
  <c r="I31" i="1"/>
  <c r="K41" i="2"/>
  <c r="K14" i="1"/>
  <c r="K17" i="1" s="1"/>
  <c r="J29" i="1"/>
  <c r="AR23" i="2"/>
  <c r="M80" i="2"/>
  <c r="L81" i="2"/>
  <c r="L83" i="2" s="1"/>
  <c r="L85" i="2" s="1"/>
  <c r="L90" i="2" s="1"/>
  <c r="L87" i="2"/>
  <c r="I24" i="1"/>
  <c r="J68" i="2"/>
  <c r="J21" i="1"/>
  <c r="M26" i="2"/>
  <c r="L27" i="2"/>
  <c r="L29" i="2" s="1"/>
  <c r="L31" i="2" s="1"/>
  <c r="L36" i="2" s="1"/>
  <c r="L38" i="2" s="1"/>
  <c r="L33" i="2"/>
  <c r="J17" i="1"/>
  <c r="AT19" i="2"/>
  <c r="AS30" i="2"/>
  <c r="AO50" i="2"/>
  <c r="AQ46" i="2"/>
  <c r="AP57" i="2"/>
  <c r="J22" i="1"/>
  <c r="AN77" i="2"/>
  <c r="K22" i="1" l="1"/>
  <c r="AS23" i="2"/>
  <c r="AQ73" i="2"/>
  <c r="AP84" i="2"/>
  <c r="N80" i="2"/>
  <c r="M81" i="2"/>
  <c r="M83" i="2" s="1"/>
  <c r="M85" i="2" s="1"/>
  <c r="M90" i="2" s="1"/>
  <c r="M87" i="2"/>
  <c r="AP50" i="2"/>
  <c r="K95" i="2"/>
  <c r="K28" i="1"/>
  <c r="K31" i="1" s="1"/>
  <c r="AO77" i="2"/>
  <c r="N26" i="2"/>
  <c r="M27" i="2"/>
  <c r="M29" i="2" s="1"/>
  <c r="M31" i="2" s="1"/>
  <c r="M36" i="2" s="1"/>
  <c r="M38" i="2" s="1"/>
  <c r="M33" i="2"/>
  <c r="K68" i="2"/>
  <c r="K21" i="1"/>
  <c r="K24" i="1" s="1"/>
  <c r="AR46" i="2"/>
  <c r="AQ57" i="2"/>
  <c r="AU19" i="2"/>
  <c r="AT30" i="2"/>
  <c r="K29" i="1"/>
  <c r="L14" i="1"/>
  <c r="L17" i="1" s="1"/>
  <c r="L41" i="2"/>
  <c r="J24" i="1"/>
  <c r="N53" i="2"/>
  <c r="M54" i="2"/>
  <c r="M56" i="2" s="1"/>
  <c r="M58" i="2" s="1"/>
  <c r="M63" i="2" s="1"/>
  <c r="M60" i="2"/>
  <c r="AQ50" i="2" l="1"/>
  <c r="AR73" i="2"/>
  <c r="AQ84" i="2"/>
  <c r="N27" i="2"/>
  <c r="N29" i="2" s="1"/>
  <c r="N31" i="2" s="1"/>
  <c r="N33" i="2"/>
  <c r="L22" i="1"/>
  <c r="J61" i="2"/>
  <c r="N81" i="2"/>
  <c r="N83" i="2" s="1"/>
  <c r="N85" i="2" s="1"/>
  <c r="N87" i="2"/>
  <c r="AS46" i="2"/>
  <c r="AR57" i="2"/>
  <c r="AP77" i="2"/>
  <c r="L68" i="2"/>
  <c r="L21" i="1"/>
  <c r="L24" i="1" s="1"/>
  <c r="L95" i="2"/>
  <c r="L28" i="1"/>
  <c r="L31" i="1" s="1"/>
  <c r="L29" i="1"/>
  <c r="N54" i="2"/>
  <c r="N56" i="2" s="1"/>
  <c r="N58" i="2" s="1"/>
  <c r="N60" i="2"/>
  <c r="M61" i="2" s="1"/>
  <c r="AT23" i="2"/>
  <c r="AV19" i="2"/>
  <c r="AU30" i="2"/>
  <c r="M14" i="1"/>
  <c r="M17" i="1" s="1"/>
  <c r="M41" i="2"/>
  <c r="AW19" i="2" l="1"/>
  <c r="AV30" i="2"/>
  <c r="N34" i="2"/>
  <c r="C34" i="2"/>
  <c r="D34" i="2"/>
  <c r="E34" i="2"/>
  <c r="F34" i="2"/>
  <c r="H34" i="2"/>
  <c r="G34" i="2"/>
  <c r="I34" i="2"/>
  <c r="L34" i="2"/>
  <c r="J34" i="2"/>
  <c r="N36" i="2"/>
  <c r="N38" i="2" s="1"/>
  <c r="O26" i="2"/>
  <c r="K61" i="2"/>
  <c r="L61" i="2"/>
  <c r="K34" i="2"/>
  <c r="AT46" i="2"/>
  <c r="AS57" i="2"/>
  <c r="N88" i="2"/>
  <c r="C88" i="2"/>
  <c r="D88" i="2"/>
  <c r="F88" i="2"/>
  <c r="E88" i="2"/>
  <c r="H88" i="2"/>
  <c r="L88" i="2"/>
  <c r="G88" i="2"/>
  <c r="J88" i="2"/>
  <c r="I88" i="2"/>
  <c r="N90" i="2"/>
  <c r="O80" i="2"/>
  <c r="M95" i="2"/>
  <c r="M28" i="1"/>
  <c r="K88" i="2"/>
  <c r="AQ77" i="2"/>
  <c r="M29" i="1"/>
  <c r="M88" i="2"/>
  <c r="AS73" i="2"/>
  <c r="AR84" i="2"/>
  <c r="N61" i="2"/>
  <c r="C61" i="2"/>
  <c r="D61" i="2"/>
  <c r="F61" i="2"/>
  <c r="E61" i="2"/>
  <c r="I61" i="2"/>
  <c r="H61" i="2"/>
  <c r="G61" i="2"/>
  <c r="N63" i="2"/>
  <c r="O53" i="2"/>
  <c r="M22" i="1"/>
  <c r="M34" i="2"/>
  <c r="M68" i="2"/>
  <c r="M21" i="1"/>
  <c r="AU23" i="2"/>
  <c r="AR50" i="2"/>
  <c r="AR77" i="2" l="1"/>
  <c r="AT73" i="2"/>
  <c r="AS84" i="2"/>
  <c r="AU46" i="2"/>
  <c r="AT57" i="2"/>
  <c r="M24" i="1"/>
  <c r="P53" i="2"/>
  <c r="O54" i="2"/>
  <c r="O56" i="2" s="1"/>
  <c r="O58" i="2" s="1"/>
  <c r="O51" i="2"/>
  <c r="O52" i="2" s="1"/>
  <c r="O60" i="2"/>
  <c r="AS50" i="2"/>
  <c r="P26" i="2"/>
  <c r="O27" i="2"/>
  <c r="O29" i="2" s="1"/>
  <c r="O31" i="2" s="1"/>
  <c r="O24" i="2"/>
  <c r="O25" i="2" s="1"/>
  <c r="O33" i="2"/>
  <c r="O81" i="2"/>
  <c r="O83" i="2" s="1"/>
  <c r="O85" i="2" s="1"/>
  <c r="P80" i="2"/>
  <c r="O78" i="2"/>
  <c r="O79" i="2" s="1"/>
  <c r="O87" i="2"/>
  <c r="AV23" i="2"/>
  <c r="N14" i="1"/>
  <c r="N41" i="2"/>
  <c r="AX19" i="2"/>
  <c r="AW30" i="2"/>
  <c r="M31" i="1"/>
  <c r="N29" i="1" l="1"/>
  <c r="P29" i="1" s="1"/>
  <c r="R29" i="1" s="1"/>
  <c r="AW23" i="2"/>
  <c r="AY19" i="2"/>
  <c r="AX30" i="2"/>
  <c r="AU73" i="2"/>
  <c r="AT84" i="2"/>
  <c r="P78" i="2"/>
  <c r="P79" i="2" s="1"/>
  <c r="Q80" i="2"/>
  <c r="P81" i="2"/>
  <c r="P83" i="2" s="1"/>
  <c r="P85" i="2" s="1"/>
  <c r="P90" i="2" s="1"/>
  <c r="P87" i="2"/>
  <c r="N22" i="1"/>
  <c r="P22" i="1" s="1"/>
  <c r="R22" i="1" s="1"/>
  <c r="N95" i="2"/>
  <c r="N28" i="1"/>
  <c r="O63" i="2"/>
  <c r="P54" i="2"/>
  <c r="P56" i="2" s="1"/>
  <c r="P58" i="2" s="1"/>
  <c r="P63" i="2" s="1"/>
  <c r="P51" i="2"/>
  <c r="P52" i="2" s="1"/>
  <c r="Q53" i="2"/>
  <c r="P60" i="2"/>
  <c r="AV46" i="2"/>
  <c r="AU57" i="2"/>
  <c r="N68" i="2"/>
  <c r="N21" i="1"/>
  <c r="AS77" i="2"/>
  <c r="N17" i="1"/>
  <c r="P14" i="1"/>
  <c r="O90" i="2"/>
  <c r="P27" i="2"/>
  <c r="P29" i="2" s="1"/>
  <c r="P31" i="2" s="1"/>
  <c r="P24" i="2"/>
  <c r="P25" i="2" s="1"/>
  <c r="Q26" i="2"/>
  <c r="P33" i="2"/>
  <c r="AT50" i="2"/>
  <c r="Q27" i="2" l="1"/>
  <c r="Q29" i="2" s="1"/>
  <c r="Q31" i="2" s="1"/>
  <c r="Q24" i="2"/>
  <c r="Q25" i="2" s="1"/>
  <c r="R26" i="2"/>
  <c r="Q33" i="2"/>
  <c r="AT77" i="2"/>
  <c r="N24" i="1"/>
  <c r="P21" i="1"/>
  <c r="AV73" i="2"/>
  <c r="AU84" i="2"/>
  <c r="AZ19" i="2"/>
  <c r="AY30" i="2"/>
  <c r="AW46" i="2"/>
  <c r="AV57" i="2"/>
  <c r="AX23" i="2"/>
  <c r="P65" i="2"/>
  <c r="P66" i="2"/>
  <c r="P67" i="2"/>
  <c r="P92" i="2"/>
  <c r="P93" i="2"/>
  <c r="P94" i="2"/>
  <c r="R80" i="2"/>
  <c r="Q78" i="2"/>
  <c r="Q79" i="2" s="1"/>
  <c r="Q81" i="2"/>
  <c r="Q83" i="2" s="1"/>
  <c r="Q85" i="2" s="1"/>
  <c r="Q90" i="2" s="1"/>
  <c r="Q87" i="2"/>
  <c r="O67" i="2"/>
  <c r="O66" i="2"/>
  <c r="O65" i="2"/>
  <c r="N31" i="1"/>
  <c r="P28" i="1"/>
  <c r="AU50" i="2"/>
  <c r="O94" i="2"/>
  <c r="O92" i="2"/>
  <c r="O93" i="2"/>
  <c r="P17" i="1"/>
  <c r="R14" i="1"/>
  <c r="R17" i="1" s="1"/>
  <c r="Q51" i="2"/>
  <c r="Q52" i="2" s="1"/>
  <c r="Q54" i="2"/>
  <c r="Q56" i="2" s="1"/>
  <c r="Q58" i="2" s="1"/>
  <c r="Q63" i="2" s="1"/>
  <c r="R53" i="2"/>
  <c r="Q60" i="2"/>
  <c r="P68" i="2" l="1"/>
  <c r="BA19" i="2"/>
  <c r="AZ30" i="2"/>
  <c r="S53" i="2"/>
  <c r="R54" i="2"/>
  <c r="R56" i="2" s="1"/>
  <c r="R58" i="2" s="1"/>
  <c r="R63" i="2" s="1"/>
  <c r="R51" i="2"/>
  <c r="R52" i="2" s="1"/>
  <c r="R60" i="2"/>
  <c r="P95" i="2"/>
  <c r="O68" i="2"/>
  <c r="R81" i="2"/>
  <c r="R83" i="2" s="1"/>
  <c r="R85" i="2" s="1"/>
  <c r="R90" i="2" s="1"/>
  <c r="S80" i="2"/>
  <c r="R78" i="2"/>
  <c r="R79" i="2" s="1"/>
  <c r="R87" i="2"/>
  <c r="Q65" i="2"/>
  <c r="Q67" i="2"/>
  <c r="Q66" i="2"/>
  <c r="AY23" i="2"/>
  <c r="R27" i="2"/>
  <c r="R29" i="2" s="1"/>
  <c r="R31" i="2" s="1"/>
  <c r="R24" i="2"/>
  <c r="R25" i="2" s="1"/>
  <c r="S26" i="2"/>
  <c r="R33" i="2"/>
  <c r="O95" i="2"/>
  <c r="AW73" i="2"/>
  <c r="AV84" i="2"/>
  <c r="P31" i="1"/>
  <c r="R28" i="1"/>
  <c r="R31" i="1" s="1"/>
  <c r="AV50" i="2"/>
  <c r="AX46" i="2"/>
  <c r="AW57" i="2"/>
  <c r="AU77" i="2"/>
  <c r="Q93" i="2"/>
  <c r="Q92" i="2"/>
  <c r="Q94" i="2"/>
  <c r="P24" i="1"/>
  <c r="R21" i="1"/>
  <c r="R24" i="1" s="1"/>
  <c r="R65" i="2" l="1"/>
  <c r="R67" i="2"/>
  <c r="R66" i="2"/>
  <c r="BB19" i="2"/>
  <c r="BA30" i="2"/>
  <c r="S81" i="2"/>
  <c r="S83" i="2" s="1"/>
  <c r="S85" i="2" s="1"/>
  <c r="S90" i="2" s="1"/>
  <c r="S78" i="2"/>
  <c r="S79" i="2" s="1"/>
  <c r="T80" i="2"/>
  <c r="S87" i="2"/>
  <c r="Q68" i="2"/>
  <c r="T26" i="2"/>
  <c r="S27" i="2"/>
  <c r="S29" i="2" s="1"/>
  <c r="S31" i="2" s="1"/>
  <c r="S24" i="2"/>
  <c r="S25" i="2" s="1"/>
  <c r="S33" i="2"/>
  <c r="AZ23" i="2"/>
  <c r="R93" i="2"/>
  <c r="R92" i="2"/>
  <c r="R94" i="2"/>
  <c r="AY46" i="2"/>
  <c r="AX57" i="2"/>
  <c r="T53" i="2"/>
  <c r="S51" i="2"/>
  <c r="S52" i="2" s="1"/>
  <c r="S54" i="2"/>
  <c r="S56" i="2" s="1"/>
  <c r="S58" i="2" s="1"/>
  <c r="S63" i="2" s="1"/>
  <c r="S60" i="2"/>
  <c r="AV77" i="2"/>
  <c r="AX73" i="2"/>
  <c r="AW84" i="2"/>
  <c r="AW50" i="2"/>
  <c r="Q95" i="2"/>
  <c r="S92" i="2" l="1"/>
  <c r="S93" i="2"/>
  <c r="S94" i="2"/>
  <c r="AZ46" i="2"/>
  <c r="AY57" i="2"/>
  <c r="BA23" i="2"/>
  <c r="BC19" i="2"/>
  <c r="BB30" i="2"/>
  <c r="U26" i="2"/>
  <c r="T27" i="2"/>
  <c r="T29" i="2" s="1"/>
  <c r="T31" i="2" s="1"/>
  <c r="T24" i="2"/>
  <c r="T25" i="2" s="1"/>
  <c r="T33" i="2"/>
  <c r="S65" i="2"/>
  <c r="S66" i="2"/>
  <c r="S67" i="2"/>
  <c r="R95" i="2"/>
  <c r="R68" i="2"/>
  <c r="T54" i="2"/>
  <c r="T56" i="2" s="1"/>
  <c r="T58" i="2" s="1"/>
  <c r="T63" i="2" s="1"/>
  <c r="T51" i="2"/>
  <c r="T52" i="2" s="1"/>
  <c r="U53" i="2"/>
  <c r="T60" i="2"/>
  <c r="AW77" i="2"/>
  <c r="T81" i="2"/>
  <c r="T83" i="2" s="1"/>
  <c r="T85" i="2" s="1"/>
  <c r="T90" i="2" s="1"/>
  <c r="U80" i="2"/>
  <c r="T78" i="2"/>
  <c r="T79" i="2" s="1"/>
  <c r="T87" i="2"/>
  <c r="AY73" i="2"/>
  <c r="AX84" i="2"/>
  <c r="AX50" i="2"/>
  <c r="U81" i="2" l="1"/>
  <c r="U83" i="2" s="1"/>
  <c r="U85" i="2" s="1"/>
  <c r="U90" i="2" s="1"/>
  <c r="U78" i="2"/>
  <c r="U79" i="2" s="1"/>
  <c r="V80" i="2"/>
  <c r="U87" i="2"/>
  <c r="T92" i="2"/>
  <c r="T94" i="2"/>
  <c r="T93" i="2"/>
  <c r="AY50" i="2"/>
  <c r="BA46" i="2"/>
  <c r="AZ57" i="2"/>
  <c r="BB23" i="2"/>
  <c r="S68" i="2"/>
  <c r="BD19" i="2"/>
  <c r="BC30" i="2"/>
  <c r="AX77" i="2"/>
  <c r="T67" i="2"/>
  <c r="T65" i="2"/>
  <c r="T66" i="2"/>
  <c r="V26" i="2"/>
  <c r="U24" i="2"/>
  <c r="U25" i="2" s="1"/>
  <c r="U27" i="2"/>
  <c r="U29" i="2" s="1"/>
  <c r="U31" i="2" s="1"/>
  <c r="U33" i="2"/>
  <c r="U51" i="2"/>
  <c r="U52" i="2" s="1"/>
  <c r="V53" i="2"/>
  <c r="U54" i="2"/>
  <c r="U56" i="2" s="1"/>
  <c r="U58" i="2" s="1"/>
  <c r="U63" i="2" s="1"/>
  <c r="U60" i="2"/>
  <c r="S95" i="2"/>
  <c r="AZ73" i="2"/>
  <c r="AY84" i="2"/>
  <c r="T95" i="2" l="1"/>
  <c r="BB46" i="2"/>
  <c r="BA57" i="2"/>
  <c r="U67" i="2"/>
  <c r="U65" i="2"/>
  <c r="U66" i="2"/>
  <c r="BA73" i="2"/>
  <c r="AZ84" i="2"/>
  <c r="V81" i="2"/>
  <c r="V83" i="2" s="1"/>
  <c r="V85" i="2" s="1"/>
  <c r="V90" i="2" s="1"/>
  <c r="V78" i="2"/>
  <c r="V79" i="2" s="1"/>
  <c r="W80" i="2"/>
  <c r="V87" i="2"/>
  <c r="BC23" i="2"/>
  <c r="AZ50" i="2"/>
  <c r="W26" i="2"/>
  <c r="V24" i="2"/>
  <c r="V25" i="2" s="1"/>
  <c r="V27" i="2"/>
  <c r="V29" i="2" s="1"/>
  <c r="V31" i="2" s="1"/>
  <c r="V33" i="2"/>
  <c r="BE19" i="2"/>
  <c r="BD30" i="2"/>
  <c r="W53" i="2"/>
  <c r="V54" i="2"/>
  <c r="V56" i="2" s="1"/>
  <c r="V58" i="2" s="1"/>
  <c r="V63" i="2" s="1"/>
  <c r="V51" i="2"/>
  <c r="V52" i="2" s="1"/>
  <c r="V60" i="2"/>
  <c r="AY77" i="2"/>
  <c r="U92" i="2"/>
  <c r="U93" i="2"/>
  <c r="U94" i="2"/>
  <c r="T68" i="2"/>
  <c r="BF19" i="2" l="1"/>
  <c r="BE30" i="2"/>
  <c r="BC46" i="2"/>
  <c r="BB57" i="2"/>
  <c r="U68" i="2"/>
  <c r="BA50" i="2"/>
  <c r="W24" i="2"/>
  <c r="W25" i="2" s="1"/>
  <c r="X26" i="2"/>
  <c r="W27" i="2"/>
  <c r="W29" i="2" s="1"/>
  <c r="W31" i="2" s="1"/>
  <c r="W33" i="2"/>
  <c r="V94" i="2"/>
  <c r="V92" i="2"/>
  <c r="V93" i="2"/>
  <c r="AZ77" i="2"/>
  <c r="BD23" i="2"/>
  <c r="W78" i="2"/>
  <c r="W79" i="2" s="1"/>
  <c r="W81" i="2"/>
  <c r="W83" i="2" s="1"/>
  <c r="W85" i="2" s="1"/>
  <c r="W90" i="2" s="1"/>
  <c r="X80" i="2"/>
  <c r="W87" i="2"/>
  <c r="U95" i="2"/>
  <c r="V65" i="2"/>
  <c r="V67" i="2"/>
  <c r="V66" i="2"/>
  <c r="W54" i="2"/>
  <c r="W56" i="2" s="1"/>
  <c r="W58" i="2" s="1"/>
  <c r="W63" i="2" s="1"/>
  <c r="W51" i="2"/>
  <c r="W52" i="2" s="1"/>
  <c r="X53" i="2"/>
  <c r="W60" i="2"/>
  <c r="BB73" i="2"/>
  <c r="BA84" i="2"/>
  <c r="Y80" i="2" l="1"/>
  <c r="X81" i="2"/>
  <c r="X83" i="2" s="1"/>
  <c r="X85" i="2" s="1"/>
  <c r="X90" i="2" s="1"/>
  <c r="X78" i="2"/>
  <c r="X79" i="2" s="1"/>
  <c r="X87" i="2"/>
  <c r="V68" i="2"/>
  <c r="BD46" i="2"/>
  <c r="BC57" i="2"/>
  <c r="BC73" i="2"/>
  <c r="BB84" i="2"/>
  <c r="BB50" i="2"/>
  <c r="V95" i="2"/>
  <c r="W65" i="2"/>
  <c r="W67" i="2"/>
  <c r="W66" i="2"/>
  <c r="W92" i="2"/>
  <c r="W94" i="2"/>
  <c r="W93" i="2"/>
  <c r="Y26" i="2"/>
  <c r="X24" i="2"/>
  <c r="X25" i="2" s="1"/>
  <c r="X27" i="2"/>
  <c r="X29" i="2" s="1"/>
  <c r="X31" i="2" s="1"/>
  <c r="X33" i="2"/>
  <c r="BA77" i="2"/>
  <c r="BE23" i="2"/>
  <c r="BG19" i="2"/>
  <c r="BF30" i="2"/>
  <c r="Y53" i="2"/>
  <c r="X51" i="2"/>
  <c r="X52" i="2" s="1"/>
  <c r="X54" i="2"/>
  <c r="X56" i="2" s="1"/>
  <c r="X58" i="2" s="1"/>
  <c r="X63" i="2" s="1"/>
  <c r="X60" i="2"/>
  <c r="W95" i="2" l="1"/>
  <c r="Z53" i="2"/>
  <c r="Y54" i="2"/>
  <c r="Y56" i="2" s="1"/>
  <c r="Y58" i="2" s="1"/>
  <c r="Y63" i="2" s="1"/>
  <c r="Y51" i="2"/>
  <c r="Y52" i="2" s="1"/>
  <c r="Y60" i="2"/>
  <c r="X65" i="2"/>
  <c r="X66" i="2"/>
  <c r="X67" i="2"/>
  <c r="W68" i="2"/>
  <c r="BF23" i="2"/>
  <c r="BB77" i="2"/>
  <c r="X92" i="2"/>
  <c r="X93" i="2"/>
  <c r="X94" i="2"/>
  <c r="BH19" i="2"/>
  <c r="BG30" i="2"/>
  <c r="BD73" i="2"/>
  <c r="BC84" i="2"/>
  <c r="Y78" i="2"/>
  <c r="Y79" i="2" s="1"/>
  <c r="Y81" i="2"/>
  <c r="Y83" i="2" s="1"/>
  <c r="Y85" i="2" s="1"/>
  <c r="Y90" i="2" s="1"/>
  <c r="Z80" i="2"/>
  <c r="Y87" i="2"/>
  <c r="BC50" i="2"/>
  <c r="Z26" i="2"/>
  <c r="Y24" i="2"/>
  <c r="Y25" i="2" s="1"/>
  <c r="Y27" i="2"/>
  <c r="Y29" i="2" s="1"/>
  <c r="Y31" i="2" s="1"/>
  <c r="Y33" i="2"/>
  <c r="BE46" i="2"/>
  <c r="BD57" i="2"/>
  <c r="Y66" i="2" l="1"/>
  <c r="Y67" i="2"/>
  <c r="Y65" i="2"/>
  <c r="Z54" i="2"/>
  <c r="Z56" i="2" s="1"/>
  <c r="Z58" i="2" s="1"/>
  <c r="Z51" i="2"/>
  <c r="Z52" i="2" s="1"/>
  <c r="Z60" i="2"/>
  <c r="X95" i="2"/>
  <c r="BD50" i="2"/>
  <c r="BE73" i="2"/>
  <c r="BD84" i="2"/>
  <c r="BI19" i="2"/>
  <c r="BH30" i="2"/>
  <c r="Y88" i="2"/>
  <c r="T88" i="2"/>
  <c r="R88" i="2"/>
  <c r="Y92" i="2"/>
  <c r="Y93" i="2"/>
  <c r="Y94" i="2"/>
  <c r="X68" i="2"/>
  <c r="Z27" i="2"/>
  <c r="Z29" i="2" s="1"/>
  <c r="Z31" i="2" s="1"/>
  <c r="AA26" i="2" s="1"/>
  <c r="Z24" i="2"/>
  <c r="Z25" i="2" s="1"/>
  <c r="Z33" i="2"/>
  <c r="BG23" i="2"/>
  <c r="BF46" i="2"/>
  <c r="BE57" i="2"/>
  <c r="Z81" i="2"/>
  <c r="Z83" i="2" s="1"/>
  <c r="Z85" i="2" s="1"/>
  <c r="Z78" i="2"/>
  <c r="Z79" i="2" s="1"/>
  <c r="Z87" i="2"/>
  <c r="Y34" i="2"/>
  <c r="W34" i="2"/>
  <c r="BC77" i="2"/>
  <c r="Y61" i="2"/>
  <c r="Z34" i="2" l="1"/>
  <c r="O34" i="2"/>
  <c r="P34" i="2"/>
  <c r="R34" i="2"/>
  <c r="T34" i="2"/>
  <c r="Q34" i="2"/>
  <c r="S34" i="2"/>
  <c r="Z88" i="2"/>
  <c r="O88" i="2"/>
  <c r="S88" i="2"/>
  <c r="P88" i="2"/>
  <c r="Q88" i="2"/>
  <c r="X88" i="2"/>
  <c r="V88" i="2"/>
  <c r="U88" i="2"/>
  <c r="Z61" i="2"/>
  <c r="P61" i="2"/>
  <c r="O61" i="2"/>
  <c r="R61" i="2"/>
  <c r="X61" i="2"/>
  <c r="Q61" i="2"/>
  <c r="V61" i="2"/>
  <c r="W61" i="2"/>
  <c r="S61" i="2"/>
  <c r="U61" i="2"/>
  <c r="T61" i="2"/>
  <c r="BJ19" i="2"/>
  <c r="BI30" i="2"/>
  <c r="AB26" i="2"/>
  <c r="AA27" i="2"/>
  <c r="AA29" i="2" s="1"/>
  <c r="AA31" i="2" s="1"/>
  <c r="AA24" i="2"/>
  <c r="AA25" i="2" s="1"/>
  <c r="AA33" i="2"/>
  <c r="Z63" i="2"/>
  <c r="AA53" i="2"/>
  <c r="BF73" i="2"/>
  <c r="BE84" i="2"/>
  <c r="BG46" i="2"/>
  <c r="BF57" i="2"/>
  <c r="Y95" i="2"/>
  <c r="X34" i="2"/>
  <c r="BH23" i="2"/>
  <c r="Z90" i="2"/>
  <c r="AA80" i="2"/>
  <c r="W88" i="2"/>
  <c r="BD77" i="2"/>
  <c r="BE50" i="2"/>
  <c r="Y68" i="2"/>
  <c r="V34" i="2"/>
  <c r="U34" i="2"/>
  <c r="AB27" i="2" l="1"/>
  <c r="AB29" i="2" s="1"/>
  <c r="AB31" i="2" s="1"/>
  <c r="AB24" i="2"/>
  <c r="AB25" i="2" s="1"/>
  <c r="AC26" i="2"/>
  <c r="AB33" i="2"/>
  <c r="BI23" i="2"/>
  <c r="BK19" i="2"/>
  <c r="BJ30" i="2"/>
  <c r="BF50" i="2"/>
  <c r="BH46" i="2"/>
  <c r="BG57" i="2"/>
  <c r="AA78" i="2"/>
  <c r="AA79" i="2" s="1"/>
  <c r="AB80" i="2"/>
  <c r="AA81" i="2"/>
  <c r="AA83" i="2" s="1"/>
  <c r="AA85" i="2" s="1"/>
  <c r="AA87" i="2"/>
  <c r="BE77" i="2"/>
  <c r="Z92" i="2"/>
  <c r="Z93" i="2"/>
  <c r="Z94" i="2"/>
  <c r="BG73" i="2"/>
  <c r="BF84" i="2"/>
  <c r="AB53" i="2"/>
  <c r="AA54" i="2"/>
  <c r="AA56" i="2" s="1"/>
  <c r="AA58" i="2" s="1"/>
  <c r="AA51" i="2"/>
  <c r="AA52" i="2" s="1"/>
  <c r="AA60" i="2"/>
  <c r="Z65" i="2"/>
  <c r="Z67" i="2"/>
  <c r="Z66" i="2"/>
  <c r="BG50" i="2" l="1"/>
  <c r="BF77" i="2"/>
  <c r="BH73" i="2"/>
  <c r="BG84" i="2"/>
  <c r="BI46" i="2"/>
  <c r="BH57" i="2"/>
  <c r="AB81" i="2"/>
  <c r="AB83" i="2" s="1"/>
  <c r="AB85" i="2" s="1"/>
  <c r="AB90" i="2" s="1"/>
  <c r="AC80" i="2"/>
  <c r="AB78" i="2"/>
  <c r="AB79" i="2" s="1"/>
  <c r="AB87" i="2"/>
  <c r="Z95" i="2"/>
  <c r="AC24" i="2"/>
  <c r="AC25" i="2" s="1"/>
  <c r="AC27" i="2"/>
  <c r="AC29" i="2" s="1"/>
  <c r="AC31" i="2" s="1"/>
  <c r="AD26" i="2"/>
  <c r="AC33" i="2"/>
  <c r="Z68" i="2"/>
  <c r="BJ23" i="2"/>
  <c r="BL19" i="2"/>
  <c r="BK30" i="2"/>
  <c r="AA63" i="2"/>
  <c r="AB54" i="2"/>
  <c r="AB56" i="2" s="1"/>
  <c r="AB58" i="2" s="1"/>
  <c r="AB63" i="2" s="1"/>
  <c r="AB51" i="2"/>
  <c r="AB52" i="2" s="1"/>
  <c r="AC53" i="2"/>
  <c r="AB60" i="2"/>
  <c r="AA90" i="2"/>
  <c r="AA93" i="2" l="1"/>
  <c r="AA92" i="2"/>
  <c r="AA94" i="2"/>
  <c r="BG77" i="2"/>
  <c r="AD53" i="2"/>
  <c r="AC54" i="2"/>
  <c r="AC56" i="2" s="1"/>
  <c r="AC58" i="2" s="1"/>
  <c r="AC63" i="2" s="1"/>
  <c r="AC51" i="2"/>
  <c r="AC52" i="2" s="1"/>
  <c r="AC60" i="2"/>
  <c r="AB65" i="2"/>
  <c r="AB67" i="2"/>
  <c r="AB66" i="2"/>
  <c r="AD27" i="2"/>
  <c r="AD29" i="2" s="1"/>
  <c r="AD31" i="2" s="1"/>
  <c r="AE26" i="2"/>
  <c r="AD24" i="2"/>
  <c r="AD25" i="2" s="1"/>
  <c r="AD33" i="2"/>
  <c r="BI73" i="2"/>
  <c r="BH84" i="2"/>
  <c r="BM19" i="2"/>
  <c r="BL30" i="2"/>
  <c r="BH50" i="2"/>
  <c r="AC81" i="2"/>
  <c r="AC83" i="2" s="1"/>
  <c r="AC85" i="2" s="1"/>
  <c r="AC90" i="2" s="1"/>
  <c r="AC78" i="2"/>
  <c r="AC79" i="2" s="1"/>
  <c r="AD80" i="2"/>
  <c r="AC87" i="2"/>
  <c r="AA66" i="2"/>
  <c r="AA67" i="2"/>
  <c r="AA65" i="2"/>
  <c r="AB92" i="2"/>
  <c r="AB94" i="2"/>
  <c r="AB93" i="2"/>
  <c r="BK23" i="2"/>
  <c r="BJ46" i="2"/>
  <c r="BI57" i="2"/>
  <c r="AE53" i="2" l="1"/>
  <c r="AD51" i="2"/>
  <c r="AD52" i="2" s="1"/>
  <c r="AD54" i="2"/>
  <c r="AD56" i="2" s="1"/>
  <c r="AD58" i="2" s="1"/>
  <c r="AD63" i="2" s="1"/>
  <c r="AD60" i="2"/>
  <c r="AB68" i="2"/>
  <c r="AA68" i="2"/>
  <c r="BK46" i="2"/>
  <c r="BJ57" i="2"/>
  <c r="AE80" i="2"/>
  <c r="AD81" i="2"/>
  <c r="AD83" i="2" s="1"/>
  <c r="AD85" i="2" s="1"/>
  <c r="AD78" i="2"/>
  <c r="AD79" i="2" s="1"/>
  <c r="AD87" i="2"/>
  <c r="AA95" i="2"/>
  <c r="AC65" i="2"/>
  <c r="AC67" i="2"/>
  <c r="AC66" i="2"/>
  <c r="AE24" i="2"/>
  <c r="AE25" i="2" s="1"/>
  <c r="AE27" i="2"/>
  <c r="AE29" i="2" s="1"/>
  <c r="AE31" i="2" s="1"/>
  <c r="AF26" i="2"/>
  <c r="AE33" i="2"/>
  <c r="AB95" i="2"/>
  <c r="BI50" i="2"/>
  <c r="BL23" i="2"/>
  <c r="BN19" i="2"/>
  <c r="BM30" i="2"/>
  <c r="BH77" i="2"/>
  <c r="AC94" i="2"/>
  <c r="AC92" i="2"/>
  <c r="AC93" i="2"/>
  <c r="BJ73" i="2"/>
  <c r="BI84" i="2"/>
  <c r="AD90" i="2" l="1"/>
  <c r="BM23" i="2"/>
  <c r="BI77" i="2"/>
  <c r="BO19" i="2"/>
  <c r="BN30" i="2"/>
  <c r="BK73" i="2"/>
  <c r="BJ84" i="2"/>
  <c r="AG26" i="2"/>
  <c r="AF24" i="2"/>
  <c r="AF25" i="2" s="1"/>
  <c r="AF27" i="2"/>
  <c r="AF29" i="2" s="1"/>
  <c r="AF31" i="2" s="1"/>
  <c r="AF33" i="2"/>
  <c r="AC95" i="2"/>
  <c r="AF80" i="2"/>
  <c r="AE81" i="2"/>
  <c r="AE83" i="2" s="1"/>
  <c r="AE85" i="2" s="1"/>
  <c r="AE90" i="2" s="1"/>
  <c r="AE78" i="2"/>
  <c r="AE79" i="2" s="1"/>
  <c r="AE87" i="2"/>
  <c r="AD65" i="2"/>
  <c r="AD66" i="2"/>
  <c r="AD67" i="2"/>
  <c r="BJ50" i="2"/>
  <c r="BL46" i="2"/>
  <c r="BK57" i="2"/>
  <c r="AE51" i="2"/>
  <c r="AE52" i="2" s="1"/>
  <c r="AF53" i="2"/>
  <c r="AE54" i="2"/>
  <c r="AE56" i="2" s="1"/>
  <c r="AE58" i="2" s="1"/>
  <c r="AE63" i="2" s="1"/>
  <c r="AE60" i="2"/>
  <c r="AC68" i="2"/>
  <c r="AG80" i="2" l="1"/>
  <c r="AF81" i="2"/>
  <c r="AF83" i="2" s="1"/>
  <c r="AF85" i="2" s="1"/>
  <c r="AF90" i="2" s="1"/>
  <c r="AF78" i="2"/>
  <c r="AF79" i="2" s="1"/>
  <c r="AF87" i="2"/>
  <c r="AE92" i="2"/>
  <c r="AE93" i="2"/>
  <c r="AE94" i="2"/>
  <c r="BJ77" i="2"/>
  <c r="BL73" i="2"/>
  <c r="BK84" i="2"/>
  <c r="AE66" i="2"/>
  <c r="AE67" i="2"/>
  <c r="AE65" i="2"/>
  <c r="BN23" i="2"/>
  <c r="AF51" i="2"/>
  <c r="AF52" i="2" s="1"/>
  <c r="AG53" i="2"/>
  <c r="AF54" i="2"/>
  <c r="AF56" i="2" s="1"/>
  <c r="AF58" i="2" s="1"/>
  <c r="AF63" i="2" s="1"/>
  <c r="AF60" i="2"/>
  <c r="BP19" i="2"/>
  <c r="BO30" i="2"/>
  <c r="AD92" i="2"/>
  <c r="AD93" i="2"/>
  <c r="AD94" i="2"/>
  <c r="AD68" i="2"/>
  <c r="BK50" i="2"/>
  <c r="BM46" i="2"/>
  <c r="BL57" i="2"/>
  <c r="AH26" i="2"/>
  <c r="AG24" i="2"/>
  <c r="AG25" i="2" s="1"/>
  <c r="AG27" i="2"/>
  <c r="AG29" i="2" s="1"/>
  <c r="AG31" i="2" s="1"/>
  <c r="AG33" i="2"/>
  <c r="BO23" i="2" l="1"/>
  <c r="AF65" i="2"/>
  <c r="AF67" i="2"/>
  <c r="AF66" i="2"/>
  <c r="AD95" i="2"/>
  <c r="BQ19" i="2"/>
  <c r="BP30" i="2"/>
  <c r="AE95" i="2"/>
  <c r="AE68" i="2"/>
  <c r="AI26" i="2"/>
  <c r="AH24" i="2"/>
  <c r="AH25" i="2" s="1"/>
  <c r="AH27" i="2"/>
  <c r="AH29" i="2" s="1"/>
  <c r="AH31" i="2" s="1"/>
  <c r="AH33" i="2"/>
  <c r="BK77" i="2"/>
  <c r="BM73" i="2"/>
  <c r="BL84" i="2"/>
  <c r="AH53" i="2"/>
  <c r="AG54" i="2"/>
  <c r="AG56" i="2" s="1"/>
  <c r="AG58" i="2" s="1"/>
  <c r="AG63" i="2" s="1"/>
  <c r="AG51" i="2"/>
  <c r="AG52" i="2" s="1"/>
  <c r="AG60" i="2"/>
  <c r="BL50" i="2"/>
  <c r="BN46" i="2"/>
  <c r="BM57" i="2"/>
  <c r="AF94" i="2"/>
  <c r="AF92" i="2"/>
  <c r="AF93" i="2"/>
  <c r="AG81" i="2"/>
  <c r="AG83" i="2" s="1"/>
  <c r="AG85" i="2" s="1"/>
  <c r="AG90" i="2" s="1"/>
  <c r="AH80" i="2"/>
  <c r="AG78" i="2"/>
  <c r="AG79" i="2" s="1"/>
  <c r="AG87" i="2"/>
  <c r="BR19" i="2" l="1"/>
  <c r="BQ30" i="2"/>
  <c r="AG93" i="2"/>
  <c r="AG94" i="2"/>
  <c r="AG92" i="2"/>
  <c r="BP23" i="2"/>
  <c r="AF95" i="2"/>
  <c r="AG67" i="2"/>
  <c r="AG66" i="2"/>
  <c r="AG65" i="2"/>
  <c r="AI53" i="2"/>
  <c r="AH54" i="2"/>
  <c r="AH56" i="2" s="1"/>
  <c r="AH58" i="2" s="1"/>
  <c r="AH63" i="2" s="1"/>
  <c r="AH51" i="2"/>
  <c r="AH52" i="2" s="1"/>
  <c r="AH60" i="2"/>
  <c r="AF68" i="2"/>
  <c r="BM50" i="2"/>
  <c r="BO46" i="2"/>
  <c r="BN57" i="2"/>
  <c r="BL77" i="2"/>
  <c r="BN73" i="2"/>
  <c r="BM84" i="2"/>
  <c r="AI27" i="2"/>
  <c r="AI29" i="2" s="1"/>
  <c r="AI31" i="2" s="1"/>
  <c r="AI24" i="2"/>
  <c r="AI25" i="2" s="1"/>
  <c r="AJ26" i="2"/>
  <c r="AI33" i="2"/>
  <c r="AI80" i="2"/>
  <c r="AH81" i="2"/>
  <c r="AH83" i="2" s="1"/>
  <c r="AH85" i="2" s="1"/>
  <c r="AH90" i="2" s="1"/>
  <c r="AH78" i="2"/>
  <c r="AH79" i="2" s="1"/>
  <c r="AH87" i="2"/>
  <c r="AH65" i="2" l="1"/>
  <c r="AH67" i="2"/>
  <c r="AH66" i="2"/>
  <c r="AG95" i="2"/>
  <c r="BM77" i="2"/>
  <c r="BO73" i="2"/>
  <c r="BN84" i="2"/>
  <c r="AI54" i="2"/>
  <c r="AI56" i="2" s="1"/>
  <c r="AI58" i="2" s="1"/>
  <c r="AI63" i="2" s="1"/>
  <c r="AJ53" i="2"/>
  <c r="AI51" i="2"/>
  <c r="AI52" i="2" s="1"/>
  <c r="AI60" i="2"/>
  <c r="AG68" i="2"/>
  <c r="AH93" i="2"/>
  <c r="AH94" i="2"/>
  <c r="AH92" i="2"/>
  <c r="AI78" i="2"/>
  <c r="AI79" i="2" s="1"/>
  <c r="AJ80" i="2"/>
  <c r="AI81" i="2"/>
  <c r="AI83" i="2" s="1"/>
  <c r="AI85" i="2" s="1"/>
  <c r="AI90" i="2" s="1"/>
  <c r="AI87" i="2"/>
  <c r="BQ23" i="2"/>
  <c r="AJ27" i="2"/>
  <c r="AJ29" i="2" s="1"/>
  <c r="AJ31" i="2" s="1"/>
  <c r="AJ24" i="2"/>
  <c r="AJ25" i="2" s="1"/>
  <c r="AK26" i="2"/>
  <c r="AJ33" i="2"/>
  <c r="BS19" i="2"/>
  <c r="BR30" i="2"/>
  <c r="BN50" i="2"/>
  <c r="BP46" i="2"/>
  <c r="BO57" i="2"/>
  <c r="BP73" i="2" l="1"/>
  <c r="BO84" i="2"/>
  <c r="AK27" i="2"/>
  <c r="AK29" i="2" s="1"/>
  <c r="AK31" i="2" s="1"/>
  <c r="AK24" i="2"/>
  <c r="AK25" i="2" s="1"/>
  <c r="AL26" i="2"/>
  <c r="AK33" i="2"/>
  <c r="BO50" i="2"/>
  <c r="BQ46" i="2"/>
  <c r="BP57" i="2"/>
  <c r="AI93" i="2"/>
  <c r="AI92" i="2"/>
  <c r="AI94" i="2"/>
  <c r="AK80" i="2"/>
  <c r="AJ81" i="2"/>
  <c r="AJ83" i="2" s="1"/>
  <c r="AJ85" i="2" s="1"/>
  <c r="AJ90" i="2" s="1"/>
  <c r="AJ78" i="2"/>
  <c r="AJ79" i="2" s="1"/>
  <c r="AJ87" i="2"/>
  <c r="AK53" i="2"/>
  <c r="AJ54" i="2"/>
  <c r="AJ56" i="2" s="1"/>
  <c r="AJ58" i="2" s="1"/>
  <c r="AJ63" i="2" s="1"/>
  <c r="AJ51" i="2"/>
  <c r="AJ52" i="2" s="1"/>
  <c r="AJ60" i="2"/>
  <c r="BR23" i="2"/>
  <c r="AH95" i="2"/>
  <c r="AI67" i="2"/>
  <c r="AI66" i="2"/>
  <c r="AI65" i="2"/>
  <c r="BT19" i="2"/>
  <c r="BS30" i="2"/>
  <c r="BN77" i="2"/>
  <c r="AH68" i="2"/>
  <c r="BP50" i="2" l="1"/>
  <c r="BR46" i="2"/>
  <c r="BQ57" i="2"/>
  <c r="BS23" i="2"/>
  <c r="BU19" i="2"/>
  <c r="BT30" i="2"/>
  <c r="AK34" i="2"/>
  <c r="AE34" i="2"/>
  <c r="AI34" i="2"/>
  <c r="AL24" i="2"/>
  <c r="AL25" i="2" s="1"/>
  <c r="AL27" i="2"/>
  <c r="AL29" i="2" s="1"/>
  <c r="AL31" i="2" s="1"/>
  <c r="AM26" i="2" s="1"/>
  <c r="AL33" i="2"/>
  <c r="BO77" i="2"/>
  <c r="BQ73" i="2"/>
  <c r="BP84" i="2"/>
  <c r="AI95" i="2"/>
  <c r="AG34" i="2"/>
  <c r="AJ92" i="2"/>
  <c r="AJ94" i="2"/>
  <c r="AJ93" i="2"/>
  <c r="AK78" i="2"/>
  <c r="AK79" i="2" s="1"/>
  <c r="AK81" i="2"/>
  <c r="AK83" i="2" s="1"/>
  <c r="AK85" i="2" s="1"/>
  <c r="AK90" i="2" s="1"/>
  <c r="AL80" i="2"/>
  <c r="AK87" i="2"/>
  <c r="AI68" i="2"/>
  <c r="AJ65" i="2"/>
  <c r="AJ67" i="2"/>
  <c r="AJ66" i="2"/>
  <c r="AL53" i="2"/>
  <c r="AK54" i="2"/>
  <c r="AK56" i="2" s="1"/>
  <c r="AK58" i="2" s="1"/>
  <c r="AK63" i="2" s="1"/>
  <c r="AK51" i="2"/>
  <c r="AK52" i="2" s="1"/>
  <c r="AK60" i="2"/>
  <c r="AH34" i="2"/>
  <c r="BT23" i="2" l="1"/>
  <c r="BP77" i="2"/>
  <c r="AK94" i="2"/>
  <c r="AK92" i="2"/>
  <c r="AK93" i="2"/>
  <c r="BV19" i="2"/>
  <c r="BU30" i="2"/>
  <c r="BR73" i="2"/>
  <c r="BQ84" i="2"/>
  <c r="BQ50" i="2"/>
  <c r="AL81" i="2"/>
  <c r="AL83" i="2" s="1"/>
  <c r="AL85" i="2" s="1"/>
  <c r="AL78" i="2"/>
  <c r="AL79" i="2" s="1"/>
  <c r="AL87" i="2"/>
  <c r="BS46" i="2"/>
  <c r="BR57" i="2"/>
  <c r="AK66" i="2"/>
  <c r="AK67" i="2"/>
  <c r="AK65" i="2"/>
  <c r="AL54" i="2"/>
  <c r="AL56" i="2" s="1"/>
  <c r="AL58" i="2" s="1"/>
  <c r="AL51" i="2"/>
  <c r="AL52" i="2" s="1"/>
  <c r="AL60" i="2"/>
  <c r="AJ95" i="2"/>
  <c r="AJ68" i="2"/>
  <c r="AL34" i="2"/>
  <c r="AA34" i="2"/>
  <c r="AB34" i="2"/>
  <c r="AC34" i="2"/>
  <c r="AF34" i="2"/>
  <c r="AJ34" i="2"/>
  <c r="AD34" i="2"/>
  <c r="AN26" i="2"/>
  <c r="AM24" i="2"/>
  <c r="AM25" i="2" s="1"/>
  <c r="AM27" i="2"/>
  <c r="AM29" i="2" s="1"/>
  <c r="AM31" i="2" s="1"/>
  <c r="AM33" i="2"/>
  <c r="AL61" i="2" l="1"/>
  <c r="AA61" i="2"/>
  <c r="AB61" i="2"/>
  <c r="AC61" i="2"/>
  <c r="AL63" i="2"/>
  <c r="AM53" i="2"/>
  <c r="AI61" i="2"/>
  <c r="AL90" i="2"/>
  <c r="AM80" i="2"/>
  <c r="AI88" i="2"/>
  <c r="AK88" i="2"/>
  <c r="BU23" i="2"/>
  <c r="AK68" i="2"/>
  <c r="AG88" i="2"/>
  <c r="AF88" i="2"/>
  <c r="AD61" i="2"/>
  <c r="AJ61" i="2"/>
  <c r="AN27" i="2"/>
  <c r="AN29" i="2" s="1"/>
  <c r="AN31" i="2" s="1"/>
  <c r="AN24" i="2"/>
  <c r="AN25" i="2" s="1"/>
  <c r="AO26" i="2"/>
  <c r="AN33" i="2"/>
  <c r="AH61" i="2"/>
  <c r="BR50" i="2"/>
  <c r="BT46" i="2"/>
  <c r="BS57" i="2"/>
  <c r="AJ88" i="2"/>
  <c r="AL88" i="2"/>
  <c r="AA88" i="2"/>
  <c r="AB88" i="2"/>
  <c r="AC88" i="2"/>
  <c r="AD88" i="2"/>
  <c r="AE88" i="2"/>
  <c r="BQ77" i="2"/>
  <c r="AG61" i="2"/>
  <c r="AF61" i="2"/>
  <c r="AE61" i="2"/>
  <c r="BW19" i="2"/>
  <c r="BV30" i="2"/>
  <c r="AK61" i="2"/>
  <c r="AK95" i="2"/>
  <c r="BS73" i="2"/>
  <c r="BR84" i="2"/>
  <c r="AH88" i="2"/>
  <c r="AL93" i="2" l="1"/>
  <c r="AL92" i="2"/>
  <c r="AL94" i="2"/>
  <c r="AL66" i="2"/>
  <c r="AL65" i="2"/>
  <c r="AL67" i="2"/>
  <c r="AN53" i="2"/>
  <c r="AM54" i="2"/>
  <c r="AM56" i="2" s="1"/>
  <c r="AM58" i="2" s="1"/>
  <c r="AM51" i="2"/>
  <c r="AM52" i="2" s="1"/>
  <c r="AM60" i="2"/>
  <c r="BX19" i="2"/>
  <c r="BW30" i="2"/>
  <c r="BS50" i="2"/>
  <c r="BU46" i="2"/>
  <c r="BT57" i="2"/>
  <c r="BT73" i="2"/>
  <c r="BS84" i="2"/>
  <c r="BV23" i="2"/>
  <c r="AO24" i="2"/>
  <c r="AO25" i="2" s="1"/>
  <c r="AO27" i="2"/>
  <c r="AO29" i="2" s="1"/>
  <c r="AO31" i="2" s="1"/>
  <c r="AP26" i="2"/>
  <c r="AO33" i="2"/>
  <c r="BR77" i="2"/>
  <c r="AM81" i="2"/>
  <c r="AM83" i="2" s="1"/>
  <c r="AM85" i="2" s="1"/>
  <c r="AM78" i="2"/>
  <c r="AM79" i="2" s="1"/>
  <c r="AN80" i="2"/>
  <c r="AM87" i="2"/>
  <c r="BS77" i="2" l="1"/>
  <c r="AM63" i="2"/>
  <c r="AN54" i="2"/>
  <c r="AN56" i="2" s="1"/>
  <c r="AN58" i="2" s="1"/>
  <c r="AN63" i="2" s="1"/>
  <c r="AN51" i="2"/>
  <c r="AN52" i="2" s="1"/>
  <c r="AO53" i="2"/>
  <c r="AN60" i="2"/>
  <c r="BU73" i="2"/>
  <c r="BT84" i="2"/>
  <c r="BT50" i="2"/>
  <c r="AL68" i="2"/>
  <c r="AN81" i="2"/>
  <c r="AN83" i="2" s="1"/>
  <c r="AN85" i="2" s="1"/>
  <c r="AN90" i="2" s="1"/>
  <c r="AN78" i="2"/>
  <c r="AN79" i="2" s="1"/>
  <c r="AO80" i="2"/>
  <c r="AN87" i="2"/>
  <c r="AM90" i="2"/>
  <c r="BW23" i="2"/>
  <c r="BY19" i="2"/>
  <c r="BX30" i="2"/>
  <c r="AP27" i="2"/>
  <c r="AP29" i="2" s="1"/>
  <c r="AP31" i="2" s="1"/>
  <c r="AQ26" i="2"/>
  <c r="AP24" i="2"/>
  <c r="AP25" i="2" s="1"/>
  <c r="AP33" i="2"/>
  <c r="BV46" i="2"/>
  <c r="BU57" i="2"/>
  <c r="AL95" i="2"/>
  <c r="BX23" i="2" l="1"/>
  <c r="AN92" i="2"/>
  <c r="AN93" i="2"/>
  <c r="AN94" i="2"/>
  <c r="BV73" i="2"/>
  <c r="BU84" i="2"/>
  <c r="AO81" i="2"/>
  <c r="AO83" i="2" s="1"/>
  <c r="AO85" i="2" s="1"/>
  <c r="AO90" i="2" s="1"/>
  <c r="AP80" i="2"/>
  <c r="AO78" i="2"/>
  <c r="AO79" i="2" s="1"/>
  <c r="AO87" i="2"/>
  <c r="BU50" i="2"/>
  <c r="AM92" i="2"/>
  <c r="AM94" i="2"/>
  <c r="AM93" i="2"/>
  <c r="BZ19" i="2"/>
  <c r="BY30" i="2"/>
  <c r="AO54" i="2"/>
  <c r="AO56" i="2" s="1"/>
  <c r="AO58" i="2" s="1"/>
  <c r="AO63" i="2" s="1"/>
  <c r="AO51" i="2"/>
  <c r="AO52" i="2" s="1"/>
  <c r="AP53" i="2"/>
  <c r="AO60" i="2"/>
  <c r="AN65" i="2"/>
  <c r="AN66" i="2"/>
  <c r="AN67" i="2"/>
  <c r="AM67" i="2"/>
  <c r="AM66" i="2"/>
  <c r="AM65" i="2"/>
  <c r="BW46" i="2"/>
  <c r="BV57" i="2"/>
  <c r="AQ27" i="2"/>
  <c r="AQ29" i="2" s="1"/>
  <c r="AQ31" i="2" s="1"/>
  <c r="AR26" i="2"/>
  <c r="AQ24" i="2"/>
  <c r="AQ25" i="2" s="1"/>
  <c r="AQ33" i="2"/>
  <c r="BT77" i="2"/>
  <c r="BW73" i="2" l="1"/>
  <c r="BV84" i="2"/>
  <c r="BV50" i="2"/>
  <c r="BX46" i="2"/>
  <c r="BW57" i="2"/>
  <c r="AS26" i="2"/>
  <c r="AR24" i="2"/>
  <c r="AR25" i="2" s="1"/>
  <c r="AR27" i="2"/>
  <c r="AR29" i="2" s="1"/>
  <c r="AR31" i="2" s="1"/>
  <c r="AR33" i="2"/>
  <c r="AP54" i="2"/>
  <c r="AP56" i="2" s="1"/>
  <c r="AP58" i="2" s="1"/>
  <c r="AP63" i="2" s="1"/>
  <c r="AP51" i="2"/>
  <c r="AP52" i="2" s="1"/>
  <c r="AQ53" i="2"/>
  <c r="AP60" i="2"/>
  <c r="AN95" i="2"/>
  <c r="AN68" i="2"/>
  <c r="AO65" i="2"/>
  <c r="AO67" i="2"/>
  <c r="AO66" i="2"/>
  <c r="BY23" i="2"/>
  <c r="AM68" i="2"/>
  <c r="CA19" i="2"/>
  <c r="BZ30" i="2"/>
  <c r="AP78" i="2"/>
  <c r="AP79" i="2" s="1"/>
  <c r="AP81" i="2"/>
  <c r="AP83" i="2" s="1"/>
  <c r="AP85" i="2" s="1"/>
  <c r="AP90" i="2" s="1"/>
  <c r="AQ80" i="2"/>
  <c r="AP87" i="2"/>
  <c r="AM95" i="2"/>
  <c r="AO92" i="2"/>
  <c r="AO93" i="2"/>
  <c r="AO94" i="2"/>
  <c r="BU77" i="2"/>
  <c r="AP92" i="2" l="1"/>
  <c r="AP94" i="2"/>
  <c r="AP93" i="2"/>
  <c r="AT26" i="2"/>
  <c r="AS24" i="2"/>
  <c r="AS25" i="2" s="1"/>
  <c r="AS27" i="2"/>
  <c r="AS29" i="2" s="1"/>
  <c r="AS31" i="2" s="1"/>
  <c r="AS33" i="2"/>
  <c r="BW50" i="2"/>
  <c r="AO68" i="2"/>
  <c r="AO95" i="2"/>
  <c r="BZ23" i="2"/>
  <c r="CB19" i="2"/>
  <c r="CA30" i="2"/>
  <c r="BV77" i="2"/>
  <c r="BY46" i="2"/>
  <c r="BX57" i="2"/>
  <c r="AQ51" i="2"/>
  <c r="AQ52" i="2" s="1"/>
  <c r="AR53" i="2"/>
  <c r="AQ54" i="2"/>
  <c r="AQ56" i="2" s="1"/>
  <c r="AQ58" i="2" s="1"/>
  <c r="AQ63" i="2" s="1"/>
  <c r="AQ60" i="2"/>
  <c r="AP65" i="2"/>
  <c r="AP66" i="2"/>
  <c r="AP67" i="2"/>
  <c r="AQ81" i="2"/>
  <c r="AQ83" i="2" s="1"/>
  <c r="AQ85" i="2" s="1"/>
  <c r="AQ90" i="2" s="1"/>
  <c r="AR80" i="2"/>
  <c r="AQ78" i="2"/>
  <c r="AQ79" i="2" s="1"/>
  <c r="AQ87" i="2"/>
  <c r="BX73" i="2"/>
  <c r="BW84" i="2"/>
  <c r="AQ93" i="2" l="1"/>
  <c r="AQ94" i="2"/>
  <c r="AQ92" i="2"/>
  <c r="BX50" i="2"/>
  <c r="BZ46" i="2"/>
  <c r="BY57" i="2"/>
  <c r="BW77" i="2"/>
  <c r="AU26" i="2"/>
  <c r="AT24" i="2"/>
  <c r="AT25" i="2" s="1"/>
  <c r="AT27" i="2"/>
  <c r="AT29" i="2" s="1"/>
  <c r="AT31" i="2" s="1"/>
  <c r="AT33" i="2"/>
  <c r="BY73" i="2"/>
  <c r="BX84" i="2"/>
  <c r="AP68" i="2"/>
  <c r="CA23" i="2"/>
  <c r="CC19" i="2"/>
  <c r="CB30" i="2"/>
  <c r="AP95" i="2"/>
  <c r="AQ67" i="2"/>
  <c r="AQ66" i="2"/>
  <c r="AQ65" i="2"/>
  <c r="AS53" i="2"/>
  <c r="AR54" i="2"/>
  <c r="AR56" i="2" s="1"/>
  <c r="AR58" i="2" s="1"/>
  <c r="AR63" i="2" s="1"/>
  <c r="AR51" i="2"/>
  <c r="AR52" i="2" s="1"/>
  <c r="AR60" i="2"/>
  <c r="AR78" i="2"/>
  <c r="AR79" i="2" s="1"/>
  <c r="AS80" i="2"/>
  <c r="AR81" i="2"/>
  <c r="AR83" i="2" s="1"/>
  <c r="AR85" i="2" s="1"/>
  <c r="AR90" i="2" s="1"/>
  <c r="AR87" i="2"/>
  <c r="CA46" i="2" l="1"/>
  <c r="BZ57" i="2"/>
  <c r="AQ68" i="2"/>
  <c r="AS81" i="2"/>
  <c r="AS83" i="2" s="1"/>
  <c r="AS85" i="2" s="1"/>
  <c r="AS90" i="2" s="1"/>
  <c r="AS78" i="2"/>
  <c r="AS79" i="2" s="1"/>
  <c r="AT80" i="2"/>
  <c r="AS87" i="2"/>
  <c r="AS54" i="2"/>
  <c r="AS56" i="2" s="1"/>
  <c r="AS58" i="2" s="1"/>
  <c r="AS63" i="2" s="1"/>
  <c r="AS51" i="2"/>
  <c r="AS52" i="2" s="1"/>
  <c r="AT53" i="2"/>
  <c r="AS60" i="2"/>
  <c r="CD19" i="2"/>
  <c r="CC30" i="2"/>
  <c r="AV26" i="2"/>
  <c r="AU24" i="2"/>
  <c r="AU25" i="2" s="1"/>
  <c r="AU27" i="2"/>
  <c r="AU29" i="2" s="1"/>
  <c r="AU31" i="2" s="1"/>
  <c r="AU33" i="2"/>
  <c r="AR92" i="2"/>
  <c r="AR93" i="2"/>
  <c r="AR94" i="2"/>
  <c r="AQ95" i="2"/>
  <c r="BX77" i="2"/>
  <c r="BZ73" i="2"/>
  <c r="BY84" i="2"/>
  <c r="AR65" i="2"/>
  <c r="AR66" i="2"/>
  <c r="AR67" i="2"/>
  <c r="CB23" i="2"/>
  <c r="BY50" i="2"/>
  <c r="AS65" i="2" l="1"/>
  <c r="AS66" i="2"/>
  <c r="AS67" i="2"/>
  <c r="AU80" i="2"/>
  <c r="AT81" i="2"/>
  <c r="AT83" i="2" s="1"/>
  <c r="AT85" i="2" s="1"/>
  <c r="AT90" i="2" s="1"/>
  <c r="AT78" i="2"/>
  <c r="AT79" i="2" s="1"/>
  <c r="AT87" i="2"/>
  <c r="AR68" i="2"/>
  <c r="BY77" i="2"/>
  <c r="CA73" i="2"/>
  <c r="BZ84" i="2"/>
  <c r="AW26" i="2"/>
  <c r="AV24" i="2"/>
  <c r="AV25" i="2" s="1"/>
  <c r="AV27" i="2"/>
  <c r="AV29" i="2" s="1"/>
  <c r="AV31" i="2" s="1"/>
  <c r="AV33" i="2"/>
  <c r="CC23" i="2"/>
  <c r="CE19" i="2"/>
  <c r="CD30" i="2"/>
  <c r="BZ50" i="2"/>
  <c r="AS92" i="2"/>
  <c r="AS94" i="2"/>
  <c r="AS93" i="2"/>
  <c r="CB46" i="2"/>
  <c r="CA57" i="2"/>
  <c r="AR95" i="2"/>
  <c r="AT51" i="2"/>
  <c r="AT52" i="2" s="1"/>
  <c r="AU53" i="2"/>
  <c r="AT54" i="2"/>
  <c r="AT56" i="2" s="1"/>
  <c r="AT58" i="2" s="1"/>
  <c r="AT63" i="2" s="1"/>
  <c r="AT60" i="2"/>
  <c r="CB73" i="2" l="1"/>
  <c r="CA84" i="2"/>
  <c r="AT92" i="2"/>
  <c r="AT93" i="2"/>
  <c r="AT94" i="2"/>
  <c r="CA50" i="2"/>
  <c r="AX26" i="2"/>
  <c r="AW24" i="2"/>
  <c r="AW25" i="2" s="1"/>
  <c r="AW27" i="2"/>
  <c r="AW29" i="2" s="1"/>
  <c r="AW31" i="2" s="1"/>
  <c r="AW33" i="2"/>
  <c r="BZ77" i="2"/>
  <c r="CD23" i="2"/>
  <c r="AT67" i="2"/>
  <c r="AT65" i="2"/>
  <c r="AT66" i="2"/>
  <c r="AU51" i="2"/>
  <c r="AU52" i="2" s="1"/>
  <c r="AU54" i="2"/>
  <c r="AU56" i="2" s="1"/>
  <c r="AU58" i="2" s="1"/>
  <c r="AU63" i="2" s="1"/>
  <c r="AV53" i="2"/>
  <c r="AU60" i="2"/>
  <c r="AS68" i="2"/>
  <c r="CC46" i="2"/>
  <c r="CB57" i="2"/>
  <c r="CF19" i="2"/>
  <c r="CE30" i="2"/>
  <c r="AV80" i="2"/>
  <c r="AU81" i="2"/>
  <c r="AU83" i="2" s="1"/>
  <c r="AU85" i="2" s="1"/>
  <c r="AU90" i="2" s="1"/>
  <c r="AU78" i="2"/>
  <c r="AU79" i="2" s="1"/>
  <c r="AU87" i="2"/>
  <c r="AS95" i="2"/>
  <c r="CG19" i="2" l="1"/>
  <c r="CF30" i="2"/>
  <c r="AT34" i="2"/>
  <c r="AU92" i="2"/>
  <c r="AU94" i="2"/>
  <c r="AU93" i="2"/>
  <c r="AW80" i="2"/>
  <c r="AV81" i="2"/>
  <c r="AV83" i="2" s="1"/>
  <c r="AV85" i="2" s="1"/>
  <c r="AV90" i="2" s="1"/>
  <c r="AV78" i="2"/>
  <c r="AV79" i="2" s="1"/>
  <c r="AV87" i="2"/>
  <c r="CE23" i="2"/>
  <c r="AW53" i="2"/>
  <c r="AV51" i="2"/>
  <c r="AV52" i="2" s="1"/>
  <c r="AV54" i="2"/>
  <c r="AV56" i="2" s="1"/>
  <c r="AV58" i="2" s="1"/>
  <c r="AV63" i="2" s="1"/>
  <c r="AV60" i="2"/>
  <c r="AU67" i="2"/>
  <c r="AU65" i="2"/>
  <c r="AU66" i="2"/>
  <c r="AT95" i="2"/>
  <c r="CA77" i="2"/>
  <c r="CB50" i="2"/>
  <c r="AX27" i="2"/>
  <c r="AX29" i="2" s="1"/>
  <c r="AX31" i="2" s="1"/>
  <c r="AY26" i="2" s="1"/>
  <c r="AX24" i="2"/>
  <c r="AX25" i="2" s="1"/>
  <c r="AX33" i="2"/>
  <c r="CC73" i="2"/>
  <c r="CB84" i="2"/>
  <c r="CD46" i="2"/>
  <c r="CC57" i="2"/>
  <c r="AT68" i="2"/>
  <c r="CB77" i="2" l="1"/>
  <c r="CE46" i="2"/>
  <c r="CD57" i="2"/>
  <c r="CD73" i="2"/>
  <c r="CC84" i="2"/>
  <c r="AU68" i="2"/>
  <c r="AV92" i="2"/>
  <c r="AV94" i="2"/>
  <c r="AV93" i="2"/>
  <c r="AX34" i="2"/>
  <c r="AM34" i="2"/>
  <c r="AN34" i="2"/>
  <c r="AO34" i="2"/>
  <c r="AR34" i="2"/>
  <c r="AP34" i="2"/>
  <c r="AV34" i="2"/>
  <c r="AS34" i="2"/>
  <c r="AU34" i="2"/>
  <c r="AZ26" i="2"/>
  <c r="AY24" i="2"/>
  <c r="AY25" i="2" s="1"/>
  <c r="AY27" i="2"/>
  <c r="AY29" i="2" s="1"/>
  <c r="AY31" i="2" s="1"/>
  <c r="AY33" i="2"/>
  <c r="AW34" i="2"/>
  <c r="AQ34" i="2"/>
  <c r="AW78" i="2"/>
  <c r="AW79" i="2" s="1"/>
  <c r="AX80" i="2"/>
  <c r="AW81" i="2"/>
  <c r="AW83" i="2" s="1"/>
  <c r="AW85" i="2" s="1"/>
  <c r="AW90" i="2" s="1"/>
  <c r="AW87" i="2"/>
  <c r="CF23" i="2"/>
  <c r="CH19" i="2"/>
  <c r="CH30" i="2" s="1"/>
  <c r="CG30" i="2"/>
  <c r="AV67" i="2"/>
  <c r="AV65" i="2"/>
  <c r="AV66" i="2"/>
  <c r="AU95" i="2"/>
  <c r="CC50" i="2"/>
  <c r="AX53" i="2"/>
  <c r="AW54" i="2"/>
  <c r="AW56" i="2" s="1"/>
  <c r="AW58" i="2" s="1"/>
  <c r="AW63" i="2" s="1"/>
  <c r="AW51" i="2"/>
  <c r="AW52" i="2" s="1"/>
  <c r="AW60" i="2"/>
  <c r="CD50" i="2" l="1"/>
  <c r="CC77" i="2"/>
  <c r="CE73" i="2"/>
  <c r="CD84" i="2"/>
  <c r="AZ27" i="2"/>
  <c r="AZ29" i="2" s="1"/>
  <c r="AZ31" i="2" s="1"/>
  <c r="AZ24" i="2"/>
  <c r="AZ25" i="2" s="1"/>
  <c r="BA26" i="2"/>
  <c r="AZ33" i="2"/>
  <c r="CF46" i="2"/>
  <c r="CE57" i="2"/>
  <c r="AV68" i="2"/>
  <c r="AW93" i="2"/>
  <c r="AW94" i="2"/>
  <c r="AW92" i="2"/>
  <c r="AS88" i="2"/>
  <c r="AW65" i="2"/>
  <c r="AW67" i="2"/>
  <c r="AW66" i="2"/>
  <c r="CG23" i="2"/>
  <c r="AX81" i="2"/>
  <c r="AX83" i="2" s="1"/>
  <c r="AX85" i="2" s="1"/>
  <c r="AX78" i="2"/>
  <c r="AX79" i="2" s="1"/>
  <c r="AX87" i="2"/>
  <c r="AT88" i="2" s="1"/>
  <c r="AR88" i="2"/>
  <c r="AX54" i="2"/>
  <c r="AX56" i="2" s="1"/>
  <c r="AX58" i="2" s="1"/>
  <c r="AX51" i="2"/>
  <c r="AX52" i="2" s="1"/>
  <c r="AX60" i="2"/>
  <c r="AU61" i="2" s="1"/>
  <c r="CH23" i="2"/>
  <c r="AV95" i="2"/>
  <c r="AS61" i="2" l="1"/>
  <c r="AW68" i="2"/>
  <c r="CE50" i="2"/>
  <c r="CG46" i="2"/>
  <c r="CF57" i="2"/>
  <c r="CD77" i="2"/>
  <c r="AX61" i="2"/>
  <c r="AM61" i="2"/>
  <c r="AN61" i="2"/>
  <c r="AP61" i="2"/>
  <c r="AO61" i="2"/>
  <c r="AQ61" i="2"/>
  <c r="AT61" i="2"/>
  <c r="AV61" i="2"/>
  <c r="AR61" i="2"/>
  <c r="CF73" i="2"/>
  <c r="CE84" i="2"/>
  <c r="AX63" i="2"/>
  <c r="AY53" i="2"/>
  <c r="AW61" i="2"/>
  <c r="AW95" i="2"/>
  <c r="AX88" i="2"/>
  <c r="AM88" i="2"/>
  <c r="AN88" i="2"/>
  <c r="AO88" i="2"/>
  <c r="AQ88" i="2"/>
  <c r="AP88" i="2"/>
  <c r="AU88" i="2"/>
  <c r="AV88" i="2"/>
  <c r="AX90" i="2"/>
  <c r="AY80" i="2"/>
  <c r="BA24" i="2"/>
  <c r="BA25" i="2" s="1"/>
  <c r="BB26" i="2"/>
  <c r="BA27" i="2"/>
  <c r="BA29" i="2" s="1"/>
  <c r="BA31" i="2" s="1"/>
  <c r="BA33" i="2"/>
  <c r="AW88" i="2"/>
  <c r="AY78" i="2" l="1"/>
  <c r="AY79" i="2" s="1"/>
  <c r="AY81" i="2"/>
  <c r="AY83" i="2" s="1"/>
  <c r="AY85" i="2" s="1"/>
  <c r="AZ80" i="2"/>
  <c r="AY87" i="2"/>
  <c r="BB27" i="2"/>
  <c r="BB29" i="2" s="1"/>
  <c r="BB31" i="2" s="1"/>
  <c r="BC26" i="2"/>
  <c r="BB24" i="2"/>
  <c r="BB25" i="2" s="1"/>
  <c r="BB33" i="2"/>
  <c r="CE77" i="2"/>
  <c r="CG73" i="2"/>
  <c r="CF84" i="2"/>
  <c r="CF50" i="2"/>
  <c r="AX92" i="2"/>
  <c r="AX93" i="2"/>
  <c r="AX94" i="2"/>
  <c r="CH46" i="2"/>
  <c r="CH57" i="2" s="1"/>
  <c r="CG57" i="2"/>
  <c r="AZ53" i="2"/>
  <c r="AY51" i="2"/>
  <c r="AY52" i="2" s="1"/>
  <c r="AY54" i="2"/>
  <c r="AY56" i="2" s="1"/>
  <c r="AY58" i="2" s="1"/>
  <c r="AY63" i="2" s="1"/>
  <c r="AY60" i="2"/>
  <c r="AX66" i="2"/>
  <c r="AX65" i="2"/>
  <c r="AX67" i="2"/>
  <c r="CG50" i="2" l="1"/>
  <c r="CH50" i="2"/>
  <c r="BC27" i="2"/>
  <c r="BC29" i="2" s="1"/>
  <c r="BC31" i="2" s="1"/>
  <c r="BD26" i="2"/>
  <c r="BC24" i="2"/>
  <c r="BC25" i="2" s="1"/>
  <c r="BC33" i="2"/>
  <c r="AX68" i="2"/>
  <c r="AZ78" i="2"/>
  <c r="AZ79" i="2" s="1"/>
  <c r="BA80" i="2"/>
  <c r="AZ81" i="2"/>
  <c r="AZ83" i="2" s="1"/>
  <c r="AZ85" i="2" s="1"/>
  <c r="AZ90" i="2" s="1"/>
  <c r="AZ87" i="2"/>
  <c r="AY90" i="2"/>
  <c r="CF77" i="2"/>
  <c r="AX95" i="2"/>
  <c r="AY66" i="2"/>
  <c r="AY67" i="2"/>
  <c r="AY65" i="2"/>
  <c r="CH73" i="2"/>
  <c r="CH84" i="2" s="1"/>
  <c r="CG84" i="2"/>
  <c r="AZ54" i="2"/>
  <c r="AZ56" i="2" s="1"/>
  <c r="AZ58" i="2" s="1"/>
  <c r="AZ63" i="2" s="1"/>
  <c r="AZ51" i="2"/>
  <c r="AZ52" i="2" s="1"/>
  <c r="BA53" i="2"/>
  <c r="AZ60" i="2"/>
  <c r="AY68" i="2" l="1"/>
  <c r="BD27" i="2"/>
  <c r="BD29" i="2" s="1"/>
  <c r="BD31" i="2" s="1"/>
  <c r="BE26" i="2"/>
  <c r="BD24" i="2"/>
  <c r="BD25" i="2" s="1"/>
  <c r="BD33" i="2"/>
  <c r="AY92" i="2"/>
  <c r="AY93" i="2"/>
  <c r="AY94" i="2"/>
  <c r="AZ92" i="2"/>
  <c r="AZ94" i="2"/>
  <c r="AZ93" i="2"/>
  <c r="BA78" i="2"/>
  <c r="BA79" i="2" s="1"/>
  <c r="BA81" i="2"/>
  <c r="BA83" i="2" s="1"/>
  <c r="BA85" i="2" s="1"/>
  <c r="BA90" i="2" s="1"/>
  <c r="BB80" i="2"/>
  <c r="BA87" i="2"/>
  <c r="BA54" i="2"/>
  <c r="BA56" i="2" s="1"/>
  <c r="BA58" i="2" s="1"/>
  <c r="BA63" i="2" s="1"/>
  <c r="BB53" i="2"/>
  <c r="BA51" i="2"/>
  <c r="BA52" i="2" s="1"/>
  <c r="BA60" i="2"/>
  <c r="AZ67" i="2"/>
  <c r="AZ66" i="2"/>
  <c r="AZ65" i="2"/>
  <c r="CG77" i="2"/>
  <c r="CH77" i="2"/>
  <c r="BA92" i="2" l="1"/>
  <c r="BA94" i="2"/>
  <c r="BA93" i="2"/>
  <c r="AZ68" i="2"/>
  <c r="BC53" i="2"/>
  <c r="BB54" i="2"/>
  <c r="BB56" i="2" s="1"/>
  <c r="BB58" i="2" s="1"/>
  <c r="BB63" i="2" s="1"/>
  <c r="BB51" i="2"/>
  <c r="BB52" i="2" s="1"/>
  <c r="BB60" i="2"/>
  <c r="BA65" i="2"/>
  <c r="BA66" i="2"/>
  <c r="BA67" i="2"/>
  <c r="BB81" i="2"/>
  <c r="BB83" i="2" s="1"/>
  <c r="BB85" i="2" s="1"/>
  <c r="BB90" i="2" s="1"/>
  <c r="BC80" i="2"/>
  <c r="BB78" i="2"/>
  <c r="BB79" i="2" s="1"/>
  <c r="BB87" i="2"/>
  <c r="AY95" i="2"/>
  <c r="BE27" i="2"/>
  <c r="BE29" i="2" s="1"/>
  <c r="BE31" i="2" s="1"/>
  <c r="BF26" i="2"/>
  <c r="BE24" i="2"/>
  <c r="BE25" i="2" s="1"/>
  <c r="BE33" i="2"/>
  <c r="AZ95" i="2"/>
  <c r="BB66" i="2" l="1"/>
  <c r="BB67" i="2"/>
  <c r="BB65" i="2"/>
  <c r="BB93" i="2"/>
  <c r="BB94" i="2"/>
  <c r="BB92" i="2"/>
  <c r="BA95" i="2"/>
  <c r="BA68" i="2"/>
  <c r="BD53" i="2"/>
  <c r="BC54" i="2"/>
  <c r="BC56" i="2" s="1"/>
  <c r="BC58" i="2" s="1"/>
  <c r="BC63" i="2" s="1"/>
  <c r="BC51" i="2"/>
  <c r="BC52" i="2" s="1"/>
  <c r="BC60" i="2"/>
  <c r="BG26" i="2"/>
  <c r="BF27" i="2"/>
  <c r="BF29" i="2" s="1"/>
  <c r="BF31" i="2" s="1"/>
  <c r="BF24" i="2"/>
  <c r="BF25" i="2" s="1"/>
  <c r="BF33" i="2"/>
  <c r="BC78" i="2"/>
  <c r="BC79" i="2" s="1"/>
  <c r="BC81" i="2"/>
  <c r="BC83" i="2" s="1"/>
  <c r="BC85" i="2" s="1"/>
  <c r="BC90" i="2" s="1"/>
  <c r="BD80" i="2"/>
  <c r="BC87" i="2"/>
  <c r="BE80" i="2" l="1"/>
  <c r="BD81" i="2"/>
  <c r="BD83" i="2" s="1"/>
  <c r="BD85" i="2" s="1"/>
  <c r="BD90" i="2" s="1"/>
  <c r="BD78" i="2"/>
  <c r="BD79" i="2" s="1"/>
  <c r="BD87" i="2"/>
  <c r="BC94" i="2"/>
  <c r="BC93" i="2"/>
  <c r="BC92" i="2"/>
  <c r="BB68" i="2"/>
  <c r="BH26" i="2"/>
  <c r="BG27" i="2"/>
  <c r="BG29" i="2" s="1"/>
  <c r="BG31" i="2" s="1"/>
  <c r="BG24" i="2"/>
  <c r="BG25" i="2" s="1"/>
  <c r="BG33" i="2"/>
  <c r="BC65" i="2"/>
  <c r="BC66" i="2"/>
  <c r="BC67" i="2"/>
  <c r="BD54" i="2"/>
  <c r="BD56" i="2" s="1"/>
  <c r="BD58" i="2" s="1"/>
  <c r="BD63" i="2" s="1"/>
  <c r="BE53" i="2"/>
  <c r="BD51" i="2"/>
  <c r="BD52" i="2" s="1"/>
  <c r="BD60" i="2"/>
  <c r="BB95" i="2"/>
  <c r="BI26" i="2" l="1"/>
  <c r="BH24" i="2"/>
  <c r="BH25" i="2" s="1"/>
  <c r="BH27" i="2"/>
  <c r="BH29" i="2" s="1"/>
  <c r="BH31" i="2" s="1"/>
  <c r="BH33" i="2"/>
  <c r="BD92" i="2"/>
  <c r="BD94" i="2"/>
  <c r="BD93" i="2"/>
  <c r="BE81" i="2"/>
  <c r="BE83" i="2" s="1"/>
  <c r="BE85" i="2" s="1"/>
  <c r="BE90" i="2" s="1"/>
  <c r="BF80" i="2"/>
  <c r="BE78" i="2"/>
  <c r="BE79" i="2" s="1"/>
  <c r="BE87" i="2"/>
  <c r="BC68" i="2"/>
  <c r="BC95" i="2"/>
  <c r="BE54" i="2"/>
  <c r="BE56" i="2" s="1"/>
  <c r="BE58" i="2" s="1"/>
  <c r="BE63" i="2" s="1"/>
  <c r="BF53" i="2"/>
  <c r="BE51" i="2"/>
  <c r="BE52" i="2" s="1"/>
  <c r="BE60" i="2"/>
  <c r="BD67" i="2"/>
  <c r="BD65" i="2"/>
  <c r="BD66" i="2"/>
  <c r="BD68" i="2" l="1"/>
  <c r="BD95" i="2"/>
  <c r="BF81" i="2"/>
  <c r="BF83" i="2" s="1"/>
  <c r="BF85" i="2" s="1"/>
  <c r="BF90" i="2" s="1"/>
  <c r="BF78" i="2"/>
  <c r="BF79" i="2" s="1"/>
  <c r="BG80" i="2"/>
  <c r="BF87" i="2"/>
  <c r="BI24" i="2"/>
  <c r="BI25" i="2" s="1"/>
  <c r="BJ26" i="2"/>
  <c r="BI27" i="2"/>
  <c r="BI29" i="2" s="1"/>
  <c r="BI31" i="2" s="1"/>
  <c r="BI33" i="2"/>
  <c r="BF54" i="2"/>
  <c r="BF56" i="2" s="1"/>
  <c r="BF58" i="2" s="1"/>
  <c r="BF63" i="2" s="1"/>
  <c r="BG53" i="2"/>
  <c r="BF51" i="2"/>
  <c r="BF52" i="2" s="1"/>
  <c r="BF60" i="2"/>
  <c r="BE92" i="2"/>
  <c r="BE93" i="2"/>
  <c r="BE94" i="2"/>
  <c r="BE66" i="2"/>
  <c r="BE67" i="2"/>
  <c r="BE65" i="2"/>
  <c r="BG81" i="2" l="1"/>
  <c r="BG83" i="2" s="1"/>
  <c r="BG85" i="2" s="1"/>
  <c r="BG90" i="2" s="1"/>
  <c r="BG78" i="2"/>
  <c r="BG79" i="2" s="1"/>
  <c r="BH80" i="2"/>
  <c r="BG87" i="2"/>
  <c r="BE95" i="2"/>
  <c r="BF94" i="2"/>
  <c r="BF93" i="2"/>
  <c r="BF92" i="2"/>
  <c r="BG54" i="2"/>
  <c r="BG56" i="2" s="1"/>
  <c r="BG58" i="2" s="1"/>
  <c r="BG63" i="2" s="1"/>
  <c r="BG51" i="2"/>
  <c r="BG52" i="2" s="1"/>
  <c r="BH53" i="2"/>
  <c r="BG60" i="2"/>
  <c r="BF65" i="2"/>
  <c r="BF66" i="2"/>
  <c r="BF67" i="2"/>
  <c r="BI34" i="2"/>
  <c r="BE34" i="2"/>
  <c r="BC34" i="2"/>
  <c r="BE68" i="2"/>
  <c r="BJ24" i="2"/>
  <c r="BJ25" i="2" s="1"/>
  <c r="BJ27" i="2"/>
  <c r="BJ29" i="2" s="1"/>
  <c r="BJ31" i="2" s="1"/>
  <c r="BK26" i="2" s="1"/>
  <c r="BJ33" i="2"/>
  <c r="BG34" i="2"/>
  <c r="BD34" i="2"/>
  <c r="BF34" i="2"/>
  <c r="BF95" i="2" l="1"/>
  <c r="BG92" i="2"/>
  <c r="BG93" i="2"/>
  <c r="BG94" i="2"/>
  <c r="BG65" i="2"/>
  <c r="BG67" i="2"/>
  <c r="BG66" i="2"/>
  <c r="BL26" i="2"/>
  <c r="BK24" i="2"/>
  <c r="BK25" i="2" s="1"/>
  <c r="BK27" i="2"/>
  <c r="BK29" i="2" s="1"/>
  <c r="BK31" i="2" s="1"/>
  <c r="BK33" i="2"/>
  <c r="BF68" i="2"/>
  <c r="BI53" i="2"/>
  <c r="BH51" i="2"/>
  <c r="BH52" i="2" s="1"/>
  <c r="BH54" i="2"/>
  <c r="BH56" i="2" s="1"/>
  <c r="BH58" i="2" s="1"/>
  <c r="BH63" i="2" s="1"/>
  <c r="BH60" i="2"/>
  <c r="BI80" i="2"/>
  <c r="BH78" i="2"/>
  <c r="BH79" i="2" s="1"/>
  <c r="BH81" i="2"/>
  <c r="BH83" i="2" s="1"/>
  <c r="BH85" i="2" s="1"/>
  <c r="BH90" i="2" s="1"/>
  <c r="BH87" i="2"/>
  <c r="BJ34" i="2"/>
  <c r="AY34" i="2"/>
  <c r="AZ34" i="2"/>
  <c r="BB34" i="2"/>
  <c r="BA34" i="2"/>
  <c r="BH34" i="2"/>
  <c r="BG68" i="2" l="1"/>
  <c r="BH65" i="2"/>
  <c r="BH67" i="2"/>
  <c r="BH66" i="2"/>
  <c r="BJ53" i="2"/>
  <c r="BI54" i="2"/>
  <c r="BI56" i="2" s="1"/>
  <c r="BI58" i="2" s="1"/>
  <c r="BI63" i="2" s="1"/>
  <c r="BI51" i="2"/>
  <c r="BI52" i="2" s="1"/>
  <c r="BI60" i="2"/>
  <c r="BH92" i="2"/>
  <c r="BH93" i="2"/>
  <c r="BH94" i="2"/>
  <c r="BG95" i="2"/>
  <c r="BI78" i="2"/>
  <c r="BI79" i="2" s="1"/>
  <c r="BI81" i="2"/>
  <c r="BI83" i="2" s="1"/>
  <c r="BI85" i="2" s="1"/>
  <c r="BI90" i="2" s="1"/>
  <c r="BJ80" i="2"/>
  <c r="BI87" i="2"/>
  <c r="BL27" i="2"/>
  <c r="BL29" i="2" s="1"/>
  <c r="BL31" i="2" s="1"/>
  <c r="BL24" i="2"/>
  <c r="BL25" i="2" s="1"/>
  <c r="BM26" i="2"/>
  <c r="BL33" i="2"/>
  <c r="BH95" i="2" l="1"/>
  <c r="BM24" i="2"/>
  <c r="BM25" i="2" s="1"/>
  <c r="BN26" i="2"/>
  <c r="BM27" i="2"/>
  <c r="BM29" i="2" s="1"/>
  <c r="BM31" i="2" s="1"/>
  <c r="BM33" i="2"/>
  <c r="BI88" i="2"/>
  <c r="BG88" i="2"/>
  <c r="BJ78" i="2"/>
  <c r="BJ79" i="2" s="1"/>
  <c r="BJ81" i="2"/>
  <c r="BJ83" i="2" s="1"/>
  <c r="BJ85" i="2" s="1"/>
  <c r="BJ87" i="2"/>
  <c r="BH88" i="2" s="1"/>
  <c r="BB61" i="2"/>
  <c r="BI93" i="2"/>
  <c r="BI92" i="2"/>
  <c r="BI94" i="2"/>
  <c r="BI65" i="2"/>
  <c r="BI66" i="2"/>
  <c r="BI67" i="2"/>
  <c r="BJ54" i="2"/>
  <c r="BJ56" i="2" s="1"/>
  <c r="BJ58" i="2" s="1"/>
  <c r="BJ51" i="2"/>
  <c r="BJ52" i="2" s="1"/>
  <c r="BJ60" i="2"/>
  <c r="BI61" i="2" s="1"/>
  <c r="BD61" i="2"/>
  <c r="BF61" i="2"/>
  <c r="BH68" i="2"/>
  <c r="BI95" i="2" l="1"/>
  <c r="BJ90" i="2"/>
  <c r="BK80" i="2"/>
  <c r="BE61" i="2"/>
  <c r="BJ88" i="2"/>
  <c r="AZ88" i="2"/>
  <c r="AY88" i="2"/>
  <c r="BA88" i="2"/>
  <c r="BF88" i="2"/>
  <c r="BB88" i="2"/>
  <c r="BC88" i="2"/>
  <c r="BD88" i="2"/>
  <c r="BJ61" i="2"/>
  <c r="AY61" i="2"/>
  <c r="AZ61" i="2"/>
  <c r="BA61" i="2"/>
  <c r="BH61" i="2"/>
  <c r="BO26" i="2"/>
  <c r="BN24" i="2"/>
  <c r="BN25" i="2" s="1"/>
  <c r="BN27" i="2"/>
  <c r="BN29" i="2" s="1"/>
  <c r="BN31" i="2" s="1"/>
  <c r="BN33" i="2"/>
  <c r="BJ63" i="2"/>
  <c r="BK53" i="2"/>
  <c r="BC61" i="2"/>
  <c r="BG61" i="2"/>
  <c r="BI68" i="2"/>
  <c r="BE88" i="2"/>
  <c r="BL80" i="2" l="1"/>
  <c r="BK78" i="2"/>
  <c r="BK79" i="2" s="1"/>
  <c r="BK81" i="2"/>
  <c r="BK83" i="2" s="1"/>
  <c r="BK85" i="2" s="1"/>
  <c r="BK87" i="2"/>
  <c r="BJ92" i="2"/>
  <c r="BJ94" i="2"/>
  <c r="BJ93" i="2"/>
  <c r="BL53" i="2"/>
  <c r="BK54" i="2"/>
  <c r="BK56" i="2" s="1"/>
  <c r="BK58" i="2" s="1"/>
  <c r="BK51" i="2"/>
  <c r="BK52" i="2" s="1"/>
  <c r="BK60" i="2"/>
  <c r="BJ65" i="2"/>
  <c r="BJ67" i="2"/>
  <c r="BJ66" i="2"/>
  <c r="BO27" i="2"/>
  <c r="BO29" i="2" s="1"/>
  <c r="BO31" i="2" s="1"/>
  <c r="BO24" i="2"/>
  <c r="BO25" i="2" s="1"/>
  <c r="BP26" i="2"/>
  <c r="BO33" i="2"/>
  <c r="BL54" i="2" l="1"/>
  <c r="BL56" i="2" s="1"/>
  <c r="BL58" i="2" s="1"/>
  <c r="BL63" i="2" s="1"/>
  <c r="BL51" i="2"/>
  <c r="BL52" i="2" s="1"/>
  <c r="BM53" i="2"/>
  <c r="BL60" i="2"/>
  <c r="BP27" i="2"/>
  <c r="BP29" i="2" s="1"/>
  <c r="BP31" i="2" s="1"/>
  <c r="BP24" i="2"/>
  <c r="BP25" i="2" s="1"/>
  <c r="BQ26" i="2"/>
  <c r="BP33" i="2"/>
  <c r="BJ95" i="2"/>
  <c r="BK90" i="2"/>
  <c r="BM80" i="2"/>
  <c r="BL81" i="2"/>
  <c r="BL83" i="2" s="1"/>
  <c r="BL85" i="2" s="1"/>
  <c r="BL90" i="2" s="1"/>
  <c r="BL78" i="2"/>
  <c r="BL79" i="2" s="1"/>
  <c r="BL87" i="2"/>
  <c r="BJ68" i="2"/>
  <c r="BK63" i="2"/>
  <c r="BL92" i="2" l="1"/>
  <c r="BL93" i="2"/>
  <c r="BL94" i="2"/>
  <c r="BM78" i="2"/>
  <c r="BM79" i="2" s="1"/>
  <c r="BN80" i="2"/>
  <c r="BM81" i="2"/>
  <c r="BM83" i="2" s="1"/>
  <c r="BM85" i="2" s="1"/>
  <c r="BM90" i="2" s="1"/>
  <c r="BM87" i="2"/>
  <c r="BQ27" i="2"/>
  <c r="BQ29" i="2" s="1"/>
  <c r="BQ31" i="2" s="1"/>
  <c r="BR26" i="2"/>
  <c r="BQ24" i="2"/>
  <c r="BQ25" i="2" s="1"/>
  <c r="BQ33" i="2"/>
  <c r="BK92" i="2"/>
  <c r="BK93" i="2"/>
  <c r="BK94" i="2"/>
  <c r="BK66" i="2"/>
  <c r="BK65" i="2"/>
  <c r="BK67" i="2"/>
  <c r="BM51" i="2"/>
  <c r="BM52" i="2" s="1"/>
  <c r="BN53" i="2"/>
  <c r="BM54" i="2"/>
  <c r="BM56" i="2" s="1"/>
  <c r="BM58" i="2" s="1"/>
  <c r="BM60" i="2"/>
  <c r="BL65" i="2"/>
  <c r="BL67" i="2"/>
  <c r="BL66" i="2"/>
  <c r="BN51" i="2" l="1"/>
  <c r="BN52" i="2" s="1"/>
  <c r="BO53" i="2"/>
  <c r="BN54" i="2"/>
  <c r="BN56" i="2" s="1"/>
  <c r="BN58" i="2" s="1"/>
  <c r="BN63" i="2" s="1"/>
  <c r="BN60" i="2"/>
  <c r="BK68" i="2"/>
  <c r="BN78" i="2"/>
  <c r="BN79" i="2" s="1"/>
  <c r="BO80" i="2"/>
  <c r="BN81" i="2"/>
  <c r="BN83" i="2" s="1"/>
  <c r="BN85" i="2" s="1"/>
  <c r="BN90" i="2" s="1"/>
  <c r="BN87" i="2"/>
  <c r="BL95" i="2"/>
  <c r="BR27" i="2"/>
  <c r="BR29" i="2" s="1"/>
  <c r="BR31" i="2" s="1"/>
  <c r="BS26" i="2"/>
  <c r="BR24" i="2"/>
  <c r="BR25" i="2" s="1"/>
  <c r="BR33" i="2"/>
  <c r="BM93" i="2"/>
  <c r="BM92" i="2"/>
  <c r="BM94" i="2"/>
  <c r="BL68" i="2"/>
  <c r="BK95" i="2"/>
  <c r="BM63" i="2"/>
  <c r="BO81" i="2" l="1"/>
  <c r="BO83" i="2" s="1"/>
  <c r="BO85" i="2" s="1"/>
  <c r="BO90" i="2" s="1"/>
  <c r="BP80" i="2"/>
  <c r="BO78" i="2"/>
  <c r="BO79" i="2" s="1"/>
  <c r="BO87" i="2"/>
  <c r="BN93" i="2"/>
  <c r="BN94" i="2"/>
  <c r="BN92" i="2"/>
  <c r="BT26" i="2"/>
  <c r="BS27" i="2"/>
  <c r="BS29" i="2" s="1"/>
  <c r="BS31" i="2" s="1"/>
  <c r="BS24" i="2"/>
  <c r="BS25" i="2" s="1"/>
  <c r="BS33" i="2"/>
  <c r="BM95" i="2"/>
  <c r="BO51" i="2"/>
  <c r="BO52" i="2" s="1"/>
  <c r="BP53" i="2"/>
  <c r="BO54" i="2"/>
  <c r="BO56" i="2" s="1"/>
  <c r="BO58" i="2" s="1"/>
  <c r="BO63" i="2" s="1"/>
  <c r="BO60" i="2"/>
  <c r="BN66" i="2"/>
  <c r="BN65" i="2"/>
  <c r="BN67" i="2"/>
  <c r="BM65" i="2"/>
  <c r="BM67" i="2"/>
  <c r="BM66" i="2"/>
  <c r="BP78" i="2" l="1"/>
  <c r="BP79" i="2" s="1"/>
  <c r="BP81" i="2"/>
  <c r="BP83" i="2" s="1"/>
  <c r="BP85" i="2" s="1"/>
  <c r="BP90" i="2" s="1"/>
  <c r="BQ80" i="2"/>
  <c r="BP87" i="2"/>
  <c r="BO93" i="2"/>
  <c r="BO94" i="2"/>
  <c r="BO92" i="2"/>
  <c r="BP54" i="2"/>
  <c r="BP56" i="2" s="1"/>
  <c r="BP58" i="2" s="1"/>
  <c r="BP63" i="2" s="1"/>
  <c r="BQ53" i="2"/>
  <c r="BP51" i="2"/>
  <c r="BP52" i="2" s="1"/>
  <c r="BP60" i="2"/>
  <c r="BU26" i="2"/>
  <c r="BT24" i="2"/>
  <c r="BT25" i="2" s="1"/>
  <c r="BT27" i="2"/>
  <c r="BT29" i="2" s="1"/>
  <c r="BT31" i="2" s="1"/>
  <c r="BT33" i="2"/>
  <c r="BM68" i="2"/>
  <c r="BO65" i="2"/>
  <c r="BO66" i="2"/>
  <c r="BO67" i="2"/>
  <c r="BN95" i="2"/>
  <c r="BN68" i="2"/>
  <c r="BV26" i="2" l="1"/>
  <c r="BU24" i="2"/>
  <c r="BU25" i="2" s="1"/>
  <c r="BU27" i="2"/>
  <c r="BU29" i="2" s="1"/>
  <c r="BU31" i="2" s="1"/>
  <c r="BU33" i="2"/>
  <c r="BO68" i="2"/>
  <c r="BP93" i="2"/>
  <c r="BP94" i="2"/>
  <c r="BP92" i="2"/>
  <c r="BR53" i="2"/>
  <c r="BQ54" i="2"/>
  <c r="BQ56" i="2" s="1"/>
  <c r="BQ58" i="2" s="1"/>
  <c r="BQ63" i="2" s="1"/>
  <c r="BQ51" i="2"/>
  <c r="BQ52" i="2" s="1"/>
  <c r="BQ60" i="2"/>
  <c r="BP67" i="2"/>
  <c r="BP66" i="2"/>
  <c r="BP65" i="2"/>
  <c r="BO95" i="2"/>
  <c r="BQ81" i="2"/>
  <c r="BQ83" i="2" s="1"/>
  <c r="BQ85" i="2" s="1"/>
  <c r="BQ90" i="2" s="1"/>
  <c r="BR80" i="2"/>
  <c r="BQ78" i="2"/>
  <c r="BQ79" i="2" s="1"/>
  <c r="BQ87" i="2"/>
  <c r="BQ67" i="2" l="1"/>
  <c r="BQ65" i="2"/>
  <c r="BQ66" i="2"/>
  <c r="BP95" i="2"/>
  <c r="BQ92" i="2"/>
  <c r="BQ93" i="2"/>
  <c r="BQ94" i="2"/>
  <c r="BS53" i="2"/>
  <c r="BR54" i="2"/>
  <c r="BR56" i="2" s="1"/>
  <c r="BR58" i="2" s="1"/>
  <c r="BR63" i="2" s="1"/>
  <c r="BR51" i="2"/>
  <c r="BR52" i="2" s="1"/>
  <c r="BR60" i="2"/>
  <c r="BV24" i="2"/>
  <c r="BV25" i="2" s="1"/>
  <c r="BV27" i="2"/>
  <c r="BV29" i="2" s="1"/>
  <c r="BV31" i="2" s="1"/>
  <c r="BW26" i="2" s="1"/>
  <c r="BV33" i="2"/>
  <c r="BO34" i="2" s="1"/>
  <c r="BS34" i="2"/>
  <c r="BP68" i="2"/>
  <c r="BR81" i="2"/>
  <c r="BR83" i="2" s="1"/>
  <c r="BR85" i="2" s="1"/>
  <c r="BR90" i="2" s="1"/>
  <c r="BS80" i="2"/>
  <c r="BR78" i="2"/>
  <c r="BR79" i="2" s="1"/>
  <c r="BR87" i="2"/>
  <c r="BQ95" i="2" l="1"/>
  <c r="BX26" i="2"/>
  <c r="BW24" i="2"/>
  <c r="BW25" i="2" s="1"/>
  <c r="BW27" i="2"/>
  <c r="BW29" i="2" s="1"/>
  <c r="BW31" i="2" s="1"/>
  <c r="BW33" i="2"/>
  <c r="BR65" i="2"/>
  <c r="BR66" i="2"/>
  <c r="BR67" i="2"/>
  <c r="BR34" i="2"/>
  <c r="BQ34" i="2"/>
  <c r="BS81" i="2"/>
  <c r="BS83" i="2" s="1"/>
  <c r="BS85" i="2" s="1"/>
  <c r="BS90" i="2" s="1"/>
  <c r="BT80" i="2"/>
  <c r="BS78" i="2"/>
  <c r="BS79" i="2" s="1"/>
  <c r="BS87" i="2"/>
  <c r="BV34" i="2"/>
  <c r="BK34" i="2"/>
  <c r="BL34" i="2"/>
  <c r="BM34" i="2"/>
  <c r="BN34" i="2"/>
  <c r="BP34" i="2"/>
  <c r="BT34" i="2"/>
  <c r="BQ68" i="2"/>
  <c r="BS54" i="2"/>
  <c r="BS56" i="2" s="1"/>
  <c r="BS58" i="2" s="1"/>
  <c r="BS63" i="2" s="1"/>
  <c r="BT53" i="2"/>
  <c r="BS51" i="2"/>
  <c r="BS52" i="2" s="1"/>
  <c r="BS60" i="2"/>
  <c r="BR92" i="2"/>
  <c r="BR94" i="2"/>
  <c r="BR93" i="2"/>
  <c r="BU34" i="2"/>
  <c r="BR68" i="2" l="1"/>
  <c r="BU80" i="2"/>
  <c r="BT81" i="2"/>
  <c r="BT83" i="2" s="1"/>
  <c r="BT85" i="2" s="1"/>
  <c r="BT90" i="2" s="1"/>
  <c r="BT78" i="2"/>
  <c r="BT79" i="2" s="1"/>
  <c r="BT87" i="2"/>
  <c r="BS65" i="2"/>
  <c r="BS67" i="2"/>
  <c r="BS66" i="2"/>
  <c r="BS92" i="2"/>
  <c r="BS94" i="2"/>
  <c r="BS93" i="2"/>
  <c r="BR95" i="2"/>
  <c r="BX27" i="2"/>
  <c r="BX29" i="2" s="1"/>
  <c r="BX31" i="2" s="1"/>
  <c r="BX24" i="2"/>
  <c r="BX25" i="2" s="1"/>
  <c r="BY26" i="2"/>
  <c r="BX33" i="2"/>
  <c r="BU53" i="2"/>
  <c r="BT51" i="2"/>
  <c r="BT52" i="2" s="1"/>
  <c r="BT54" i="2"/>
  <c r="BT56" i="2" s="1"/>
  <c r="BT58" i="2" s="1"/>
  <c r="BT63" i="2" s="1"/>
  <c r="BT60" i="2"/>
  <c r="BU78" i="2" l="1"/>
  <c r="BU79" i="2" s="1"/>
  <c r="BU81" i="2"/>
  <c r="BU83" i="2" s="1"/>
  <c r="BU85" i="2" s="1"/>
  <c r="BU90" i="2" s="1"/>
  <c r="BV80" i="2"/>
  <c r="BU87" i="2"/>
  <c r="BT94" i="2"/>
  <c r="BT92" i="2"/>
  <c r="BT93" i="2"/>
  <c r="BY24" i="2"/>
  <c r="BY25" i="2" s="1"/>
  <c r="BZ26" i="2"/>
  <c r="BY27" i="2"/>
  <c r="BY29" i="2" s="1"/>
  <c r="BY31" i="2" s="1"/>
  <c r="BY33" i="2"/>
  <c r="BS68" i="2"/>
  <c r="BS95" i="2"/>
  <c r="BV53" i="2"/>
  <c r="BU54" i="2"/>
  <c r="BU56" i="2" s="1"/>
  <c r="BU58" i="2" s="1"/>
  <c r="BU63" i="2" s="1"/>
  <c r="BU51" i="2"/>
  <c r="BU52" i="2" s="1"/>
  <c r="BU60" i="2"/>
  <c r="BT66" i="2"/>
  <c r="BT67" i="2"/>
  <c r="BT65" i="2"/>
  <c r="CA26" i="2" l="1"/>
  <c r="BZ24" i="2"/>
  <c r="BZ25" i="2" s="1"/>
  <c r="BZ27" i="2"/>
  <c r="BZ29" i="2" s="1"/>
  <c r="BZ31" i="2" s="1"/>
  <c r="BZ33" i="2"/>
  <c r="BU67" i="2"/>
  <c r="BU66" i="2"/>
  <c r="BU65" i="2"/>
  <c r="BT68" i="2"/>
  <c r="BT95" i="2"/>
  <c r="BU88" i="2"/>
  <c r="BS88" i="2"/>
  <c r="BQ88" i="2"/>
  <c r="BP88" i="2"/>
  <c r="BV81" i="2"/>
  <c r="BV83" i="2" s="1"/>
  <c r="BV85" i="2" s="1"/>
  <c r="BV78" i="2"/>
  <c r="BV79" i="2" s="1"/>
  <c r="BV87" i="2"/>
  <c r="BU92" i="2"/>
  <c r="BU93" i="2"/>
  <c r="BU94" i="2"/>
  <c r="BV54" i="2"/>
  <c r="BV56" i="2" s="1"/>
  <c r="BV58" i="2" s="1"/>
  <c r="BV51" i="2"/>
  <c r="BV52" i="2" s="1"/>
  <c r="BV60" i="2"/>
  <c r="BV63" i="2" l="1"/>
  <c r="BW53" i="2"/>
  <c r="BS61" i="2"/>
  <c r="BU61" i="2"/>
  <c r="BU95" i="2"/>
  <c r="BV88" i="2"/>
  <c r="BK88" i="2"/>
  <c r="BL88" i="2"/>
  <c r="BN88" i="2"/>
  <c r="BM88" i="2"/>
  <c r="BT88" i="2"/>
  <c r="BU68" i="2"/>
  <c r="BV90" i="2"/>
  <c r="BW80" i="2"/>
  <c r="CB26" i="2"/>
  <c r="CA24" i="2"/>
  <c r="CA25" i="2" s="1"/>
  <c r="CA27" i="2"/>
  <c r="CA29" i="2" s="1"/>
  <c r="CA31" i="2" s="1"/>
  <c r="CA33" i="2"/>
  <c r="BV61" i="2"/>
  <c r="BK61" i="2"/>
  <c r="BL61" i="2"/>
  <c r="BM61" i="2"/>
  <c r="BO61" i="2"/>
  <c r="BT61" i="2"/>
  <c r="BN61" i="2"/>
  <c r="BR61" i="2"/>
  <c r="BP61" i="2"/>
  <c r="BO88" i="2"/>
  <c r="BR88" i="2"/>
  <c r="BQ61" i="2"/>
  <c r="BW81" i="2" l="1"/>
  <c r="BW83" i="2" s="1"/>
  <c r="BW85" i="2" s="1"/>
  <c r="BW90" i="2" s="1"/>
  <c r="BW78" i="2"/>
  <c r="BW79" i="2" s="1"/>
  <c r="BX80" i="2"/>
  <c r="BW87" i="2"/>
  <c r="BV93" i="2"/>
  <c r="BV94" i="2"/>
  <c r="BV92" i="2"/>
  <c r="CB27" i="2"/>
  <c r="CB29" i="2" s="1"/>
  <c r="CB31" i="2" s="1"/>
  <c r="CC26" i="2"/>
  <c r="CB24" i="2"/>
  <c r="CB25" i="2" s="1"/>
  <c r="CB33" i="2"/>
  <c r="BX53" i="2"/>
  <c r="BW54" i="2"/>
  <c r="BW56" i="2" s="1"/>
  <c r="BW58" i="2" s="1"/>
  <c r="BW63" i="2" s="1"/>
  <c r="BW51" i="2"/>
  <c r="BW52" i="2" s="1"/>
  <c r="BW60" i="2"/>
  <c r="BV65" i="2"/>
  <c r="BV66" i="2"/>
  <c r="BV67" i="2"/>
  <c r="CC27" i="2" l="1"/>
  <c r="CC29" i="2" s="1"/>
  <c r="CC31" i="2" s="1"/>
  <c r="CD26" i="2"/>
  <c r="CC24" i="2"/>
  <c r="CC25" i="2" s="1"/>
  <c r="CC33" i="2"/>
  <c r="BV68" i="2"/>
  <c r="BV95" i="2"/>
  <c r="BX54" i="2"/>
  <c r="BX56" i="2" s="1"/>
  <c r="BX58" i="2" s="1"/>
  <c r="BX63" i="2" s="1"/>
  <c r="BX51" i="2"/>
  <c r="BX52" i="2" s="1"/>
  <c r="BY53" i="2"/>
  <c r="BX60" i="2"/>
  <c r="BW66" i="2"/>
  <c r="BW65" i="2"/>
  <c r="BW67" i="2"/>
  <c r="BX81" i="2"/>
  <c r="BX83" i="2" s="1"/>
  <c r="BX85" i="2" s="1"/>
  <c r="BX90" i="2" s="1"/>
  <c r="BX78" i="2"/>
  <c r="BX79" i="2" s="1"/>
  <c r="BY80" i="2"/>
  <c r="BX87" i="2"/>
  <c r="BW92" i="2"/>
  <c r="BW93" i="2"/>
  <c r="BW94" i="2"/>
  <c r="BY81" i="2" l="1"/>
  <c r="BY83" i="2" s="1"/>
  <c r="BY85" i="2" s="1"/>
  <c r="BY90" i="2" s="1"/>
  <c r="BZ80" i="2"/>
  <c r="BY78" i="2"/>
  <c r="BY79" i="2" s="1"/>
  <c r="BY87" i="2"/>
  <c r="BX92" i="2"/>
  <c r="BX94" i="2"/>
  <c r="BX93" i="2"/>
  <c r="BW68" i="2"/>
  <c r="BY54" i="2"/>
  <c r="BY56" i="2" s="1"/>
  <c r="BY58" i="2" s="1"/>
  <c r="BY63" i="2" s="1"/>
  <c r="BZ53" i="2"/>
  <c r="BY51" i="2"/>
  <c r="BY52" i="2" s="1"/>
  <c r="BY60" i="2"/>
  <c r="CD27" i="2"/>
  <c r="CD29" i="2" s="1"/>
  <c r="CD31" i="2" s="1"/>
  <c r="CE26" i="2"/>
  <c r="CD24" i="2"/>
  <c r="CD25" i="2" s="1"/>
  <c r="CD33" i="2"/>
  <c r="BW95" i="2"/>
  <c r="BX66" i="2"/>
  <c r="BX67" i="2"/>
  <c r="BX65" i="2"/>
  <c r="BX68" i="2" s="1"/>
  <c r="BZ54" i="2" l="1"/>
  <c r="BZ56" i="2" s="1"/>
  <c r="BZ58" i="2" s="1"/>
  <c r="BZ63" i="2" s="1"/>
  <c r="CA53" i="2"/>
  <c r="BZ51" i="2"/>
  <c r="BZ52" i="2" s="1"/>
  <c r="BZ60" i="2"/>
  <c r="BX95" i="2"/>
  <c r="BY65" i="2"/>
  <c r="BY67" i="2"/>
  <c r="BY66" i="2"/>
  <c r="BY93" i="2"/>
  <c r="BY92" i="2"/>
  <c r="BY94" i="2"/>
  <c r="CE27" i="2"/>
  <c r="CE29" i="2" s="1"/>
  <c r="CE31" i="2" s="1"/>
  <c r="CE24" i="2"/>
  <c r="CE25" i="2" s="1"/>
  <c r="CF26" i="2"/>
  <c r="CE33" i="2"/>
  <c r="BZ78" i="2"/>
  <c r="BZ79" i="2" s="1"/>
  <c r="BZ81" i="2"/>
  <c r="BZ83" i="2" s="1"/>
  <c r="BZ85" i="2" s="1"/>
  <c r="BZ90" i="2" s="1"/>
  <c r="CA80" i="2"/>
  <c r="BZ87" i="2"/>
  <c r="BZ92" i="2" l="1"/>
  <c r="BZ94" i="2"/>
  <c r="BZ93" i="2"/>
  <c r="BY68" i="2"/>
  <c r="CG26" i="2"/>
  <c r="CF27" i="2"/>
  <c r="CF29" i="2" s="1"/>
  <c r="CF31" i="2" s="1"/>
  <c r="CF24" i="2"/>
  <c r="CF25" i="2" s="1"/>
  <c r="CF33" i="2"/>
  <c r="CB53" i="2"/>
  <c r="CA51" i="2"/>
  <c r="CA52" i="2" s="1"/>
  <c r="CA54" i="2"/>
  <c r="CA56" i="2" s="1"/>
  <c r="CA58" i="2" s="1"/>
  <c r="CA63" i="2" s="1"/>
  <c r="CA60" i="2"/>
  <c r="BZ65" i="2"/>
  <c r="BZ67" i="2"/>
  <c r="BZ66" i="2"/>
  <c r="CA78" i="2"/>
  <c r="CA79" i="2" s="1"/>
  <c r="CB80" i="2"/>
  <c r="CA81" i="2"/>
  <c r="CA83" i="2" s="1"/>
  <c r="CA85" i="2" s="1"/>
  <c r="CA90" i="2" s="1"/>
  <c r="CA87" i="2"/>
  <c r="BY95" i="2"/>
  <c r="BZ68" i="2" l="1"/>
  <c r="CH26" i="2"/>
  <c r="CG27" i="2"/>
  <c r="CG29" i="2" s="1"/>
  <c r="CG31" i="2" s="1"/>
  <c r="CG24" i="2"/>
  <c r="CG25" i="2" s="1"/>
  <c r="CG33" i="2"/>
  <c r="CA65" i="2"/>
  <c r="CA67" i="2"/>
  <c r="CA66" i="2"/>
  <c r="CA94" i="2"/>
  <c r="CA93" i="2"/>
  <c r="CA92" i="2"/>
  <c r="CA95" i="2" s="1"/>
  <c r="CB51" i="2"/>
  <c r="CB52" i="2" s="1"/>
  <c r="CB54" i="2"/>
  <c r="CB56" i="2" s="1"/>
  <c r="CB58" i="2" s="1"/>
  <c r="CB63" i="2" s="1"/>
  <c r="CC53" i="2"/>
  <c r="CB60" i="2"/>
  <c r="CC80" i="2"/>
  <c r="CB81" i="2"/>
  <c r="CB83" i="2" s="1"/>
  <c r="CB85" i="2" s="1"/>
  <c r="CB90" i="2" s="1"/>
  <c r="CB78" i="2"/>
  <c r="CB79" i="2" s="1"/>
  <c r="CB87" i="2"/>
  <c r="BZ95" i="2"/>
  <c r="CC54" i="2" l="1"/>
  <c r="CC56" i="2" s="1"/>
  <c r="CC58" i="2" s="1"/>
  <c r="CC63" i="2" s="1"/>
  <c r="CC51" i="2"/>
  <c r="CC52" i="2" s="1"/>
  <c r="CD53" i="2"/>
  <c r="CC60" i="2"/>
  <c r="CH27" i="2"/>
  <c r="CH29" i="2" s="1"/>
  <c r="CH31" i="2" s="1"/>
  <c r="CH24" i="2"/>
  <c r="CH25" i="2" s="1"/>
  <c r="CH33" i="2"/>
  <c r="CB65" i="2"/>
  <c r="CB66" i="2"/>
  <c r="CB67" i="2"/>
  <c r="CB92" i="2"/>
  <c r="CB94" i="2"/>
  <c r="CB93" i="2"/>
  <c r="CC81" i="2"/>
  <c r="CC83" i="2" s="1"/>
  <c r="CC85" i="2" s="1"/>
  <c r="CC90" i="2" s="1"/>
  <c r="CC78" i="2"/>
  <c r="CC79" i="2" s="1"/>
  <c r="CD80" i="2"/>
  <c r="CC87" i="2"/>
  <c r="CA68" i="2"/>
  <c r="CH34" i="2" l="1"/>
  <c r="BX34" i="2"/>
  <c r="BW34" i="2"/>
  <c r="BY34" i="2"/>
  <c r="BZ34" i="2"/>
  <c r="CB34" i="2"/>
  <c r="CA34" i="2"/>
  <c r="CB95" i="2"/>
  <c r="CC34" i="2"/>
  <c r="CE53" i="2"/>
  <c r="CD51" i="2"/>
  <c r="CD52" i="2" s="1"/>
  <c r="CD54" i="2"/>
  <c r="CD56" i="2" s="1"/>
  <c r="CD58" i="2" s="1"/>
  <c r="CD63" i="2" s="1"/>
  <c r="CD60" i="2"/>
  <c r="CG34" i="2"/>
  <c r="CF34" i="2"/>
  <c r="CC92" i="2"/>
  <c r="CC93" i="2"/>
  <c r="CC94" i="2"/>
  <c r="CE34" i="2"/>
  <c r="CC65" i="2"/>
  <c r="CC67" i="2"/>
  <c r="CC66" i="2"/>
  <c r="CD34" i="2"/>
  <c r="CE80" i="2"/>
  <c r="CD78" i="2"/>
  <c r="CD79" i="2" s="1"/>
  <c r="CD81" i="2"/>
  <c r="CD83" i="2" s="1"/>
  <c r="CD85" i="2" s="1"/>
  <c r="CD90" i="2" s="1"/>
  <c r="CD87" i="2"/>
  <c r="CB68" i="2"/>
  <c r="CD92" i="2" l="1"/>
  <c r="CD93" i="2"/>
  <c r="CD94" i="2"/>
  <c r="CE81" i="2"/>
  <c r="CE83" i="2" s="1"/>
  <c r="CE85" i="2" s="1"/>
  <c r="CE90" i="2" s="1"/>
  <c r="CF80" i="2"/>
  <c r="CE78" i="2"/>
  <c r="CE79" i="2" s="1"/>
  <c r="CE87" i="2"/>
  <c r="CD67" i="2"/>
  <c r="CD66" i="2"/>
  <c r="CD65" i="2"/>
  <c r="CD68" i="2" s="1"/>
  <c r="CE54" i="2"/>
  <c r="CE56" i="2" s="1"/>
  <c r="CE58" i="2" s="1"/>
  <c r="CE63" i="2" s="1"/>
  <c r="CE51" i="2"/>
  <c r="CE52" i="2" s="1"/>
  <c r="CF53" i="2"/>
  <c r="CE60" i="2"/>
  <c r="CC95" i="2"/>
  <c r="CC68" i="2"/>
  <c r="CE65" i="2" l="1"/>
  <c r="CE66" i="2"/>
  <c r="CE67" i="2"/>
  <c r="CF81" i="2"/>
  <c r="CF83" i="2" s="1"/>
  <c r="CF85" i="2" s="1"/>
  <c r="CF90" i="2" s="1"/>
  <c r="CG80" i="2"/>
  <c r="CF78" i="2"/>
  <c r="CF79" i="2" s="1"/>
  <c r="CF87" i="2"/>
  <c r="CE92" i="2"/>
  <c r="CE94" i="2"/>
  <c r="CE93" i="2"/>
  <c r="CG53" i="2"/>
  <c r="CF54" i="2"/>
  <c r="CF56" i="2" s="1"/>
  <c r="CF58" i="2" s="1"/>
  <c r="CF63" i="2" s="1"/>
  <c r="CF51" i="2"/>
  <c r="CF52" i="2" s="1"/>
  <c r="CF60" i="2"/>
  <c r="CD95" i="2"/>
  <c r="CH80" i="2" l="1"/>
  <c r="CG78" i="2"/>
  <c r="CG79" i="2" s="1"/>
  <c r="CG81" i="2"/>
  <c r="CG83" i="2" s="1"/>
  <c r="CG85" i="2" s="1"/>
  <c r="CG90" i="2" s="1"/>
  <c r="CG87" i="2"/>
  <c r="CF65" i="2"/>
  <c r="CF66" i="2"/>
  <c r="CF67" i="2"/>
  <c r="CH53" i="2"/>
  <c r="CG54" i="2"/>
  <c r="CG56" i="2" s="1"/>
  <c r="CG58" i="2" s="1"/>
  <c r="CG63" i="2" s="1"/>
  <c r="CG51" i="2"/>
  <c r="CG52" i="2" s="1"/>
  <c r="CG60" i="2"/>
  <c r="CF92" i="2"/>
  <c r="CF93" i="2"/>
  <c r="CF94" i="2"/>
  <c r="CE95" i="2"/>
  <c r="CE68" i="2"/>
  <c r="CH54" i="2" l="1"/>
  <c r="CH56" i="2" s="1"/>
  <c r="CH58" i="2" s="1"/>
  <c r="CH63" i="2" s="1"/>
  <c r="CH51" i="2"/>
  <c r="CH52" i="2" s="1"/>
  <c r="CH60" i="2"/>
  <c r="CH81" i="2"/>
  <c r="CH83" i="2" s="1"/>
  <c r="CH85" i="2" s="1"/>
  <c r="CH90" i="2" s="1"/>
  <c r="CH78" i="2"/>
  <c r="CH79" i="2" s="1"/>
  <c r="CH87" i="2"/>
  <c r="CE88" i="2"/>
  <c r="CF68" i="2"/>
  <c r="CG92" i="2"/>
  <c r="CG93" i="2"/>
  <c r="CG94" i="2"/>
  <c r="CF95" i="2"/>
  <c r="CG66" i="2"/>
  <c r="CG67" i="2"/>
  <c r="CG65" i="2"/>
  <c r="CG68" i="2" s="1"/>
  <c r="CD88" i="2"/>
  <c r="CH88" i="2" l="1"/>
  <c r="BW88" i="2"/>
  <c r="BX88" i="2"/>
  <c r="BY88" i="2"/>
  <c r="CA88" i="2"/>
  <c r="CF88" i="2"/>
  <c r="CC88" i="2"/>
  <c r="CB88" i="2"/>
  <c r="CH92" i="2"/>
  <c r="CH93" i="2"/>
  <c r="CH94" i="2"/>
  <c r="CH61" i="2"/>
  <c r="BX61" i="2"/>
  <c r="BW61" i="2"/>
  <c r="BZ61" i="2"/>
  <c r="BY61" i="2"/>
  <c r="CE61" i="2"/>
  <c r="CB61" i="2"/>
  <c r="CA61" i="2"/>
  <c r="CC61" i="2"/>
  <c r="CG61" i="2"/>
  <c r="CH67" i="2"/>
  <c r="CH66" i="2"/>
  <c r="CH65" i="2"/>
  <c r="CH68" i="2" s="1"/>
  <c r="CD61" i="2"/>
  <c r="BZ88" i="2"/>
  <c r="CG88" i="2"/>
  <c r="CG95" i="2"/>
  <c r="CF61" i="2"/>
  <c r="CH95" i="2" l="1"/>
</calcChain>
</file>

<file path=xl/sharedStrings.xml><?xml version="1.0" encoding="utf-8"?>
<sst xmlns="http://schemas.openxmlformats.org/spreadsheetml/2006/main" count="425" uniqueCount="138">
  <si>
    <t>ATMOS ENERGY CORPORATION – KENTUCKY</t>
  </si>
  <si>
    <t>Line</t>
  </si>
  <si>
    <t>Number Of</t>
  </si>
  <si>
    <t>Total</t>
  </si>
  <si>
    <t>No.</t>
  </si>
  <si>
    <t>Class of Customers</t>
  </si>
  <si>
    <t>Bills</t>
  </si>
  <si>
    <t>Mcf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</si>
  <si>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</si>
  <si>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</si>
  <si>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</si>
  <si>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</si>
  <si>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</si>
  <si>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</si>
  <si>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</si>
  <si>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</si>
  <si>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</si>
  <si>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</si>
  <si>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</si>
  <si>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</si>
  <si>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</si>
  <si>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</si>
  <si>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</si>
  <si>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</si>
  <si>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</si>
  <si>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</si>
  <si>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</si>
  <si>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</si>
  <si>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</si>
  <si>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</si>
  <si>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</si>
  <si>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</si>
  <si>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FIRM COMMERCIAL (Rate G-1)</t>
  </si>
  <si>
    <t>FIRM PUBLIC AUTHORITY (Rate G-1)</t>
  </si>
  <si>
    <t>NORMALIZATION OF VOLUMES FOR WEATHER</t>
  </si>
  <si>
    <t>Month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</si>
  <si>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</si>
  <si>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</si>
  <si>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</si>
  <si>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</si>
  <si>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</si>
  <si>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</si>
  <si>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</si>
  <si>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</si>
  <si>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</si>
  <si>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</si>
  <si>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</si>
  <si>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</si>
  <si>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</si>
  <si>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</si>
  <si>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</si>
  <si>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</si>
  <si>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</si>
  <si>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</si>
  <si>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</si>
  <si>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</si>
  <si>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</si>
  <si>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</si>
  <si>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</si>
  <si>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</si>
  <si>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</si>
  <si>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</si>
  <si>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</si>
  <si>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</si>
  <si>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</si>
  <si>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(at)</t>
  </si>
  <si>
    <t>(au)</t>
  </si>
  <si>
    <t>(av)</t>
  </si>
  <si>
    <t>(aw)</t>
  </si>
  <si>
    <t>(ax)</t>
  </si>
  <si>
    <t>(ay)</t>
  </si>
  <si>
    <t>(az)</t>
  </si>
  <si>
    <t>(ba)</t>
  </si>
  <si>
    <t>(bb)</t>
  </si>
  <si>
    <t>(bc)</t>
  </si>
  <si>
    <t>(bd)</t>
  </si>
  <si>
    <t>(be)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</si>
  <si>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</si>
  <si>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</si>
  <si>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</si>
  <si>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</si>
  <si>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</si>
  <si>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</si>
  <si>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</si>
  <si>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</si>
  <si>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</si>
  <si>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>(bo)</t>
  </si>
  <si>
    <t>(bp)</t>
  </si>
  <si>
    <t>(bq)</t>
  </si>
  <si>
    <t>(br)</t>
  </si>
  <si>
    <t>(bs)</t>
  </si>
  <si>
    <t>(bt)</t>
  </si>
  <si>
    <t>(bu)</t>
  </si>
  <si>
    <t>(bv)</t>
  </si>
  <si>
    <t>(bw)</t>
  </si>
  <si>
    <t>(bx)</t>
  </si>
  <si>
    <t>(by)</t>
  </si>
  <si>
    <t>(bz)</t>
  </si>
  <si>
    <t>(ca)</t>
  </si>
  <si>
    <t>(cb)</t>
  </si>
  <si>
    <t>(cc)</t>
  </si>
  <si>
    <t>(cd)</t>
  </si>
  <si>
    <t>(ce)</t>
  </si>
  <si>
    <t>(cf)</t>
  </si>
  <si>
    <t>Lagged Actual HDDs</t>
  </si>
  <si>
    <t>Lagged Normal HDDs</t>
  </si>
  <si>
    <t>Calendar Normal HDDs</t>
  </si>
  <si>
    <t>Annual Customer Growth</t>
  </si>
  <si>
    <t>Annual Base Load Decline</t>
  </si>
  <si>
    <t>Annual Total Load Decline</t>
  </si>
  <si>
    <t>Actual Constand Load</t>
  </si>
  <si>
    <t>Actual Heat Load</t>
  </si>
  <si>
    <t>Heat Load / Customer</t>
  </si>
  <si>
    <t>Actual X Coefficient</t>
  </si>
  <si>
    <t>Product</t>
  </si>
  <si>
    <t>Base Load</t>
  </si>
  <si>
    <t>Normal Usage / Customer</t>
  </si>
  <si>
    <t>No. of Customers</t>
  </si>
  <si>
    <t>Normalized Volumes</t>
  </si>
  <si>
    <t>Actual Volumes</t>
  </si>
  <si>
    <t>NA</t>
  </si>
  <si>
    <t>Normalized Volume Including Unbilled</t>
  </si>
  <si>
    <t>Normalized Calendar Volumes</t>
  </si>
  <si>
    <t>Weather Adjustment</t>
  </si>
  <si>
    <t>Tier 1</t>
  </si>
  <si>
    <t>Tier 2</t>
  </si>
  <si>
    <t>Tier 3</t>
  </si>
  <si>
    <t>DO NOT DELETE:</t>
  </si>
  <si>
    <t>Base Load months are July and August</t>
  </si>
  <si>
    <t>Month (using formula) for Base Load xLookup Formula</t>
  </si>
  <si>
    <t>Base Load Months (Hardcoded)</t>
  </si>
  <si>
    <t>EXHIBIT TLT-4 (A)</t>
  </si>
  <si>
    <t>EXHIBIT TLT-4 (B)</t>
  </si>
  <si>
    <t>Base Period – 12 Months Ending June 2024</t>
  </si>
  <si>
    <t>Test Period – 12 Months Ending March 2026</t>
  </si>
  <si>
    <t>REFERENCE PERIOD - TWELVE MONTHS ENDING 06/30/2024</t>
  </si>
  <si>
    <t>WEATHER ADJUSTMENT—BASE NOAA 2004–2024</t>
  </si>
  <si>
    <t>(WEATHER BASIS: NOAA DATA FOR 20 YEARS ENDING JUNE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</si>
</sst>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[$-409]mmm\-yy;@"/>
    <numFmt numFmtId="165" formatCode="#,##0.0000_);\(#,##0.0000\)"/>
    <numFmt numFmtId="166" formatCode="_(* #,##0_);_(* \(#,##0\);_(* &quot;-&quot;??_);_(@_)"/>
    <numFmt numFmtId="167" formatCode="_(* #,##0.000_);_(* \(#,##0.000\);_(* &quot;-&quot;??_);_(@_)"/>
    <numFmt numFmtId="168" formatCode="_(* #,##0.0000_);_(* \(#,##0.0000\);_(* &quot;-&quot;??_);_(@_)"/>
    <numFmt numFmtId="169" formatCode="_(* #,##0.0000_);_(* \(#,##0.0000\);_(* &quot;-&quot;????_);_(@_)"/>
  </numFmts>
  <fonts count="12">
    <font>
      <sz val="10"/>
      <name val="Arial"/>
      <family val="2"/>
    </font>
    <font>
      <sz val="12"/>
      <name val="Courier"/>
      <family val="3"/>
    </font>
    <font>
      <sz val="10"/>
      <name val="Arial Narrow"/>
      <family val="2"/>
    </font>
    <font>
      <sz val="10"/>
      <name val="Arial"/>
      <family val="2"/>
    </font>
    <font>
      <u/>
      <sz val="10"/>
      <name val="Arial Narrow"/>
      <family val="2"/>
    </font>
    <font>
      <sz val="10"/>
      <name val="Arial Narrow"/>
      <family val="1"/>
      <charset val="2"/>
    </font>
    <font>
      <sz val="12"/>
      <name val="Tms Rmn"/>
    </font>
    <font>
      <b/>
      <sz val="12"/>
      <name val="Arial Narrow"/>
      <family val="2"/>
    </font>
    <font>
      <sz val="12"/>
      <name val="Arial Narrow"/>
      <family val="2"/>
    </font>
    <font>
      <b/>
      <i/>
      <sz val="9"/>
      <color rgb="FF0070C0"/>
      <name val="Arial Narrow"/>
      <family val="2"/>
    </font>
    <font>
      <i/>
      <sz val="9"/>
      <color rgb="FF0070C0"/>
      <name val="Arial Narrow"/>
      <family val="2"/>
    </font>
    <font>
      <i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37" fontId="6" fillId="0" borderId="0"/>
  </cellStyleXfs>
  <cellXfs count="74">
    <xf numFmtId="0" fontId="0" fillId="0" borderId="0" xfId="0"/>
    <xf numFmtId="0" fontId="2" fillId="0" borderId="0" xfId="2" applyFont="1"/>
    <xf numFmtId="37" fontId="2" fillId="0" borderId="0" xfId="2" applyNumberFormat="1" applyFont="1"/>
    <xf numFmtId="5" fontId="2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/>
    <xf numFmtId="164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49" fontId="2" fillId="0" borderId="0" xfId="2" quotePrefix="1" applyNumberFormat="1" applyFont="1" applyAlignment="1">
      <alignment horizontal="center"/>
    </xf>
    <xf numFmtId="49" fontId="2" fillId="0" borderId="0" xfId="2" applyNumberFormat="1" applyFont="1" applyAlignment="1">
      <alignment horizontal="center"/>
    </xf>
    <xf numFmtId="0" fontId="4" fillId="0" borderId="0" xfId="2" applyFont="1"/>
    <xf numFmtId="37" fontId="4" fillId="0" borderId="0" xfId="2" applyNumberFormat="1" applyFont="1"/>
    <xf numFmtId="37" fontId="2" fillId="0" borderId="0" xfId="2" applyNumberFormat="1" applyFont="1" applyAlignment="1">
      <alignment horizontal="center"/>
    </xf>
    <xf numFmtId="7" fontId="2" fillId="0" borderId="0" xfId="2" applyNumberFormat="1" applyFont="1"/>
    <xf numFmtId="5" fontId="2" fillId="0" borderId="0" xfId="2" applyNumberFormat="1" applyFont="1"/>
    <xf numFmtId="0" fontId="5" fillId="0" borderId="0" xfId="2" applyFont="1"/>
    <xf numFmtId="165" fontId="2" fillId="0" borderId="0" xfId="2" applyNumberFormat="1" applyFont="1"/>
    <xf numFmtId="0" fontId="2" fillId="0" borderId="2" xfId="2" applyFont="1" applyBorder="1"/>
    <xf numFmtId="37" fontId="2" fillId="0" borderId="2" xfId="2" applyNumberFormat="1" applyFont="1" applyBorder="1"/>
    <xf numFmtId="5" fontId="2" fillId="0" borderId="2" xfId="2" applyNumberFormat="1" applyFont="1" applyBorder="1"/>
    <xf numFmtId="43" fontId="2" fillId="0" borderId="0" xfId="2" applyNumberFormat="1" applyFont="1"/>
    <xf numFmtId="0" fontId="2" fillId="0" borderId="0" xfId="0" applyFont="1"/>
    <xf numFmtId="0" fontId="8" fillId="0" borderId="0" xfId="0" applyFont="1"/>
    <xf numFmtId="166" fontId="8" fillId="0" borderId="0" xfId="0" applyNumberFormat="1" applyFont="1"/>
    <xf numFmtId="0" fontId="2" fillId="0" borderId="3" xfId="0" applyFont="1" applyBorder="1" applyAlignment="1">
      <alignment horizontal="center"/>
    </xf>
    <xf numFmtId="17" fontId="2" fillId="0" borderId="3" xfId="3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3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17" fontId="2" fillId="0" borderId="0" xfId="3" applyNumberFormat="1" applyFont="1"/>
    <xf numFmtId="17" fontId="2" fillId="0" borderId="0" xfId="0" applyNumberFormat="1" applyFont="1"/>
    <xf numFmtId="37" fontId="2" fillId="0" borderId="0" xfId="0" applyNumberFormat="1" applyFont="1"/>
    <xf numFmtId="0" fontId="2" fillId="0" borderId="0" xfId="0" applyFont="1" applyAlignment="1">
      <alignment horizontal="right"/>
    </xf>
    <xf numFmtId="39" fontId="2" fillId="0" borderId="0" xfId="0" applyNumberFormat="1" applyFont="1"/>
    <xf numFmtId="166" fontId="2" fillId="0" borderId="0" xfId="1" applyNumberFormat="1" applyFont="1" applyFill="1" applyBorder="1"/>
    <xf numFmtId="166" fontId="2" fillId="0" borderId="0" xfId="1" applyNumberFormat="1" applyFont="1" applyFill="1"/>
    <xf numFmtId="167" fontId="2" fillId="0" borderId="0" xfId="1" applyNumberFormat="1" applyFont="1" applyFill="1" applyBorder="1"/>
    <xf numFmtId="167" fontId="2" fillId="0" borderId="0" xfId="0" applyNumberFormat="1" applyFont="1"/>
    <xf numFmtId="168" fontId="2" fillId="0" borderId="0" xfId="0" applyNumberFormat="1" applyFont="1"/>
    <xf numFmtId="168" fontId="2" fillId="0" borderId="0" xfId="1" applyNumberFormat="1" applyFont="1" applyFill="1"/>
    <xf numFmtId="168" fontId="2" fillId="0" borderId="0" xfId="1" applyNumberFormat="1" applyFont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166" fontId="2" fillId="0" borderId="0" xfId="0" applyNumberFormat="1" applyFont="1"/>
    <xf numFmtId="166" fontId="2" fillId="0" borderId="4" xfId="1" applyNumberFormat="1" applyFont="1" applyFill="1" applyBorder="1"/>
    <xf numFmtId="166" fontId="2" fillId="0" borderId="2" xfId="1" applyNumberFormat="1" applyFont="1" applyFill="1" applyBorder="1"/>
    <xf numFmtId="166" fontId="2" fillId="0" borderId="5" xfId="1" applyNumberFormat="1" applyFont="1" applyFill="1" applyBorder="1"/>
    <xf numFmtId="166" fontId="2" fillId="0" borderId="2" xfId="0" applyNumberFormat="1" applyFont="1" applyBorder="1"/>
    <xf numFmtId="166" fontId="2" fillId="0" borderId="6" xfId="0" applyNumberFormat="1" applyFont="1" applyBorder="1"/>
    <xf numFmtId="167" fontId="2" fillId="0" borderId="0" xfId="1" applyNumberFormat="1" applyFont="1" applyFill="1"/>
    <xf numFmtId="43" fontId="2" fillId="0" borderId="0" xfId="0" applyNumberFormat="1" applyFont="1"/>
    <xf numFmtId="0" fontId="9" fillId="0" borderId="7" xfId="0" applyFont="1" applyBorder="1" applyAlignment="1">
      <alignment horizontal="left" indent="3"/>
    </xf>
    <xf numFmtId="0" fontId="10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9" fontId="2" fillId="0" borderId="0" xfId="0" applyNumberFormat="1" applyFont="1"/>
    <xf numFmtId="0" fontId="2" fillId="0" borderId="0" xfId="2" applyFont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7" fontId="7" fillId="0" borderId="0" xfId="3" applyFont="1" applyAlignment="1">
      <alignment horizontal="center"/>
    </xf>
    <xf numFmtId="5" fontId="7" fillId="0" borderId="0" xfId="2" applyNumberFormat="1" applyFont="1" applyAlignment="1">
      <alignment horizontal="right"/>
    </xf>
    <xf numFmtId="0" fontId="7" fillId="0" borderId="0" xfId="0" applyFont="1" applyAlignment="1">
      <alignment horizontal="right"/>
    </xf>
  </cellXfs>
  <cellStyles count="4">
    <cellStyle name="Comma" xfId="1" builtinId="3"/>
    <cellStyle name="Normal" xfId="0" builtinId="0"/>
    <cellStyle name="Normal_Kentucky - CCS98 as filed" xfId="2" xr:uid="{3AD47221-E317-4571-BE8A-CFDE338AD21C}"/>
    <cellStyle name="Normal_WTH_998 garysmith" xfId="3" xr:uid="{0276D73C-4CDD-4C70-968B-795C1EB7FA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D9D7-7796-4D60-844E-8D85340B5C85}">
  <sheetPr transitionEvaluation="1" transitionEntry="1">
    <tabColor rgb="FF92D050"/>
  </sheetPr>
  <dimension ref="A1:T32"/>
  <sheetViews>
    <sheetView tabSelected="1" workbookViewId="0">
      <selection activeCell="Q3" sqref="Q3:R3"/>
    </sheetView>
  </sheetViews>
  <sheetFormatPr defaultColWidth="12.5703125" defaultRowHeight="12.75"/>
  <cols>
    <col min="1" max="1" width="5.5703125" style="1" bestFit="1" customWidth="1"/>
    <col min="2" max="2" width="29.5703125" style="1" customWidth="1"/>
    <col min="3" max="4" width="8.5703125" style="1" customWidth="1"/>
    <col min="5" max="5" width="9.85546875" style="1" bestFit="1" customWidth="1"/>
    <col min="6" max="6" width="8.5703125" style="1" customWidth="1"/>
    <col min="7" max="7" width="9.42578125" style="1" bestFit="1" customWidth="1"/>
    <col min="8" max="8" width="10.5703125" style="1" customWidth="1"/>
    <col min="9" max="10" width="9" style="1" bestFit="1" customWidth="1"/>
    <col min="11" max="11" width="10.140625" style="1" bestFit="1" customWidth="1"/>
    <col min="12" max="14" width="8.5703125" style="1" customWidth="1"/>
    <col min="15" max="15" width="9.85546875" style="1" bestFit="1" customWidth="1"/>
    <col min="16" max="16" width="10.5703125" style="1" customWidth="1"/>
    <col min="17" max="17" width="10.5703125" style="1" bestFit="1" customWidth="1"/>
    <col min="18" max="18" width="11.5703125" style="1" customWidth="1"/>
    <col min="19" max="19" width="15.5703125" style="1" customWidth="1"/>
    <col min="20" max="20" width="15.140625" style="1" customWidth="1"/>
    <col min="21" max="21" width="16.42578125" style="1" customWidth="1"/>
    <col min="22" max="22" width="13.85546875" style="1" customWidth="1"/>
    <col min="23" max="23" width="16.5703125" style="1" customWidth="1"/>
    <col min="24" max="24" width="11.5703125" style="1" bestFit="1" customWidth="1"/>
    <col min="25" max="25" width="17.5703125" style="1" customWidth="1"/>
    <col min="26" max="16384" width="12.5703125" style="1"/>
  </cols>
  <sheetData>
    <row r="1" spans="1:20">
      <c r="O1" s="2"/>
      <c r="P1" s="2"/>
    </row>
    <row r="2" spans="1:20">
      <c r="H2"/>
      <c r="L2"/>
      <c r="M2"/>
      <c r="N2"/>
      <c r="O2"/>
      <c r="P2" s="2"/>
      <c r="R2" s="3"/>
    </row>
    <row r="3" spans="1:20" ht="15.75">
      <c r="O3" s="2"/>
      <c r="P3" s="2"/>
      <c r="Q3" s="72" t="s">
        <v>131</v>
      </c>
      <c r="R3" s="72"/>
    </row>
    <row r="4" spans="1:20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20">
      <c r="A5" s="67" t="s">
        <v>136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0">
      <c r="A6" s="67" t="s">
        <v>135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8" spans="1:20">
      <c r="A8" s="5" t="s">
        <v>1</v>
      </c>
      <c r="O8" s="4" t="s">
        <v>2</v>
      </c>
      <c r="R8" s="4" t="s">
        <v>3</v>
      </c>
    </row>
    <row r="9" spans="1:20">
      <c r="A9" s="6" t="s">
        <v>4</v>
      </c>
      <c r="B9" s="7" t="s">
        <v>5</v>
      </c>
      <c r="C9" s="8">
        <f>WNA!C10</f>
        <v>45108</v>
      </c>
      <c r="D9" s="8">
        <f>WNA!D10</f>
        <v>45169</v>
      </c>
      <c r="E9" s="8">
        <f>WNA!E10</f>
        <v>45199</v>
      </c>
      <c r="F9" s="8">
        <f>WNA!F10</f>
        <v>45230</v>
      </c>
      <c r="G9" s="8">
        <f>WNA!G10</f>
        <v>45260</v>
      </c>
      <c r="H9" s="8">
        <f>WNA!H10</f>
        <v>45291</v>
      </c>
      <c r="I9" s="8">
        <f>WNA!I10</f>
        <v>45322</v>
      </c>
      <c r="J9" s="8">
        <f>WNA!J10</f>
        <v>45351</v>
      </c>
      <c r="K9" s="8">
        <f>WNA!K10</f>
        <v>45382</v>
      </c>
      <c r="L9" s="8">
        <f>WNA!L10</f>
        <v>45412</v>
      </c>
      <c r="M9" s="8">
        <f>WNA!M10</f>
        <v>45443</v>
      </c>
      <c r="N9" s="8">
        <f>WNA!N10</f>
        <v>45473</v>
      </c>
      <c r="O9" s="9" t="s">
        <v>6</v>
      </c>
      <c r="P9" s="9" t="s">
        <v>7</v>
      </c>
      <c r="Q9" s="9" t="s">
        <v>8</v>
      </c>
      <c r="R9" s="9" t="s">
        <v>9</v>
      </c>
    </row>
    <row r="10" spans="1:20">
      <c r="C10" s="10" t="s">
        <v>10</v>
      </c>
      <c r="D10" s="10" t="s">
        <v>11</v>
      </c>
      <c r="E10" s="4" t="s">
        <v>12</v>
      </c>
      <c r="F10" s="11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 t="s">
        <v>18</v>
      </c>
      <c r="L10" s="12" t="s">
        <v>19</v>
      </c>
      <c r="M10" s="12" t="s">
        <v>20</v>
      </c>
      <c r="N10" s="12" t="s">
        <v>21</v>
      </c>
      <c r="O10" s="12" t="s">
        <v>22</v>
      </c>
      <c r="P10" s="12" t="s">
        <v>23</v>
      </c>
      <c r="Q10" s="12" t="s">
        <v>24</v>
      </c>
      <c r="R10" s="10" t="s">
        <v>25</v>
      </c>
    </row>
    <row r="12" spans="1:20">
      <c r="A12" s="4">
        <v>1</v>
      </c>
      <c r="B12" s="13" t="s">
        <v>26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4"/>
      <c r="R12" s="4"/>
    </row>
    <row r="13" spans="1:20">
      <c r="A13" s="4">
        <v>2</v>
      </c>
      <c r="B13" s="1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f>SUM(C13:N13)</f>
        <v>0</v>
      </c>
      <c r="P13" s="2"/>
      <c r="Q13" s="16">
        <v>19.3</v>
      </c>
      <c r="R13" s="17">
        <f>O13*Q13</f>
        <v>0</v>
      </c>
      <c r="S13"/>
      <c r="T13" s="18"/>
    </row>
    <row r="14" spans="1:20">
      <c r="A14" s="4">
        <v>3</v>
      </c>
      <c r="B14" s="1" t="s">
        <v>28</v>
      </c>
      <c r="C14" s="2">
        <f>WNA!C38</f>
        <v>-10077</v>
      </c>
      <c r="D14" s="2">
        <f>WNA!D38</f>
        <v>10077</v>
      </c>
      <c r="E14" s="2">
        <f>WNA!E38</f>
        <v>-5865</v>
      </c>
      <c r="F14" s="2">
        <f>WNA!F38</f>
        <v>89216</v>
      </c>
      <c r="G14" s="2">
        <f>WNA!G38</f>
        <v>307383</v>
      </c>
      <c r="H14" s="2">
        <f>WNA!H38</f>
        <v>310242</v>
      </c>
      <c r="I14" s="2">
        <f>WNA!I38</f>
        <v>-146379</v>
      </c>
      <c r="J14" s="2">
        <f>WNA!J38</f>
        <v>200289</v>
      </c>
      <c r="K14" s="2">
        <f>WNA!K38</f>
        <v>335687</v>
      </c>
      <c r="L14" s="2">
        <f>WNA!L38</f>
        <v>114960</v>
      </c>
      <c r="M14" s="2">
        <f>WNA!M38</f>
        <v>122514</v>
      </c>
      <c r="N14" s="2">
        <f>WNA!N38</f>
        <v>-1202</v>
      </c>
      <c r="O14" s="2"/>
      <c r="P14" s="2">
        <f>SUM(C14:N14)</f>
        <v>1326845</v>
      </c>
      <c r="Q14" s="19">
        <v>1.5483</v>
      </c>
      <c r="R14" s="2">
        <f>P14*Q14</f>
        <v>2054354.1135</v>
      </c>
    </row>
    <row r="15" spans="1:20">
      <c r="A15" s="4">
        <v>4</v>
      </c>
      <c r="B15" s="1" t="s">
        <v>29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f>SUM(C15:N15)</f>
        <v>0</v>
      </c>
      <c r="Q15" s="19">
        <v>1.0762</v>
      </c>
      <c r="R15" s="2">
        <f>P15*Q15</f>
        <v>0</v>
      </c>
    </row>
    <row r="16" spans="1:20">
      <c r="A16" s="4">
        <v>5</v>
      </c>
      <c r="B16" s="1" t="s">
        <v>30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v>0</v>
      </c>
      <c r="Q16" s="19">
        <v>0.88880000000000003</v>
      </c>
      <c r="R16" s="2">
        <f>P16*Q16</f>
        <v>0</v>
      </c>
    </row>
    <row r="17" spans="1:20">
      <c r="A17" s="4">
        <v>6</v>
      </c>
      <c r="B17" s="20" t="s">
        <v>31</v>
      </c>
      <c r="C17" s="21">
        <f t="shared" ref="C17:N17" si="0">C14+C15+C16</f>
        <v>-10077</v>
      </c>
      <c r="D17" s="21">
        <f t="shared" si="0"/>
        <v>10077</v>
      </c>
      <c r="E17" s="21">
        <f t="shared" si="0"/>
        <v>-5865</v>
      </c>
      <c r="F17" s="21">
        <f t="shared" si="0"/>
        <v>89216</v>
      </c>
      <c r="G17" s="21">
        <f t="shared" si="0"/>
        <v>307383</v>
      </c>
      <c r="H17" s="21">
        <f t="shared" si="0"/>
        <v>310242</v>
      </c>
      <c r="I17" s="21">
        <f t="shared" si="0"/>
        <v>-146379</v>
      </c>
      <c r="J17" s="21">
        <f t="shared" si="0"/>
        <v>200289</v>
      </c>
      <c r="K17" s="21">
        <f t="shared" si="0"/>
        <v>335687</v>
      </c>
      <c r="L17" s="21">
        <f t="shared" si="0"/>
        <v>114960</v>
      </c>
      <c r="M17" s="21">
        <f t="shared" si="0"/>
        <v>122514</v>
      </c>
      <c r="N17" s="21">
        <f t="shared" si="0"/>
        <v>-1202</v>
      </c>
      <c r="O17" s="21">
        <f>O13</f>
        <v>0</v>
      </c>
      <c r="P17" s="21">
        <f>SUM(P14:P16)</f>
        <v>1326845</v>
      </c>
      <c r="Q17" s="20"/>
      <c r="R17" s="22">
        <f>SUM(R13:R16)</f>
        <v>2054354.1135</v>
      </c>
    </row>
    <row r="18" spans="1:20">
      <c r="A18" s="4">
        <v>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R18" s="17"/>
    </row>
    <row r="19" spans="1:20">
      <c r="A19" s="4">
        <v>8</v>
      </c>
      <c r="B19" s="13" t="s">
        <v>32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"/>
      <c r="P19" s="2"/>
    </row>
    <row r="20" spans="1:20">
      <c r="A20" s="4">
        <v>9</v>
      </c>
      <c r="B20" s="1" t="s">
        <v>27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f>SUM(C20:N20)</f>
        <v>0</v>
      </c>
      <c r="P20" s="15"/>
      <c r="Q20" s="23">
        <v>66</v>
      </c>
      <c r="R20" s="17">
        <f>O20*Q20</f>
        <v>0</v>
      </c>
      <c r="S20"/>
      <c r="T20" s="18"/>
    </row>
    <row r="21" spans="1:20">
      <c r="A21" s="4">
        <v>10</v>
      </c>
      <c r="B21" s="1" t="s">
        <v>28</v>
      </c>
      <c r="C21" s="2">
        <f>WNA!C65</f>
        <v>-10049.025914248683</v>
      </c>
      <c r="D21" s="2">
        <f>WNA!D65</f>
        <v>10400.983102803653</v>
      </c>
      <c r="E21" s="2">
        <f>WNA!E65</f>
        <v>-37548.351977047874</v>
      </c>
      <c r="F21" s="2">
        <f>WNA!F65</f>
        <v>-25238.381806073929</v>
      </c>
      <c r="G21" s="2">
        <f>WNA!G65</f>
        <v>134687.21587466649</v>
      </c>
      <c r="H21" s="2">
        <f>WNA!H65</f>
        <v>153993.11041907253</v>
      </c>
      <c r="I21" s="2">
        <f>WNA!I65</f>
        <v>-65079.048579439135</v>
      </c>
      <c r="J21" s="2">
        <f>WNA!J65</f>
        <v>89830.361073386433</v>
      </c>
      <c r="K21" s="2">
        <f>WNA!K65</f>
        <v>171063.58164981776</v>
      </c>
      <c r="L21" s="2">
        <f>WNA!L65</f>
        <v>82830.71021492935</v>
      </c>
      <c r="M21" s="2">
        <f>WNA!M65</f>
        <v>62760.486928873252</v>
      </c>
      <c r="N21" s="2">
        <f>WNA!N65</f>
        <v>-2677.2242341878391</v>
      </c>
      <c r="O21" s="2"/>
      <c r="P21" s="2">
        <f>SUM(C21:N21)</f>
        <v>564974.41675255203</v>
      </c>
      <c r="Q21" s="19">
        <v>1.5483</v>
      </c>
      <c r="R21" s="2">
        <f>P21*Q21</f>
        <v>874749.88945797633</v>
      </c>
      <c r="S21"/>
      <c r="T21"/>
    </row>
    <row r="22" spans="1:20">
      <c r="A22" s="4">
        <v>11</v>
      </c>
      <c r="B22" s="1" t="s">
        <v>29</v>
      </c>
      <c r="C22" s="2">
        <f>WNA!C66</f>
        <v>-1540.9740857513157</v>
      </c>
      <c r="D22" s="2">
        <f>WNA!D66</f>
        <v>1189.0168971963462</v>
      </c>
      <c r="E22" s="2">
        <f>WNA!E66</f>
        <v>-12501.648022952129</v>
      </c>
      <c r="F22" s="2">
        <f>WNA!F66</f>
        <v>-11446.61819392607</v>
      </c>
      <c r="G22" s="2">
        <f>WNA!G66</f>
        <v>19021.784125333503</v>
      </c>
      <c r="H22" s="2">
        <f>WNA!H66</f>
        <v>20727.889580927476</v>
      </c>
      <c r="I22" s="2">
        <f>WNA!I66</f>
        <v>-11835.951420560868</v>
      </c>
      <c r="J22" s="2">
        <f>WNA!J66</f>
        <v>14167.638926613576</v>
      </c>
      <c r="K22" s="2">
        <f>WNA!K66</f>
        <v>19064.418350182252</v>
      </c>
      <c r="L22" s="2">
        <f>WNA!L66</f>
        <v>8449.2897850706595</v>
      </c>
      <c r="M22" s="2">
        <f>WNA!M66</f>
        <v>6763.5130711267484</v>
      </c>
      <c r="N22" s="2">
        <f>WNA!N66</f>
        <v>-352.77576581216073</v>
      </c>
      <c r="O22" s="2"/>
      <c r="P22" s="2">
        <f>SUM(C22:N22)</f>
        <v>51705.583247448005</v>
      </c>
      <c r="Q22" s="19">
        <v>1.0762</v>
      </c>
      <c r="R22" s="2">
        <f>P22*Q22</f>
        <v>55645.548690903546</v>
      </c>
      <c r="S22"/>
      <c r="T22"/>
    </row>
    <row r="23" spans="1:20">
      <c r="A23" s="4">
        <v>12</v>
      </c>
      <c r="B23" s="1" t="s">
        <v>30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f>SUM(C23:N23)</f>
        <v>0</v>
      </c>
      <c r="Q23" s="19">
        <v>0.88880000000000003</v>
      </c>
      <c r="R23" s="2">
        <f>P23*Q23</f>
        <v>0</v>
      </c>
      <c r="S23"/>
      <c r="T23"/>
    </row>
    <row r="24" spans="1:20">
      <c r="A24" s="4">
        <v>13</v>
      </c>
      <c r="B24" s="20" t="s">
        <v>31</v>
      </c>
      <c r="C24" s="21">
        <f>SUM(C21:C23)</f>
        <v>-11589.999999999998</v>
      </c>
      <c r="D24" s="21">
        <f t="shared" ref="D24:N24" si="1">SUM(D21:D23)</f>
        <v>11590</v>
      </c>
      <c r="E24" s="21">
        <f t="shared" si="1"/>
        <v>-50050</v>
      </c>
      <c r="F24" s="21">
        <f t="shared" si="1"/>
        <v>-36685</v>
      </c>
      <c r="G24" s="21">
        <f t="shared" si="1"/>
        <v>153709</v>
      </c>
      <c r="H24" s="21">
        <f t="shared" si="1"/>
        <v>174721</v>
      </c>
      <c r="I24" s="21">
        <f t="shared" si="1"/>
        <v>-76915</v>
      </c>
      <c r="J24" s="21">
        <f t="shared" si="1"/>
        <v>103998.00000000001</v>
      </c>
      <c r="K24" s="21">
        <f t="shared" si="1"/>
        <v>190128</v>
      </c>
      <c r="L24" s="21">
        <f t="shared" si="1"/>
        <v>91280.000000000015</v>
      </c>
      <c r="M24" s="21">
        <f t="shared" si="1"/>
        <v>69524</v>
      </c>
      <c r="N24" s="21">
        <f t="shared" si="1"/>
        <v>-3030</v>
      </c>
      <c r="O24" s="21">
        <f>O20</f>
        <v>0</v>
      </c>
      <c r="P24" s="21">
        <f>SUM(P21:P23)</f>
        <v>616680</v>
      </c>
      <c r="Q24" s="20"/>
      <c r="R24" s="22">
        <f>SUM(R20:R23)</f>
        <v>930395.43814887991</v>
      </c>
      <c r="S24"/>
      <c r="T24"/>
    </row>
    <row r="25" spans="1:20">
      <c r="A25" s="4">
        <v>14</v>
      </c>
      <c r="S25"/>
      <c r="T25"/>
    </row>
    <row r="26" spans="1:20">
      <c r="A26" s="4">
        <v>15</v>
      </c>
      <c r="B26" s="13" t="s">
        <v>33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"/>
      <c r="P26" s="2"/>
      <c r="Q26" s="19"/>
      <c r="R26" s="17"/>
      <c r="S26"/>
      <c r="T26"/>
    </row>
    <row r="27" spans="1:20">
      <c r="A27" s="4">
        <v>16</v>
      </c>
      <c r="B27" s="1" t="s">
        <v>27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>
        <f>SUM(C27:N27)</f>
        <v>0</v>
      </c>
      <c r="P27" s="15"/>
      <c r="Q27" s="16">
        <v>66</v>
      </c>
      <c r="R27" s="17">
        <f>O27*Q27</f>
        <v>0</v>
      </c>
      <c r="S27"/>
      <c r="T27" s="18"/>
    </row>
    <row r="28" spans="1:20">
      <c r="A28" s="4">
        <v>17</v>
      </c>
      <c r="B28" s="1" t="s">
        <v>28</v>
      </c>
      <c r="C28" s="2">
        <f>WNA!C92</f>
        <v>-974.5547544904839</v>
      </c>
      <c r="D28" s="2">
        <f>WNA!D92</f>
        <v>976.92419579936245</v>
      </c>
      <c r="E28" s="2">
        <f>WNA!E92</f>
        <v>-450.17800008349474</v>
      </c>
      <c r="F28" s="2">
        <f>WNA!F92</f>
        <v>262.31466389846361</v>
      </c>
      <c r="G28" s="2">
        <f>WNA!G92</f>
        <v>19645.738312576683</v>
      </c>
      <c r="H28" s="2">
        <f>WNA!H92</f>
        <v>26561.146521675149</v>
      </c>
      <c r="I28" s="2">
        <f>WNA!I92</f>
        <v>-4150.3933788686709</v>
      </c>
      <c r="J28" s="2">
        <f>WNA!J92</f>
        <v>13247.544815776935</v>
      </c>
      <c r="K28" s="2">
        <f>WNA!K92</f>
        <v>25291.135069688724</v>
      </c>
      <c r="L28" s="2">
        <f>WNA!L92</f>
        <v>10777.702350856429</v>
      </c>
      <c r="M28" s="2">
        <f>WNA!M92</f>
        <v>706.02436035414689</v>
      </c>
      <c r="N28" s="2">
        <f>WNA!N92</f>
        <v>-1687.6073853236103</v>
      </c>
      <c r="O28" s="2"/>
      <c r="P28" s="2">
        <f>SUM(C28:N28)</f>
        <v>90205.796771859619</v>
      </c>
      <c r="Q28" s="19">
        <f>Q21</f>
        <v>1.5483</v>
      </c>
      <c r="R28" s="2">
        <f>P28*Q28</f>
        <v>139665.63514187024</v>
      </c>
    </row>
    <row r="29" spans="1:20">
      <c r="A29" s="4">
        <v>18</v>
      </c>
      <c r="B29" s="1" t="s">
        <v>29</v>
      </c>
      <c r="C29" s="2">
        <f>WNA!C93</f>
        <v>-125.44524550951611</v>
      </c>
      <c r="D29" s="2">
        <f>WNA!D93</f>
        <v>123.07580420063763</v>
      </c>
      <c r="E29" s="2">
        <f>WNA!E93</f>
        <v>-16.821999916505256</v>
      </c>
      <c r="F29" s="2">
        <f>WNA!F93</f>
        <v>34.685336101536372</v>
      </c>
      <c r="G29" s="2">
        <f>WNA!G93</f>
        <v>2471.2616874233154</v>
      </c>
      <c r="H29" s="2">
        <f>WNA!H93</f>
        <v>3692.8534783248538</v>
      </c>
      <c r="I29" s="2">
        <f>WNA!I93</f>
        <v>-1018.6066211313283</v>
      </c>
      <c r="J29" s="2">
        <f>WNA!J93</f>
        <v>3123.4551842230649</v>
      </c>
      <c r="K29" s="2">
        <f>WNA!K93</f>
        <v>3284.864930311277</v>
      </c>
      <c r="L29" s="2">
        <f>WNA!L93</f>
        <v>1105.2976491435727</v>
      </c>
      <c r="M29" s="2">
        <f>WNA!M93</f>
        <v>121.97563964585316</v>
      </c>
      <c r="N29" s="2">
        <f>WNA!N93</f>
        <v>-281.39261467638977</v>
      </c>
      <c r="O29" s="2"/>
      <c r="P29" s="2">
        <f>SUM(C29:N29)</f>
        <v>12515.20322814037</v>
      </c>
      <c r="Q29" s="19">
        <f t="shared" ref="Q29:Q30" si="2">Q22</f>
        <v>1.0762</v>
      </c>
      <c r="R29" s="2">
        <f>P29*Q29</f>
        <v>13468.861714124667</v>
      </c>
    </row>
    <row r="30" spans="1:20">
      <c r="A30" s="4">
        <v>19</v>
      </c>
      <c r="B30" s="1" t="s">
        <v>30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f>SUM(C30:N30)</f>
        <v>0</v>
      </c>
      <c r="Q30" s="19">
        <f t="shared" si="2"/>
        <v>0.88880000000000003</v>
      </c>
      <c r="R30" s="2">
        <f>P30*Q30</f>
        <v>0</v>
      </c>
    </row>
    <row r="31" spans="1:20">
      <c r="A31" s="4">
        <v>20</v>
      </c>
      <c r="B31" s="20" t="s">
        <v>31</v>
      </c>
      <c r="C31" s="21">
        <f>SUM(C28:C30)</f>
        <v>-1100</v>
      </c>
      <c r="D31" s="21">
        <f t="shared" ref="D31:N31" si="3">SUM(D28:D30)</f>
        <v>1100</v>
      </c>
      <c r="E31" s="21">
        <f t="shared" si="3"/>
        <v>-467</v>
      </c>
      <c r="F31" s="21">
        <f t="shared" si="3"/>
        <v>297</v>
      </c>
      <c r="G31" s="21">
        <f t="shared" si="3"/>
        <v>22117</v>
      </c>
      <c r="H31" s="21">
        <f t="shared" si="3"/>
        <v>30254.000000000004</v>
      </c>
      <c r="I31" s="21">
        <f t="shared" si="3"/>
        <v>-5168.9999999999991</v>
      </c>
      <c r="J31" s="21">
        <f t="shared" si="3"/>
        <v>16371</v>
      </c>
      <c r="K31" s="21">
        <f t="shared" si="3"/>
        <v>28576</v>
      </c>
      <c r="L31" s="21">
        <f t="shared" si="3"/>
        <v>11883.000000000002</v>
      </c>
      <c r="M31" s="21">
        <f t="shared" si="3"/>
        <v>828</v>
      </c>
      <c r="N31" s="21">
        <f t="shared" si="3"/>
        <v>-1969</v>
      </c>
      <c r="O31" s="21">
        <f>O27</f>
        <v>0</v>
      </c>
      <c r="P31" s="21">
        <f>SUM(P28:P30)</f>
        <v>102720.99999999999</v>
      </c>
      <c r="Q31" s="20"/>
      <c r="R31" s="22">
        <f>SUM(R27:R30)</f>
        <v>153134.49685599492</v>
      </c>
    </row>
    <row r="32" spans="1:20">
      <c r="A32" s="4"/>
    </row>
  </sheetData>
  <mergeCells count="4">
    <mergeCell ref="Q3:R3"/>
    <mergeCell ref="A4:R4"/>
    <mergeCell ref="A5:R5"/>
    <mergeCell ref="A6:R6"/>
  </mergeCells>
  <printOptions horizontalCentered="1"/>
  <pageMargins left="0.25" right="0.25" top="0.7" bottom="0.5" header="0.25" footer="0.25"/>
  <pageSetup scale="69" orientation="landscape" horizontalDpi="300" r:id="rId1"/>
  <headerFooter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0F0D9-15CF-4ABE-8252-7CDEFD8A9295}">
  <sheetPr>
    <tabColor rgb="FF92D050"/>
  </sheetPr>
  <dimension ref="A3:CH108"/>
  <sheetViews>
    <sheetView workbookViewId="0">
      <selection activeCell="M3" sqref="M3:N3"/>
    </sheetView>
  </sheetViews>
  <sheetFormatPr defaultColWidth="9.140625" defaultRowHeight="12.75"/>
  <cols>
    <col min="1" max="1" width="9.140625" style="24"/>
    <col min="2" max="2" width="34.42578125" style="24" bestFit="1" customWidth="1"/>
    <col min="3" max="86" width="11.5703125" style="24" customWidth="1"/>
    <col min="87" max="16384" width="9.140625" style="24"/>
  </cols>
  <sheetData>
    <row r="3" spans="1:86" ht="15.75">
      <c r="M3" s="73" t="s">
        <v>132</v>
      </c>
      <c r="N3" s="73"/>
    </row>
    <row r="4" spans="1:86" ht="15.75">
      <c r="A4" s="71" t="s">
        <v>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86" ht="15.75">
      <c r="A5" s="71" t="s">
        <v>34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86" ht="15.75">
      <c r="A6" s="71" t="str">
        <f>'WNA Summary'!A6</f>
        <v>REFERENCE PERIOD - TWELVE MONTHS ENDING 06/30/2024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86" ht="15.75">
      <c r="A7" s="71" t="s">
        <v>137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/>
      <c r="P7"/>
      <c r="Q7" s="25"/>
      <c r="R7" s="25"/>
      <c r="S7" s="25"/>
      <c r="T7" s="25"/>
      <c r="U7" s="25"/>
      <c r="V7" s="25"/>
      <c r="W7" s="25"/>
      <c r="X7" s="25"/>
    </row>
    <row r="8" spans="1:86" ht="15.75">
      <c r="A8" s="25"/>
      <c r="B8" s="25"/>
      <c r="C8" s="25"/>
      <c r="D8" s="25"/>
      <c r="E8" s="25"/>
      <c r="F8" s="25"/>
      <c r="G8" s="25"/>
      <c r="H8" s="25"/>
      <c r="I8" s="25"/>
      <c r="J8" s="25"/>
      <c r="K8" s="26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86">
      <c r="C9" s="68" t="s">
        <v>133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X9" s="68" t="s">
        <v>134</v>
      </c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1:86">
      <c r="A10" s="27" t="s">
        <v>1</v>
      </c>
      <c r="B10" s="27" t="s">
        <v>35</v>
      </c>
      <c r="C10" s="28">
        <v>45108</v>
      </c>
      <c r="D10" s="29">
        <f>EOMONTH(C10,1)</f>
        <v>45169</v>
      </c>
      <c r="E10" s="29">
        <f t="shared" ref="E10:BP10" si="0">EOMONTH(D10,1)</f>
        <v>45199</v>
      </c>
      <c r="F10" s="29">
        <f t="shared" si="0"/>
        <v>45230</v>
      </c>
      <c r="G10" s="29">
        <f t="shared" si="0"/>
        <v>45260</v>
      </c>
      <c r="H10" s="29">
        <f t="shared" si="0"/>
        <v>45291</v>
      </c>
      <c r="I10" s="29">
        <f t="shared" si="0"/>
        <v>45322</v>
      </c>
      <c r="J10" s="29">
        <f t="shared" si="0"/>
        <v>45351</v>
      </c>
      <c r="K10" s="29">
        <f t="shared" si="0"/>
        <v>45382</v>
      </c>
      <c r="L10" s="29">
        <f t="shared" si="0"/>
        <v>45412</v>
      </c>
      <c r="M10" s="29">
        <f t="shared" si="0"/>
        <v>45443</v>
      </c>
      <c r="N10" s="29">
        <f t="shared" si="0"/>
        <v>45473</v>
      </c>
      <c r="O10" s="29">
        <f t="shared" si="0"/>
        <v>45504</v>
      </c>
      <c r="P10" s="29">
        <f t="shared" si="0"/>
        <v>45535</v>
      </c>
      <c r="Q10" s="29">
        <f t="shared" si="0"/>
        <v>45565</v>
      </c>
      <c r="R10" s="29">
        <f t="shared" si="0"/>
        <v>45596</v>
      </c>
      <c r="S10" s="29">
        <f t="shared" si="0"/>
        <v>45626</v>
      </c>
      <c r="T10" s="29">
        <f t="shared" si="0"/>
        <v>45657</v>
      </c>
      <c r="U10" s="29">
        <f t="shared" si="0"/>
        <v>45688</v>
      </c>
      <c r="V10" s="29">
        <f t="shared" si="0"/>
        <v>45716</v>
      </c>
      <c r="W10" s="29">
        <f t="shared" si="0"/>
        <v>45747</v>
      </c>
      <c r="X10" s="29">
        <f t="shared" si="0"/>
        <v>45777</v>
      </c>
      <c r="Y10" s="29">
        <f t="shared" si="0"/>
        <v>45808</v>
      </c>
      <c r="Z10" s="29">
        <f t="shared" si="0"/>
        <v>45838</v>
      </c>
      <c r="AA10" s="29">
        <f t="shared" si="0"/>
        <v>45869</v>
      </c>
      <c r="AB10" s="29">
        <f t="shared" si="0"/>
        <v>45900</v>
      </c>
      <c r="AC10" s="29">
        <f t="shared" si="0"/>
        <v>45930</v>
      </c>
      <c r="AD10" s="29">
        <f t="shared" si="0"/>
        <v>45961</v>
      </c>
      <c r="AE10" s="29">
        <f t="shared" si="0"/>
        <v>45991</v>
      </c>
      <c r="AF10" s="29">
        <f t="shared" si="0"/>
        <v>46022</v>
      </c>
      <c r="AG10" s="29">
        <f t="shared" si="0"/>
        <v>46053</v>
      </c>
      <c r="AH10" s="29">
        <f t="shared" si="0"/>
        <v>46081</v>
      </c>
      <c r="AI10" s="29">
        <f t="shared" si="0"/>
        <v>46112</v>
      </c>
      <c r="AJ10" s="29">
        <f t="shared" si="0"/>
        <v>46142</v>
      </c>
      <c r="AK10" s="29">
        <f t="shared" si="0"/>
        <v>46173</v>
      </c>
      <c r="AL10" s="29">
        <f t="shared" si="0"/>
        <v>46203</v>
      </c>
      <c r="AM10" s="29">
        <f t="shared" si="0"/>
        <v>46234</v>
      </c>
      <c r="AN10" s="29">
        <f t="shared" si="0"/>
        <v>46265</v>
      </c>
      <c r="AO10" s="29">
        <f t="shared" si="0"/>
        <v>46295</v>
      </c>
      <c r="AP10" s="29">
        <f t="shared" si="0"/>
        <v>46326</v>
      </c>
      <c r="AQ10" s="29">
        <f t="shared" si="0"/>
        <v>46356</v>
      </c>
      <c r="AR10" s="29">
        <f t="shared" si="0"/>
        <v>46387</v>
      </c>
      <c r="AS10" s="29">
        <f t="shared" si="0"/>
        <v>46418</v>
      </c>
      <c r="AT10" s="29">
        <f t="shared" si="0"/>
        <v>46446</v>
      </c>
      <c r="AU10" s="29">
        <f t="shared" si="0"/>
        <v>46477</v>
      </c>
      <c r="AV10" s="29">
        <f t="shared" si="0"/>
        <v>46507</v>
      </c>
      <c r="AW10" s="29">
        <f t="shared" si="0"/>
        <v>46538</v>
      </c>
      <c r="AX10" s="29">
        <f t="shared" si="0"/>
        <v>46568</v>
      </c>
      <c r="AY10" s="29">
        <f t="shared" si="0"/>
        <v>46599</v>
      </c>
      <c r="AZ10" s="29">
        <f t="shared" si="0"/>
        <v>46630</v>
      </c>
      <c r="BA10" s="29">
        <f t="shared" si="0"/>
        <v>46660</v>
      </c>
      <c r="BB10" s="29">
        <f t="shared" si="0"/>
        <v>46691</v>
      </c>
      <c r="BC10" s="29">
        <f t="shared" si="0"/>
        <v>46721</v>
      </c>
      <c r="BD10" s="29">
        <f t="shared" si="0"/>
        <v>46752</v>
      </c>
      <c r="BE10" s="29">
        <f t="shared" si="0"/>
        <v>46783</v>
      </c>
      <c r="BF10" s="29">
        <f t="shared" si="0"/>
        <v>46812</v>
      </c>
      <c r="BG10" s="29">
        <f t="shared" si="0"/>
        <v>46843</v>
      </c>
      <c r="BH10" s="29">
        <f t="shared" si="0"/>
        <v>46873</v>
      </c>
      <c r="BI10" s="29">
        <f t="shared" si="0"/>
        <v>46904</v>
      </c>
      <c r="BJ10" s="29">
        <f t="shared" si="0"/>
        <v>46934</v>
      </c>
      <c r="BK10" s="29">
        <f t="shared" si="0"/>
        <v>46965</v>
      </c>
      <c r="BL10" s="29">
        <f t="shared" si="0"/>
        <v>46996</v>
      </c>
      <c r="BM10" s="29">
        <f t="shared" si="0"/>
        <v>47026</v>
      </c>
      <c r="BN10" s="29">
        <f t="shared" si="0"/>
        <v>47057</v>
      </c>
      <c r="BO10" s="29">
        <f t="shared" si="0"/>
        <v>47087</v>
      </c>
      <c r="BP10" s="29">
        <f t="shared" si="0"/>
        <v>47118</v>
      </c>
      <c r="BQ10" s="29">
        <f t="shared" ref="BQ10:CH10" si="1">EOMONTH(BP10,1)</f>
        <v>47149</v>
      </c>
      <c r="BR10" s="29">
        <f t="shared" si="1"/>
        <v>47177</v>
      </c>
      <c r="BS10" s="29">
        <f t="shared" si="1"/>
        <v>47208</v>
      </c>
      <c r="BT10" s="29">
        <f t="shared" si="1"/>
        <v>47238</v>
      </c>
      <c r="BU10" s="29">
        <f t="shared" si="1"/>
        <v>47269</v>
      </c>
      <c r="BV10" s="29">
        <f t="shared" si="1"/>
        <v>47299</v>
      </c>
      <c r="BW10" s="29">
        <f t="shared" si="1"/>
        <v>47330</v>
      </c>
      <c r="BX10" s="29">
        <f t="shared" si="1"/>
        <v>47361</v>
      </c>
      <c r="BY10" s="29">
        <f t="shared" si="1"/>
        <v>47391</v>
      </c>
      <c r="BZ10" s="29">
        <f t="shared" si="1"/>
        <v>47422</v>
      </c>
      <c r="CA10" s="29">
        <f t="shared" si="1"/>
        <v>47452</v>
      </c>
      <c r="CB10" s="29">
        <f t="shared" si="1"/>
        <v>47483</v>
      </c>
      <c r="CC10" s="29">
        <f t="shared" si="1"/>
        <v>47514</v>
      </c>
      <c r="CD10" s="29">
        <f t="shared" si="1"/>
        <v>47542</v>
      </c>
      <c r="CE10" s="29">
        <f t="shared" si="1"/>
        <v>47573</v>
      </c>
      <c r="CF10" s="29">
        <f t="shared" si="1"/>
        <v>47603</v>
      </c>
      <c r="CG10" s="29">
        <f t="shared" si="1"/>
        <v>47634</v>
      </c>
      <c r="CH10" s="29">
        <f t="shared" si="1"/>
        <v>47664</v>
      </c>
    </row>
    <row r="11" spans="1:86">
      <c r="B11" s="30"/>
      <c r="C11" s="30" t="s">
        <v>10</v>
      </c>
      <c r="D11" s="31" t="s">
        <v>11</v>
      </c>
      <c r="E11" s="32" t="s">
        <v>12</v>
      </c>
      <c r="F11" s="32" t="s">
        <v>13</v>
      </c>
      <c r="G11" s="32" t="s">
        <v>14</v>
      </c>
      <c r="H11" s="32" t="s">
        <v>15</v>
      </c>
      <c r="I11" s="32" t="s">
        <v>16</v>
      </c>
      <c r="J11" s="32" t="s">
        <v>17</v>
      </c>
      <c r="K11" s="32" t="s">
        <v>18</v>
      </c>
      <c r="L11" s="32" t="s">
        <v>19</v>
      </c>
      <c r="M11" s="32" t="s">
        <v>20</v>
      </c>
      <c r="N11" s="32" t="s">
        <v>21</v>
      </c>
      <c r="O11" s="32" t="s">
        <v>22</v>
      </c>
      <c r="P11" s="32" t="s">
        <v>23</v>
      </c>
      <c r="Q11" s="32" t="s">
        <v>24</v>
      </c>
      <c r="R11" s="32" t="s">
        <v>25</v>
      </c>
      <c r="S11" s="32" t="s">
        <v>36</v>
      </c>
      <c r="T11" s="32" t="s">
        <v>37</v>
      </c>
      <c r="U11" s="32" t="s">
        <v>38</v>
      </c>
      <c r="V11" s="32" t="s">
        <v>39</v>
      </c>
      <c r="W11" s="32" t="s">
        <v>40</v>
      </c>
      <c r="X11" s="32" t="s">
        <v>41</v>
      </c>
      <c r="Y11" s="32" t="s">
        <v>42</v>
      </c>
      <c r="Z11" s="32" t="s">
        <v>43</v>
      </c>
      <c r="AA11" s="32" t="s">
        <v>44</v>
      </c>
      <c r="AB11" s="32" t="s">
        <v>45</v>
      </c>
      <c r="AC11" s="32" t="s">
        <v>46</v>
      </c>
      <c r="AD11" s="32" t="s">
        <v>47</v>
      </c>
      <c r="AE11" s="32" t="s">
        <v>48</v>
      </c>
      <c r="AF11" s="32" t="s">
        <v>49</v>
      </c>
      <c r="AG11" s="32" t="s">
        <v>50</v>
      </c>
      <c r="AH11" s="32" t="s">
        <v>51</v>
      </c>
      <c r="AI11" s="32" t="s">
        <v>52</v>
      </c>
      <c r="AJ11" s="32" t="s">
        <v>53</v>
      </c>
      <c r="AK11" s="32" t="s">
        <v>54</v>
      </c>
      <c r="AL11" s="32" t="s">
        <v>55</v>
      </c>
      <c r="AM11" s="32" t="s">
        <v>56</v>
      </c>
      <c r="AN11" s="32" t="s">
        <v>57</v>
      </c>
      <c r="AO11" s="32" t="s">
        <v>58</v>
      </c>
      <c r="AP11" s="32" t="s">
        <v>59</v>
      </c>
      <c r="AQ11" s="32" t="s">
        <v>60</v>
      </c>
      <c r="AR11" s="32" t="s">
        <v>61</v>
      </c>
      <c r="AS11" s="32" t="s">
        <v>62</v>
      </c>
      <c r="AT11" s="32" t="s">
        <v>63</v>
      </c>
      <c r="AU11" s="32" t="s">
        <v>64</v>
      </c>
      <c r="AV11" s="32" t="s">
        <v>65</v>
      </c>
      <c r="AW11" s="32" t="s">
        <v>66</v>
      </c>
      <c r="AX11" s="32" t="s">
        <v>67</v>
      </c>
      <c r="AY11" s="32" t="s">
        <v>68</v>
      </c>
      <c r="AZ11" s="32" t="s">
        <v>69</v>
      </c>
      <c r="BA11" s="32" t="s">
        <v>70</v>
      </c>
      <c r="BB11" s="32" t="s">
        <v>71</v>
      </c>
      <c r="BC11" s="32" t="s">
        <v>72</v>
      </c>
      <c r="BD11" s="32" t="s">
        <v>73</v>
      </c>
      <c r="BE11" s="32" t="s">
        <v>74</v>
      </c>
      <c r="BF11" s="32" t="s">
        <v>75</v>
      </c>
      <c r="BG11" s="32" t="s">
        <v>76</v>
      </c>
      <c r="BH11" s="32" t="s">
        <v>77</v>
      </c>
      <c r="BI11" s="32" t="s">
        <v>78</v>
      </c>
      <c r="BJ11" s="32" t="s">
        <v>79</v>
      </c>
      <c r="BK11" s="32" t="s">
        <v>80</v>
      </c>
      <c r="BL11" s="32" t="s">
        <v>81</v>
      </c>
      <c r="BM11" s="32" t="s">
        <v>82</v>
      </c>
      <c r="BN11" s="32" t="s">
        <v>83</v>
      </c>
      <c r="BO11" s="32" t="s">
        <v>84</v>
      </c>
      <c r="BP11" s="32" t="s">
        <v>85</v>
      </c>
      <c r="BQ11" s="32" t="s">
        <v>86</v>
      </c>
      <c r="BR11" s="32" t="s">
        <v>87</v>
      </c>
      <c r="BS11" s="32" t="s">
        <v>88</v>
      </c>
      <c r="BT11" s="32" t="s">
        <v>89</v>
      </c>
      <c r="BU11" s="32" t="s">
        <v>90</v>
      </c>
      <c r="BV11" s="32" t="s">
        <v>91</v>
      </c>
      <c r="BW11" s="32" t="s">
        <v>92</v>
      </c>
      <c r="BX11" s="32" t="s">
        <v>93</v>
      </c>
      <c r="BY11" s="32" t="s">
        <v>94</v>
      </c>
      <c r="BZ11" s="32" t="s">
        <v>95</v>
      </c>
      <c r="CA11" s="32" t="s">
        <v>96</v>
      </c>
      <c r="CB11" s="32" t="s">
        <v>97</v>
      </c>
      <c r="CC11" s="32" t="s">
        <v>98</v>
      </c>
      <c r="CD11" s="32" t="s">
        <v>99</v>
      </c>
      <c r="CE11" s="32" t="s">
        <v>100</v>
      </c>
      <c r="CF11" s="32" t="s">
        <v>101</v>
      </c>
      <c r="CG11" s="32" t="s">
        <v>102</v>
      </c>
      <c r="CH11" s="32" t="s">
        <v>103</v>
      </c>
    </row>
    <row r="12" spans="1:86"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</row>
    <row r="13" spans="1:86">
      <c r="A13" s="30">
        <v>1</v>
      </c>
      <c r="B13" s="24" t="s">
        <v>104</v>
      </c>
      <c r="C13" s="35">
        <v>0</v>
      </c>
      <c r="D13" s="35">
        <v>0</v>
      </c>
      <c r="E13" s="35">
        <v>0</v>
      </c>
      <c r="F13" s="35">
        <v>56</v>
      </c>
      <c r="G13" s="35">
        <v>274</v>
      </c>
      <c r="H13" s="35">
        <v>583</v>
      </c>
      <c r="I13" s="35">
        <v>799</v>
      </c>
      <c r="J13" s="35">
        <v>729</v>
      </c>
      <c r="K13" s="35">
        <v>411</v>
      </c>
      <c r="L13" s="35">
        <v>304</v>
      </c>
      <c r="M13" s="35">
        <v>65</v>
      </c>
      <c r="N13" s="35">
        <v>0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</row>
    <row r="14" spans="1:86">
      <c r="A14" s="30">
        <v>2</v>
      </c>
      <c r="B14" s="24" t="s">
        <v>105</v>
      </c>
      <c r="C14" s="35">
        <v>0</v>
      </c>
      <c r="D14" s="35">
        <v>0</v>
      </c>
      <c r="E14" s="35">
        <v>2</v>
      </c>
      <c r="F14" s="35">
        <v>71</v>
      </c>
      <c r="G14" s="35">
        <v>362</v>
      </c>
      <c r="H14" s="35">
        <v>657</v>
      </c>
      <c r="I14" s="35">
        <v>806</v>
      </c>
      <c r="J14" s="35">
        <v>879</v>
      </c>
      <c r="K14" s="35">
        <v>588</v>
      </c>
      <c r="L14" s="35">
        <v>345</v>
      </c>
      <c r="M14" s="35">
        <v>133</v>
      </c>
      <c r="N14" s="35">
        <v>14</v>
      </c>
      <c r="O14" s="35">
        <f>C14</f>
        <v>0</v>
      </c>
      <c r="P14" s="35">
        <f t="shared" ref="P14:AE15" si="2">D14</f>
        <v>0</v>
      </c>
      <c r="Q14" s="35">
        <f t="shared" si="2"/>
        <v>2</v>
      </c>
      <c r="R14" s="35">
        <f t="shared" si="2"/>
        <v>71</v>
      </c>
      <c r="S14" s="35">
        <f t="shared" si="2"/>
        <v>362</v>
      </c>
      <c r="T14" s="35">
        <f t="shared" si="2"/>
        <v>657</v>
      </c>
      <c r="U14" s="35">
        <f t="shared" si="2"/>
        <v>806</v>
      </c>
      <c r="V14" s="35">
        <f t="shared" si="2"/>
        <v>879</v>
      </c>
      <c r="W14" s="35">
        <f t="shared" si="2"/>
        <v>588</v>
      </c>
      <c r="X14" s="35">
        <f t="shared" si="2"/>
        <v>345</v>
      </c>
      <c r="Y14" s="35">
        <f t="shared" si="2"/>
        <v>133</v>
      </c>
      <c r="Z14" s="35">
        <f t="shared" si="2"/>
        <v>14</v>
      </c>
      <c r="AA14" s="35">
        <f t="shared" si="2"/>
        <v>0</v>
      </c>
      <c r="AB14" s="35">
        <f t="shared" si="2"/>
        <v>0</v>
      </c>
      <c r="AC14" s="35">
        <f t="shared" si="2"/>
        <v>2</v>
      </c>
      <c r="AD14" s="35">
        <f t="shared" si="2"/>
        <v>71</v>
      </c>
      <c r="AE14" s="35">
        <f t="shared" si="2"/>
        <v>362</v>
      </c>
      <c r="AF14" s="35">
        <f t="shared" ref="AF14:AU15" si="3">T14</f>
        <v>657</v>
      </c>
      <c r="AG14" s="35">
        <f t="shared" si="3"/>
        <v>806</v>
      </c>
      <c r="AH14" s="35">
        <f t="shared" si="3"/>
        <v>879</v>
      </c>
      <c r="AI14" s="35">
        <f t="shared" si="3"/>
        <v>588</v>
      </c>
      <c r="AJ14" s="35">
        <f t="shared" si="3"/>
        <v>345</v>
      </c>
      <c r="AK14" s="35">
        <f t="shared" si="3"/>
        <v>133</v>
      </c>
      <c r="AL14" s="35">
        <f t="shared" si="3"/>
        <v>14</v>
      </c>
      <c r="AM14" s="35">
        <f t="shared" si="3"/>
        <v>0</v>
      </c>
      <c r="AN14" s="35">
        <f t="shared" si="3"/>
        <v>0</v>
      </c>
      <c r="AO14" s="35">
        <f t="shared" si="3"/>
        <v>2</v>
      </c>
      <c r="AP14" s="35">
        <f t="shared" si="3"/>
        <v>71</v>
      </c>
      <c r="AQ14" s="35">
        <f t="shared" si="3"/>
        <v>362</v>
      </c>
      <c r="AR14" s="35">
        <f t="shared" si="3"/>
        <v>657</v>
      </c>
      <c r="AS14" s="35">
        <f t="shared" si="3"/>
        <v>806</v>
      </c>
      <c r="AT14" s="35">
        <f t="shared" si="3"/>
        <v>879</v>
      </c>
      <c r="AU14" s="35">
        <f t="shared" si="3"/>
        <v>588</v>
      </c>
      <c r="AV14" s="35">
        <f t="shared" ref="AV14:BK15" si="4">AJ14</f>
        <v>345</v>
      </c>
      <c r="AW14" s="35">
        <f t="shared" si="4"/>
        <v>133</v>
      </c>
      <c r="AX14" s="35">
        <f t="shared" si="4"/>
        <v>14</v>
      </c>
      <c r="AY14" s="35">
        <f t="shared" si="4"/>
        <v>0</v>
      </c>
      <c r="AZ14" s="35">
        <f t="shared" si="4"/>
        <v>0</v>
      </c>
      <c r="BA14" s="35">
        <f t="shared" si="4"/>
        <v>2</v>
      </c>
      <c r="BB14" s="35">
        <f t="shared" si="4"/>
        <v>71</v>
      </c>
      <c r="BC14" s="35">
        <f t="shared" si="4"/>
        <v>362</v>
      </c>
      <c r="BD14" s="35">
        <f t="shared" si="4"/>
        <v>657</v>
      </c>
      <c r="BE14" s="35">
        <f t="shared" si="4"/>
        <v>806</v>
      </c>
      <c r="BF14" s="35">
        <f t="shared" si="4"/>
        <v>879</v>
      </c>
      <c r="BG14" s="35">
        <f t="shared" si="4"/>
        <v>588</v>
      </c>
      <c r="BH14" s="35">
        <f t="shared" si="4"/>
        <v>345</v>
      </c>
      <c r="BI14" s="35">
        <f t="shared" si="4"/>
        <v>133</v>
      </c>
      <c r="BJ14" s="35">
        <f t="shared" si="4"/>
        <v>14</v>
      </c>
      <c r="BK14" s="35">
        <f t="shared" si="4"/>
        <v>0</v>
      </c>
      <c r="BL14" s="35">
        <f t="shared" ref="BL14:CA15" si="5">AZ14</f>
        <v>0</v>
      </c>
      <c r="BM14" s="35">
        <f t="shared" si="5"/>
        <v>2</v>
      </c>
      <c r="BN14" s="35">
        <f t="shared" si="5"/>
        <v>71</v>
      </c>
      <c r="BO14" s="35">
        <f t="shared" si="5"/>
        <v>362</v>
      </c>
      <c r="BP14" s="35">
        <f t="shared" si="5"/>
        <v>657</v>
      </c>
      <c r="BQ14" s="35">
        <f t="shared" si="5"/>
        <v>806</v>
      </c>
      <c r="BR14" s="35">
        <f t="shared" si="5"/>
        <v>879</v>
      </c>
      <c r="BS14" s="35">
        <f t="shared" si="5"/>
        <v>588</v>
      </c>
      <c r="BT14" s="35">
        <f t="shared" si="5"/>
        <v>345</v>
      </c>
      <c r="BU14" s="35">
        <f t="shared" si="5"/>
        <v>133</v>
      </c>
      <c r="BV14" s="35">
        <f t="shared" si="5"/>
        <v>14</v>
      </c>
      <c r="BW14" s="35">
        <f t="shared" si="5"/>
        <v>0</v>
      </c>
      <c r="BX14" s="35">
        <f t="shared" si="5"/>
        <v>0</v>
      </c>
      <c r="BY14" s="35">
        <f t="shared" si="5"/>
        <v>2</v>
      </c>
      <c r="BZ14" s="35">
        <f t="shared" si="5"/>
        <v>71</v>
      </c>
      <c r="CA14" s="35">
        <f t="shared" si="5"/>
        <v>362</v>
      </c>
      <c r="CB14" s="35">
        <f t="shared" ref="CB14:CH15" si="6">BP14</f>
        <v>657</v>
      </c>
      <c r="CC14" s="35">
        <f t="shared" si="6"/>
        <v>806</v>
      </c>
      <c r="CD14" s="35">
        <f t="shared" si="6"/>
        <v>879</v>
      </c>
      <c r="CE14" s="35">
        <f t="shared" si="6"/>
        <v>588</v>
      </c>
      <c r="CF14" s="35">
        <f t="shared" si="6"/>
        <v>345</v>
      </c>
      <c r="CG14" s="35">
        <f t="shared" si="6"/>
        <v>133</v>
      </c>
      <c r="CH14" s="35">
        <f t="shared" si="6"/>
        <v>14</v>
      </c>
    </row>
    <row r="15" spans="1:86">
      <c r="A15" s="30">
        <v>3</v>
      </c>
      <c r="B15" s="24" t="s">
        <v>106</v>
      </c>
      <c r="C15" s="35">
        <v>0</v>
      </c>
      <c r="D15" s="35">
        <v>0</v>
      </c>
      <c r="E15" s="35">
        <v>16</v>
      </c>
      <c r="F15" s="35">
        <v>205</v>
      </c>
      <c r="G15" s="35">
        <v>511</v>
      </c>
      <c r="H15" s="35">
        <v>798</v>
      </c>
      <c r="I15" s="35">
        <v>838</v>
      </c>
      <c r="J15" s="35">
        <v>728</v>
      </c>
      <c r="K15" s="35">
        <v>482</v>
      </c>
      <c r="L15" s="35">
        <v>220</v>
      </c>
      <c r="M15" s="35">
        <v>59</v>
      </c>
      <c r="N15" s="35">
        <v>0</v>
      </c>
      <c r="O15" s="35">
        <f>C15</f>
        <v>0</v>
      </c>
      <c r="P15" s="35">
        <f t="shared" si="2"/>
        <v>0</v>
      </c>
      <c r="Q15" s="35">
        <f t="shared" si="2"/>
        <v>16</v>
      </c>
      <c r="R15" s="35">
        <f t="shared" si="2"/>
        <v>205</v>
      </c>
      <c r="S15" s="35">
        <f t="shared" si="2"/>
        <v>511</v>
      </c>
      <c r="T15" s="35">
        <f t="shared" si="2"/>
        <v>798</v>
      </c>
      <c r="U15" s="35">
        <f t="shared" si="2"/>
        <v>838</v>
      </c>
      <c r="V15" s="35">
        <f t="shared" si="2"/>
        <v>728</v>
      </c>
      <c r="W15" s="35">
        <f t="shared" si="2"/>
        <v>482</v>
      </c>
      <c r="X15" s="35">
        <f t="shared" si="2"/>
        <v>220</v>
      </c>
      <c r="Y15" s="35">
        <f t="shared" si="2"/>
        <v>59</v>
      </c>
      <c r="Z15" s="35">
        <f t="shared" si="2"/>
        <v>0</v>
      </c>
      <c r="AA15" s="35">
        <f t="shared" si="2"/>
        <v>0</v>
      </c>
      <c r="AB15" s="35">
        <f t="shared" si="2"/>
        <v>0</v>
      </c>
      <c r="AC15" s="35">
        <f t="shared" si="2"/>
        <v>16</v>
      </c>
      <c r="AD15" s="35">
        <f t="shared" si="2"/>
        <v>205</v>
      </c>
      <c r="AE15" s="35">
        <f t="shared" si="2"/>
        <v>511</v>
      </c>
      <c r="AF15" s="35">
        <f t="shared" si="3"/>
        <v>798</v>
      </c>
      <c r="AG15" s="35">
        <f t="shared" si="3"/>
        <v>838</v>
      </c>
      <c r="AH15" s="35">
        <f t="shared" si="3"/>
        <v>728</v>
      </c>
      <c r="AI15" s="35">
        <f t="shared" si="3"/>
        <v>482</v>
      </c>
      <c r="AJ15" s="35">
        <f t="shared" si="3"/>
        <v>220</v>
      </c>
      <c r="AK15" s="35">
        <f t="shared" si="3"/>
        <v>59</v>
      </c>
      <c r="AL15" s="35">
        <f t="shared" si="3"/>
        <v>0</v>
      </c>
      <c r="AM15" s="35">
        <f t="shared" si="3"/>
        <v>0</v>
      </c>
      <c r="AN15" s="35">
        <f t="shared" si="3"/>
        <v>0</v>
      </c>
      <c r="AO15" s="35">
        <f t="shared" si="3"/>
        <v>16</v>
      </c>
      <c r="AP15" s="35">
        <f t="shared" si="3"/>
        <v>205</v>
      </c>
      <c r="AQ15" s="35">
        <f t="shared" si="3"/>
        <v>511</v>
      </c>
      <c r="AR15" s="35">
        <f t="shared" si="3"/>
        <v>798</v>
      </c>
      <c r="AS15" s="35">
        <f t="shared" si="3"/>
        <v>838</v>
      </c>
      <c r="AT15" s="35">
        <f t="shared" si="3"/>
        <v>728</v>
      </c>
      <c r="AU15" s="35">
        <f t="shared" si="3"/>
        <v>482</v>
      </c>
      <c r="AV15" s="35">
        <f t="shared" si="4"/>
        <v>220</v>
      </c>
      <c r="AW15" s="35">
        <f t="shared" si="4"/>
        <v>59</v>
      </c>
      <c r="AX15" s="35">
        <f t="shared" si="4"/>
        <v>0</v>
      </c>
      <c r="AY15" s="35">
        <f t="shared" si="4"/>
        <v>0</v>
      </c>
      <c r="AZ15" s="35">
        <f t="shared" si="4"/>
        <v>0</v>
      </c>
      <c r="BA15" s="35">
        <f t="shared" si="4"/>
        <v>16</v>
      </c>
      <c r="BB15" s="35">
        <f t="shared" si="4"/>
        <v>205</v>
      </c>
      <c r="BC15" s="35">
        <f t="shared" si="4"/>
        <v>511</v>
      </c>
      <c r="BD15" s="35">
        <f t="shared" si="4"/>
        <v>798</v>
      </c>
      <c r="BE15" s="35">
        <f t="shared" si="4"/>
        <v>838</v>
      </c>
      <c r="BF15" s="35">
        <f t="shared" si="4"/>
        <v>728</v>
      </c>
      <c r="BG15" s="35">
        <f t="shared" si="4"/>
        <v>482</v>
      </c>
      <c r="BH15" s="35">
        <f t="shared" si="4"/>
        <v>220</v>
      </c>
      <c r="BI15" s="35">
        <f t="shared" si="4"/>
        <v>59</v>
      </c>
      <c r="BJ15" s="35">
        <f t="shared" si="4"/>
        <v>0</v>
      </c>
      <c r="BK15" s="35">
        <f t="shared" si="4"/>
        <v>0</v>
      </c>
      <c r="BL15" s="35">
        <f t="shared" si="5"/>
        <v>0</v>
      </c>
      <c r="BM15" s="35">
        <f t="shared" si="5"/>
        <v>16</v>
      </c>
      <c r="BN15" s="35">
        <f t="shared" si="5"/>
        <v>205</v>
      </c>
      <c r="BO15" s="35">
        <f t="shared" si="5"/>
        <v>511</v>
      </c>
      <c r="BP15" s="35">
        <f t="shared" si="5"/>
        <v>798</v>
      </c>
      <c r="BQ15" s="35">
        <f t="shared" si="5"/>
        <v>838</v>
      </c>
      <c r="BR15" s="35">
        <f t="shared" si="5"/>
        <v>728</v>
      </c>
      <c r="BS15" s="35">
        <f t="shared" si="5"/>
        <v>482</v>
      </c>
      <c r="BT15" s="35">
        <f t="shared" si="5"/>
        <v>220</v>
      </c>
      <c r="BU15" s="35">
        <f t="shared" si="5"/>
        <v>59</v>
      </c>
      <c r="BV15" s="35">
        <f t="shared" si="5"/>
        <v>0</v>
      </c>
      <c r="BW15" s="35">
        <f t="shared" si="5"/>
        <v>0</v>
      </c>
      <c r="BX15" s="35">
        <f t="shared" si="5"/>
        <v>0</v>
      </c>
      <c r="BY15" s="35">
        <f t="shared" si="5"/>
        <v>16</v>
      </c>
      <c r="BZ15" s="35">
        <f t="shared" si="5"/>
        <v>205</v>
      </c>
      <c r="CA15" s="35">
        <f t="shared" si="5"/>
        <v>511</v>
      </c>
      <c r="CB15" s="35">
        <f t="shared" si="6"/>
        <v>798</v>
      </c>
      <c r="CC15" s="35">
        <f t="shared" si="6"/>
        <v>838</v>
      </c>
      <c r="CD15" s="35">
        <f t="shared" si="6"/>
        <v>728</v>
      </c>
      <c r="CE15" s="35">
        <f t="shared" si="6"/>
        <v>482</v>
      </c>
      <c r="CF15" s="35">
        <f t="shared" si="6"/>
        <v>220</v>
      </c>
      <c r="CG15" s="35">
        <f t="shared" si="6"/>
        <v>59</v>
      </c>
      <c r="CH15" s="35">
        <f t="shared" si="6"/>
        <v>0</v>
      </c>
    </row>
    <row r="16" spans="1:86">
      <c r="A16" s="30">
        <v>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/>
    </row>
    <row r="17" spans="1:86">
      <c r="A17" s="30">
        <v>5</v>
      </c>
      <c r="B17" s="13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/>
    </row>
    <row r="18" spans="1:86">
      <c r="A18" s="30">
        <v>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/>
    </row>
    <row r="19" spans="1:86">
      <c r="A19" s="30">
        <v>7</v>
      </c>
      <c r="B19" s="24" t="s">
        <v>107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/>
      <c r="O19" s="37">
        <v>0</v>
      </c>
      <c r="P19" s="37">
        <f>O19</f>
        <v>0</v>
      </c>
      <c r="Q19" s="37">
        <f t="shared" ref="Q19:CB21" si="7">P19</f>
        <v>0</v>
      </c>
      <c r="R19" s="37">
        <f t="shared" si="7"/>
        <v>0</v>
      </c>
      <c r="S19" s="37">
        <f t="shared" si="7"/>
        <v>0</v>
      </c>
      <c r="T19" s="37">
        <f t="shared" si="7"/>
        <v>0</v>
      </c>
      <c r="U19" s="37">
        <f t="shared" si="7"/>
        <v>0</v>
      </c>
      <c r="V19" s="37">
        <f t="shared" si="7"/>
        <v>0</v>
      </c>
      <c r="W19" s="37">
        <f t="shared" si="7"/>
        <v>0</v>
      </c>
      <c r="X19" s="37">
        <f t="shared" si="7"/>
        <v>0</v>
      </c>
      <c r="Y19" s="37">
        <f t="shared" si="7"/>
        <v>0</v>
      </c>
      <c r="Z19" s="37">
        <f t="shared" si="7"/>
        <v>0</v>
      </c>
      <c r="AA19" s="37">
        <f t="shared" si="7"/>
        <v>0</v>
      </c>
      <c r="AB19" s="37">
        <f t="shared" si="7"/>
        <v>0</v>
      </c>
      <c r="AC19" s="37">
        <f t="shared" si="7"/>
        <v>0</v>
      </c>
      <c r="AD19" s="37">
        <f t="shared" si="7"/>
        <v>0</v>
      </c>
      <c r="AE19" s="37">
        <f t="shared" si="7"/>
        <v>0</v>
      </c>
      <c r="AF19" s="37">
        <f t="shared" si="7"/>
        <v>0</v>
      </c>
      <c r="AG19" s="37">
        <f t="shared" si="7"/>
        <v>0</v>
      </c>
      <c r="AH19" s="37">
        <f t="shared" si="7"/>
        <v>0</v>
      </c>
      <c r="AI19" s="37">
        <f t="shared" si="7"/>
        <v>0</v>
      </c>
      <c r="AJ19" s="37">
        <f t="shared" si="7"/>
        <v>0</v>
      </c>
      <c r="AK19" s="37">
        <f t="shared" si="7"/>
        <v>0</v>
      </c>
      <c r="AL19" s="37">
        <f t="shared" si="7"/>
        <v>0</v>
      </c>
      <c r="AM19" s="37">
        <f t="shared" si="7"/>
        <v>0</v>
      </c>
      <c r="AN19" s="37">
        <f t="shared" si="7"/>
        <v>0</v>
      </c>
      <c r="AO19" s="37">
        <f t="shared" si="7"/>
        <v>0</v>
      </c>
      <c r="AP19" s="37">
        <f t="shared" si="7"/>
        <v>0</v>
      </c>
      <c r="AQ19" s="37">
        <f t="shared" si="7"/>
        <v>0</v>
      </c>
      <c r="AR19" s="37">
        <f t="shared" si="7"/>
        <v>0</v>
      </c>
      <c r="AS19" s="37">
        <f t="shared" si="7"/>
        <v>0</v>
      </c>
      <c r="AT19" s="37">
        <f t="shared" si="7"/>
        <v>0</v>
      </c>
      <c r="AU19" s="37">
        <f t="shared" si="7"/>
        <v>0</v>
      </c>
      <c r="AV19" s="37">
        <f t="shared" si="7"/>
        <v>0</v>
      </c>
      <c r="AW19" s="37">
        <f t="shared" si="7"/>
        <v>0</v>
      </c>
      <c r="AX19" s="37">
        <f t="shared" si="7"/>
        <v>0</v>
      </c>
      <c r="AY19" s="37">
        <f t="shared" si="7"/>
        <v>0</v>
      </c>
      <c r="AZ19" s="37">
        <f t="shared" si="7"/>
        <v>0</v>
      </c>
      <c r="BA19" s="37">
        <f t="shared" si="7"/>
        <v>0</v>
      </c>
      <c r="BB19" s="37">
        <f t="shared" si="7"/>
        <v>0</v>
      </c>
      <c r="BC19" s="37">
        <f t="shared" si="7"/>
        <v>0</v>
      </c>
      <c r="BD19" s="37">
        <f t="shared" si="7"/>
        <v>0</v>
      </c>
      <c r="BE19" s="37">
        <f t="shared" si="7"/>
        <v>0</v>
      </c>
      <c r="BF19" s="37">
        <f t="shared" si="7"/>
        <v>0</v>
      </c>
      <c r="BG19" s="37">
        <f t="shared" si="7"/>
        <v>0</v>
      </c>
      <c r="BH19" s="37">
        <f t="shared" si="7"/>
        <v>0</v>
      </c>
      <c r="BI19" s="37">
        <f t="shared" si="7"/>
        <v>0</v>
      </c>
      <c r="BJ19" s="37">
        <f t="shared" si="7"/>
        <v>0</v>
      </c>
      <c r="BK19" s="37">
        <f t="shared" si="7"/>
        <v>0</v>
      </c>
      <c r="BL19" s="37">
        <f t="shared" si="7"/>
        <v>0</v>
      </c>
      <c r="BM19" s="37">
        <f t="shared" si="7"/>
        <v>0</v>
      </c>
      <c r="BN19" s="37">
        <f t="shared" si="7"/>
        <v>0</v>
      </c>
      <c r="BO19" s="37">
        <f t="shared" si="7"/>
        <v>0</v>
      </c>
      <c r="BP19" s="37">
        <f t="shared" si="7"/>
        <v>0</v>
      </c>
      <c r="BQ19" s="37">
        <f t="shared" si="7"/>
        <v>0</v>
      </c>
      <c r="BR19" s="37">
        <f t="shared" si="7"/>
        <v>0</v>
      </c>
      <c r="BS19" s="37">
        <f t="shared" si="7"/>
        <v>0</v>
      </c>
      <c r="BT19" s="37">
        <f t="shared" si="7"/>
        <v>0</v>
      </c>
      <c r="BU19" s="37">
        <f t="shared" si="7"/>
        <v>0</v>
      </c>
      <c r="BV19" s="37">
        <f t="shared" si="7"/>
        <v>0</v>
      </c>
      <c r="BW19" s="37">
        <f t="shared" si="7"/>
        <v>0</v>
      </c>
      <c r="BX19" s="37">
        <f t="shared" si="7"/>
        <v>0</v>
      </c>
      <c r="BY19" s="37">
        <f t="shared" si="7"/>
        <v>0</v>
      </c>
      <c r="BZ19" s="37">
        <f t="shared" si="7"/>
        <v>0</v>
      </c>
      <c r="CA19" s="37">
        <f t="shared" si="7"/>
        <v>0</v>
      </c>
      <c r="CB19" s="37">
        <f t="shared" si="7"/>
        <v>0</v>
      </c>
      <c r="CC19" s="37">
        <f t="shared" ref="CC19:CH21" si="8">CB19</f>
        <v>0</v>
      </c>
      <c r="CD19" s="37">
        <f t="shared" si="8"/>
        <v>0</v>
      </c>
      <c r="CE19" s="37">
        <f t="shared" si="8"/>
        <v>0</v>
      </c>
      <c r="CF19" s="37">
        <f t="shared" si="8"/>
        <v>0</v>
      </c>
      <c r="CG19" s="37">
        <f t="shared" si="8"/>
        <v>0</v>
      </c>
      <c r="CH19" s="37">
        <f t="shared" si="8"/>
        <v>0</v>
      </c>
    </row>
    <row r="20" spans="1:86">
      <c r="A20" s="30">
        <v>8</v>
      </c>
      <c r="B20" s="24" t="s">
        <v>108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>
        <v>0</v>
      </c>
      <c r="P20" s="37">
        <f t="shared" ref="P20:Z21" si="9">O20</f>
        <v>0</v>
      </c>
      <c r="Q20" s="37">
        <f t="shared" si="9"/>
        <v>0</v>
      </c>
      <c r="R20" s="37">
        <f t="shared" si="9"/>
        <v>0</v>
      </c>
      <c r="S20" s="37">
        <f t="shared" si="9"/>
        <v>0</v>
      </c>
      <c r="T20" s="37">
        <f t="shared" si="9"/>
        <v>0</v>
      </c>
      <c r="U20" s="37">
        <f t="shared" si="9"/>
        <v>0</v>
      </c>
      <c r="V20" s="37">
        <f t="shared" si="9"/>
        <v>0</v>
      </c>
      <c r="W20" s="37">
        <f t="shared" si="9"/>
        <v>0</v>
      </c>
      <c r="X20" s="37">
        <f t="shared" si="9"/>
        <v>0</v>
      </c>
      <c r="Y20" s="37">
        <f t="shared" si="9"/>
        <v>0</v>
      </c>
      <c r="Z20" s="37">
        <f t="shared" si="9"/>
        <v>0</v>
      </c>
      <c r="AA20" s="37">
        <f t="shared" si="7"/>
        <v>0</v>
      </c>
      <c r="AB20" s="37">
        <f t="shared" si="7"/>
        <v>0</v>
      </c>
      <c r="AC20" s="37">
        <f t="shared" si="7"/>
        <v>0</v>
      </c>
      <c r="AD20" s="37">
        <f t="shared" si="7"/>
        <v>0</v>
      </c>
      <c r="AE20" s="37">
        <f t="shared" si="7"/>
        <v>0</v>
      </c>
      <c r="AF20" s="37">
        <f t="shared" si="7"/>
        <v>0</v>
      </c>
      <c r="AG20" s="37">
        <f t="shared" si="7"/>
        <v>0</v>
      </c>
      <c r="AH20" s="37">
        <f t="shared" si="7"/>
        <v>0</v>
      </c>
      <c r="AI20" s="37">
        <f t="shared" si="7"/>
        <v>0</v>
      </c>
      <c r="AJ20" s="37">
        <f t="shared" si="7"/>
        <v>0</v>
      </c>
      <c r="AK20" s="37">
        <f t="shared" si="7"/>
        <v>0</v>
      </c>
      <c r="AL20" s="37">
        <f t="shared" si="7"/>
        <v>0</v>
      </c>
      <c r="AM20" s="37">
        <f t="shared" si="7"/>
        <v>0</v>
      </c>
      <c r="AN20" s="37">
        <f t="shared" si="7"/>
        <v>0</v>
      </c>
      <c r="AO20" s="37">
        <f t="shared" si="7"/>
        <v>0</v>
      </c>
      <c r="AP20" s="37">
        <f t="shared" si="7"/>
        <v>0</v>
      </c>
      <c r="AQ20" s="37">
        <f t="shared" si="7"/>
        <v>0</v>
      </c>
      <c r="AR20" s="37">
        <f t="shared" si="7"/>
        <v>0</v>
      </c>
      <c r="AS20" s="37">
        <f t="shared" si="7"/>
        <v>0</v>
      </c>
      <c r="AT20" s="37">
        <f t="shared" si="7"/>
        <v>0</v>
      </c>
      <c r="AU20" s="37">
        <f t="shared" si="7"/>
        <v>0</v>
      </c>
      <c r="AV20" s="37">
        <f t="shared" si="7"/>
        <v>0</v>
      </c>
      <c r="AW20" s="37">
        <f t="shared" si="7"/>
        <v>0</v>
      </c>
      <c r="AX20" s="37">
        <f t="shared" si="7"/>
        <v>0</v>
      </c>
      <c r="AY20" s="37">
        <f t="shared" si="7"/>
        <v>0</v>
      </c>
      <c r="AZ20" s="37">
        <f t="shared" si="7"/>
        <v>0</v>
      </c>
      <c r="BA20" s="37">
        <f t="shared" si="7"/>
        <v>0</v>
      </c>
      <c r="BB20" s="37">
        <f t="shared" si="7"/>
        <v>0</v>
      </c>
      <c r="BC20" s="37">
        <f t="shared" si="7"/>
        <v>0</v>
      </c>
      <c r="BD20" s="37">
        <f t="shared" si="7"/>
        <v>0</v>
      </c>
      <c r="BE20" s="37">
        <f t="shared" si="7"/>
        <v>0</v>
      </c>
      <c r="BF20" s="37">
        <f t="shared" si="7"/>
        <v>0</v>
      </c>
      <c r="BG20" s="37">
        <f t="shared" si="7"/>
        <v>0</v>
      </c>
      <c r="BH20" s="37">
        <f t="shared" si="7"/>
        <v>0</v>
      </c>
      <c r="BI20" s="37">
        <f t="shared" si="7"/>
        <v>0</v>
      </c>
      <c r="BJ20" s="37">
        <f t="shared" si="7"/>
        <v>0</v>
      </c>
      <c r="BK20" s="37">
        <f t="shared" si="7"/>
        <v>0</v>
      </c>
      <c r="BL20" s="37">
        <f t="shared" si="7"/>
        <v>0</v>
      </c>
      <c r="BM20" s="37">
        <f t="shared" si="7"/>
        <v>0</v>
      </c>
      <c r="BN20" s="37">
        <f t="shared" si="7"/>
        <v>0</v>
      </c>
      <c r="BO20" s="37">
        <f t="shared" si="7"/>
        <v>0</v>
      </c>
      <c r="BP20" s="37">
        <f t="shared" si="7"/>
        <v>0</v>
      </c>
      <c r="BQ20" s="37">
        <f t="shared" si="7"/>
        <v>0</v>
      </c>
      <c r="BR20" s="37">
        <f t="shared" si="7"/>
        <v>0</v>
      </c>
      <c r="BS20" s="37">
        <f t="shared" si="7"/>
        <v>0</v>
      </c>
      <c r="BT20" s="37">
        <f t="shared" si="7"/>
        <v>0</v>
      </c>
      <c r="BU20" s="37">
        <f t="shared" si="7"/>
        <v>0</v>
      </c>
      <c r="BV20" s="37">
        <f t="shared" si="7"/>
        <v>0</v>
      </c>
      <c r="BW20" s="37">
        <f t="shared" si="7"/>
        <v>0</v>
      </c>
      <c r="BX20" s="37">
        <f t="shared" si="7"/>
        <v>0</v>
      </c>
      <c r="BY20" s="37">
        <f t="shared" si="7"/>
        <v>0</v>
      </c>
      <c r="BZ20" s="37">
        <f t="shared" si="7"/>
        <v>0</v>
      </c>
      <c r="CA20" s="37">
        <f t="shared" si="7"/>
        <v>0</v>
      </c>
      <c r="CB20" s="37">
        <f t="shared" si="7"/>
        <v>0</v>
      </c>
      <c r="CC20" s="37">
        <f t="shared" si="8"/>
        <v>0</v>
      </c>
      <c r="CD20" s="37">
        <f t="shared" si="8"/>
        <v>0</v>
      </c>
      <c r="CE20" s="37">
        <f t="shared" si="8"/>
        <v>0</v>
      </c>
      <c r="CF20" s="37">
        <f t="shared" si="8"/>
        <v>0</v>
      </c>
      <c r="CG20" s="37">
        <f t="shared" si="8"/>
        <v>0</v>
      </c>
      <c r="CH20" s="37">
        <f t="shared" si="8"/>
        <v>0</v>
      </c>
    </row>
    <row r="21" spans="1:86">
      <c r="A21" s="30">
        <v>9</v>
      </c>
      <c r="B21" s="24" t="s">
        <v>109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>
        <v>0</v>
      </c>
      <c r="P21" s="37">
        <f t="shared" si="9"/>
        <v>0</v>
      </c>
      <c r="Q21" s="37">
        <f t="shared" si="9"/>
        <v>0</v>
      </c>
      <c r="R21" s="37">
        <f t="shared" si="9"/>
        <v>0</v>
      </c>
      <c r="S21" s="37">
        <f t="shared" si="9"/>
        <v>0</v>
      </c>
      <c r="T21" s="37">
        <f t="shared" si="9"/>
        <v>0</v>
      </c>
      <c r="U21" s="37">
        <f t="shared" si="9"/>
        <v>0</v>
      </c>
      <c r="V21" s="37">
        <f t="shared" si="9"/>
        <v>0</v>
      </c>
      <c r="W21" s="37">
        <f t="shared" si="9"/>
        <v>0</v>
      </c>
      <c r="X21" s="37">
        <f t="shared" si="9"/>
        <v>0</v>
      </c>
      <c r="Y21" s="37">
        <f t="shared" si="9"/>
        <v>0</v>
      </c>
      <c r="Z21" s="37">
        <f t="shared" si="9"/>
        <v>0</v>
      </c>
      <c r="AA21" s="37">
        <f t="shared" si="7"/>
        <v>0</v>
      </c>
      <c r="AB21" s="37">
        <f t="shared" si="7"/>
        <v>0</v>
      </c>
      <c r="AC21" s="37">
        <f t="shared" si="7"/>
        <v>0</v>
      </c>
      <c r="AD21" s="37">
        <f t="shared" si="7"/>
        <v>0</v>
      </c>
      <c r="AE21" s="37">
        <f t="shared" si="7"/>
        <v>0</v>
      </c>
      <c r="AF21" s="37">
        <f t="shared" si="7"/>
        <v>0</v>
      </c>
      <c r="AG21" s="37">
        <f t="shared" si="7"/>
        <v>0</v>
      </c>
      <c r="AH21" s="37">
        <f t="shared" si="7"/>
        <v>0</v>
      </c>
      <c r="AI21" s="37">
        <f t="shared" si="7"/>
        <v>0</v>
      </c>
      <c r="AJ21" s="37">
        <f t="shared" si="7"/>
        <v>0</v>
      </c>
      <c r="AK21" s="37">
        <f t="shared" si="7"/>
        <v>0</v>
      </c>
      <c r="AL21" s="37">
        <f t="shared" si="7"/>
        <v>0</v>
      </c>
      <c r="AM21" s="37">
        <f t="shared" si="7"/>
        <v>0</v>
      </c>
      <c r="AN21" s="37">
        <f t="shared" si="7"/>
        <v>0</v>
      </c>
      <c r="AO21" s="37">
        <f t="shared" si="7"/>
        <v>0</v>
      </c>
      <c r="AP21" s="37">
        <f t="shared" si="7"/>
        <v>0</v>
      </c>
      <c r="AQ21" s="37">
        <f t="shared" si="7"/>
        <v>0</v>
      </c>
      <c r="AR21" s="37">
        <f t="shared" si="7"/>
        <v>0</v>
      </c>
      <c r="AS21" s="37">
        <f t="shared" si="7"/>
        <v>0</v>
      </c>
      <c r="AT21" s="37">
        <f t="shared" si="7"/>
        <v>0</v>
      </c>
      <c r="AU21" s="37">
        <f t="shared" si="7"/>
        <v>0</v>
      </c>
      <c r="AV21" s="37">
        <f t="shared" si="7"/>
        <v>0</v>
      </c>
      <c r="AW21" s="37">
        <f t="shared" si="7"/>
        <v>0</v>
      </c>
      <c r="AX21" s="37">
        <f t="shared" si="7"/>
        <v>0</v>
      </c>
      <c r="AY21" s="37">
        <f t="shared" si="7"/>
        <v>0</v>
      </c>
      <c r="AZ21" s="37">
        <f t="shared" si="7"/>
        <v>0</v>
      </c>
      <c r="BA21" s="37">
        <f t="shared" si="7"/>
        <v>0</v>
      </c>
      <c r="BB21" s="37">
        <f t="shared" si="7"/>
        <v>0</v>
      </c>
      <c r="BC21" s="37">
        <f t="shared" si="7"/>
        <v>0</v>
      </c>
      <c r="BD21" s="37">
        <f t="shared" si="7"/>
        <v>0</v>
      </c>
      <c r="BE21" s="37">
        <f t="shared" si="7"/>
        <v>0</v>
      </c>
      <c r="BF21" s="37">
        <f t="shared" si="7"/>
        <v>0</v>
      </c>
      <c r="BG21" s="37">
        <f t="shared" si="7"/>
        <v>0</v>
      </c>
      <c r="BH21" s="37">
        <f t="shared" si="7"/>
        <v>0</v>
      </c>
      <c r="BI21" s="37">
        <f t="shared" si="7"/>
        <v>0</v>
      </c>
      <c r="BJ21" s="37">
        <f t="shared" si="7"/>
        <v>0</v>
      </c>
      <c r="BK21" s="37">
        <f t="shared" si="7"/>
        <v>0</v>
      </c>
      <c r="BL21" s="37">
        <f t="shared" si="7"/>
        <v>0</v>
      </c>
      <c r="BM21" s="37">
        <f t="shared" si="7"/>
        <v>0</v>
      </c>
      <c r="BN21" s="37">
        <f t="shared" si="7"/>
        <v>0</v>
      </c>
      <c r="BO21" s="37">
        <f t="shared" si="7"/>
        <v>0</v>
      </c>
      <c r="BP21" s="37">
        <f t="shared" si="7"/>
        <v>0</v>
      </c>
      <c r="BQ21" s="37">
        <f t="shared" si="7"/>
        <v>0</v>
      </c>
      <c r="BR21" s="37">
        <f t="shared" si="7"/>
        <v>0</v>
      </c>
      <c r="BS21" s="37">
        <f t="shared" si="7"/>
        <v>0</v>
      </c>
      <c r="BT21" s="37">
        <f t="shared" si="7"/>
        <v>0</v>
      </c>
      <c r="BU21" s="37">
        <f t="shared" si="7"/>
        <v>0</v>
      </c>
      <c r="BV21" s="37">
        <f t="shared" si="7"/>
        <v>0</v>
      </c>
      <c r="BW21" s="37">
        <f t="shared" si="7"/>
        <v>0</v>
      </c>
      <c r="BX21" s="37">
        <f t="shared" si="7"/>
        <v>0</v>
      </c>
      <c r="BY21" s="37">
        <f t="shared" si="7"/>
        <v>0</v>
      </c>
      <c r="BZ21" s="37">
        <f t="shared" si="7"/>
        <v>0</v>
      </c>
      <c r="CA21" s="37">
        <f t="shared" si="7"/>
        <v>0</v>
      </c>
      <c r="CB21" s="37">
        <f t="shared" si="7"/>
        <v>0</v>
      </c>
      <c r="CC21" s="37">
        <f t="shared" si="8"/>
        <v>0</v>
      </c>
      <c r="CD21" s="37">
        <f t="shared" si="8"/>
        <v>0</v>
      </c>
      <c r="CE21" s="37">
        <f t="shared" si="8"/>
        <v>0</v>
      </c>
      <c r="CF21" s="37">
        <f t="shared" si="8"/>
        <v>0</v>
      </c>
      <c r="CG21" s="37">
        <f t="shared" si="8"/>
        <v>0</v>
      </c>
      <c r="CH21" s="37">
        <f t="shared" si="8"/>
        <v>0</v>
      </c>
    </row>
    <row r="22" spans="1:86">
      <c r="A22" s="30">
        <v>10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86">
      <c r="A23" s="30">
        <v>11</v>
      </c>
      <c r="B23" s="24" t="s">
        <v>110</v>
      </c>
      <c r="C23" s="38">
        <f t="shared" ref="C23:BN23" si="10">C28*C30</f>
        <v>153941.29715873633</v>
      </c>
      <c r="D23" s="38">
        <f t="shared" si="10"/>
        <v>153731.98374126368</v>
      </c>
      <c r="E23" s="38">
        <f t="shared" si="10"/>
        <v>152648.59299712285</v>
      </c>
      <c r="F23" s="38">
        <f t="shared" si="10"/>
        <v>153780.4359212342</v>
      </c>
      <c r="G23" s="38">
        <f t="shared" si="10"/>
        <v>155054.72825445887</v>
      </c>
      <c r="H23" s="38">
        <f t="shared" si="10"/>
        <v>156124.55238820796</v>
      </c>
      <c r="I23" s="38">
        <f t="shared" si="10"/>
        <v>157042.2366768496</v>
      </c>
      <c r="J23" s="38">
        <f t="shared" si="10"/>
        <v>157206.97408874935</v>
      </c>
      <c r="K23" s="38">
        <f t="shared" si="10"/>
        <v>157116.85303400419</v>
      </c>
      <c r="L23" s="38">
        <f t="shared" si="10"/>
        <v>157264.14766111458</v>
      </c>
      <c r="M23" s="38">
        <f t="shared" si="10"/>
        <v>156527.67452556267</v>
      </c>
      <c r="N23" s="38">
        <f t="shared" si="10"/>
        <v>155476.26222020239</v>
      </c>
      <c r="O23" s="38">
        <f t="shared" si="10"/>
        <v>153941.29715873633</v>
      </c>
      <c r="P23" s="38">
        <f t="shared" si="10"/>
        <v>153731.98374126368</v>
      </c>
      <c r="Q23" s="38">
        <f t="shared" si="10"/>
        <v>152648.59299712285</v>
      </c>
      <c r="R23" s="38">
        <f t="shared" si="10"/>
        <v>153780.4359212342</v>
      </c>
      <c r="S23" s="38">
        <f t="shared" si="10"/>
        <v>155054.72825445887</v>
      </c>
      <c r="T23" s="38">
        <f t="shared" si="10"/>
        <v>156124.55238820796</v>
      </c>
      <c r="U23" s="38">
        <f t="shared" si="10"/>
        <v>157042.2366768496</v>
      </c>
      <c r="V23" s="38">
        <f t="shared" si="10"/>
        <v>157206.97408874935</v>
      </c>
      <c r="W23" s="38">
        <f t="shared" si="10"/>
        <v>157116.85303400419</v>
      </c>
      <c r="X23" s="38">
        <f t="shared" si="10"/>
        <v>157264.14766111458</v>
      </c>
      <c r="Y23" s="38">
        <f t="shared" si="10"/>
        <v>156527.67452556267</v>
      </c>
      <c r="Z23" s="38">
        <f t="shared" si="10"/>
        <v>155476.26222020239</v>
      </c>
      <c r="AA23" s="38">
        <f t="shared" si="10"/>
        <v>153941.29715873633</v>
      </c>
      <c r="AB23" s="38">
        <f t="shared" si="10"/>
        <v>153731.98374126368</v>
      </c>
      <c r="AC23" s="38">
        <f t="shared" si="10"/>
        <v>152648.59299712285</v>
      </c>
      <c r="AD23" s="38">
        <f t="shared" si="10"/>
        <v>153780.4359212342</v>
      </c>
      <c r="AE23" s="38">
        <f t="shared" si="10"/>
        <v>155054.72825445887</v>
      </c>
      <c r="AF23" s="38">
        <f t="shared" si="10"/>
        <v>156124.55238820796</v>
      </c>
      <c r="AG23" s="38">
        <f t="shared" si="10"/>
        <v>157042.2366768496</v>
      </c>
      <c r="AH23" s="38">
        <f t="shared" si="10"/>
        <v>157206.97408874935</v>
      </c>
      <c r="AI23" s="38">
        <f t="shared" si="10"/>
        <v>157116.85303400419</v>
      </c>
      <c r="AJ23" s="38">
        <f t="shared" si="10"/>
        <v>157264.14766111458</v>
      </c>
      <c r="AK23" s="38">
        <f t="shared" si="10"/>
        <v>156527.67452556267</v>
      </c>
      <c r="AL23" s="38">
        <f t="shared" si="10"/>
        <v>155476.26222020239</v>
      </c>
      <c r="AM23" s="38">
        <f t="shared" si="10"/>
        <v>153941.29715873633</v>
      </c>
      <c r="AN23" s="38">
        <f t="shared" si="10"/>
        <v>153731.98374126368</v>
      </c>
      <c r="AO23" s="38">
        <f t="shared" si="10"/>
        <v>152648.59299712285</v>
      </c>
      <c r="AP23" s="38">
        <f t="shared" si="10"/>
        <v>153780.4359212342</v>
      </c>
      <c r="AQ23" s="38">
        <f t="shared" si="10"/>
        <v>155054.72825445887</v>
      </c>
      <c r="AR23" s="38">
        <f t="shared" si="10"/>
        <v>156124.55238820796</v>
      </c>
      <c r="AS23" s="38">
        <f t="shared" si="10"/>
        <v>157042.2366768496</v>
      </c>
      <c r="AT23" s="38">
        <f t="shared" si="10"/>
        <v>157206.97408874935</v>
      </c>
      <c r="AU23" s="38">
        <f t="shared" si="10"/>
        <v>157116.85303400419</v>
      </c>
      <c r="AV23" s="38">
        <f t="shared" si="10"/>
        <v>157264.14766111458</v>
      </c>
      <c r="AW23" s="38">
        <f t="shared" si="10"/>
        <v>156527.67452556267</v>
      </c>
      <c r="AX23" s="38">
        <f t="shared" si="10"/>
        <v>155476.26222020239</v>
      </c>
      <c r="AY23" s="38">
        <f t="shared" si="10"/>
        <v>153941.29715873633</v>
      </c>
      <c r="AZ23" s="38">
        <f t="shared" si="10"/>
        <v>153731.98374126368</v>
      </c>
      <c r="BA23" s="38">
        <f t="shared" si="10"/>
        <v>152648.59299712285</v>
      </c>
      <c r="BB23" s="38">
        <f t="shared" si="10"/>
        <v>153780.4359212342</v>
      </c>
      <c r="BC23" s="38">
        <f t="shared" si="10"/>
        <v>155054.72825445887</v>
      </c>
      <c r="BD23" s="38">
        <f t="shared" si="10"/>
        <v>156124.55238820796</v>
      </c>
      <c r="BE23" s="38">
        <f t="shared" si="10"/>
        <v>157042.2366768496</v>
      </c>
      <c r="BF23" s="38">
        <f t="shared" si="10"/>
        <v>157206.97408874935</v>
      </c>
      <c r="BG23" s="38">
        <f t="shared" si="10"/>
        <v>157116.85303400419</v>
      </c>
      <c r="BH23" s="38">
        <f t="shared" si="10"/>
        <v>157264.14766111458</v>
      </c>
      <c r="BI23" s="38">
        <f t="shared" si="10"/>
        <v>156527.67452556267</v>
      </c>
      <c r="BJ23" s="38">
        <f t="shared" si="10"/>
        <v>155476.26222020239</v>
      </c>
      <c r="BK23" s="38">
        <f t="shared" si="10"/>
        <v>153941.29715873633</v>
      </c>
      <c r="BL23" s="38">
        <f t="shared" si="10"/>
        <v>153731.98374126368</v>
      </c>
      <c r="BM23" s="38">
        <f t="shared" si="10"/>
        <v>152648.59299712285</v>
      </c>
      <c r="BN23" s="38">
        <f t="shared" si="10"/>
        <v>153780.4359212342</v>
      </c>
      <c r="BO23" s="38">
        <f t="shared" ref="BO23:CH23" si="11">BO28*BO30</f>
        <v>155054.72825445887</v>
      </c>
      <c r="BP23" s="38">
        <f t="shared" si="11"/>
        <v>156124.55238820796</v>
      </c>
      <c r="BQ23" s="38">
        <f t="shared" si="11"/>
        <v>157042.2366768496</v>
      </c>
      <c r="BR23" s="38">
        <f t="shared" si="11"/>
        <v>157206.97408874935</v>
      </c>
      <c r="BS23" s="38">
        <f t="shared" si="11"/>
        <v>157116.85303400419</v>
      </c>
      <c r="BT23" s="38">
        <f t="shared" si="11"/>
        <v>157264.14766111458</v>
      </c>
      <c r="BU23" s="38">
        <f t="shared" si="11"/>
        <v>156527.67452556267</v>
      </c>
      <c r="BV23" s="38">
        <f t="shared" si="11"/>
        <v>155476.26222020239</v>
      </c>
      <c r="BW23" s="38">
        <f t="shared" si="11"/>
        <v>153941.29715873633</v>
      </c>
      <c r="BX23" s="38">
        <f t="shared" si="11"/>
        <v>153731.98374126368</v>
      </c>
      <c r="BY23" s="38">
        <f t="shared" si="11"/>
        <v>152648.59299712285</v>
      </c>
      <c r="BZ23" s="38">
        <f t="shared" si="11"/>
        <v>153780.4359212342</v>
      </c>
      <c r="CA23" s="38">
        <f t="shared" si="11"/>
        <v>155054.72825445887</v>
      </c>
      <c r="CB23" s="38">
        <f t="shared" si="11"/>
        <v>156124.55238820796</v>
      </c>
      <c r="CC23" s="38">
        <f t="shared" si="11"/>
        <v>157042.2366768496</v>
      </c>
      <c r="CD23" s="38">
        <f t="shared" si="11"/>
        <v>157206.97408874935</v>
      </c>
      <c r="CE23" s="38">
        <f t="shared" si="11"/>
        <v>157116.85303400419</v>
      </c>
      <c r="CF23" s="38">
        <f t="shared" si="11"/>
        <v>157264.14766111458</v>
      </c>
      <c r="CG23" s="38">
        <f t="shared" si="11"/>
        <v>156527.67452556267</v>
      </c>
      <c r="CH23" s="38">
        <f t="shared" si="11"/>
        <v>155476.26222020239</v>
      </c>
    </row>
    <row r="24" spans="1:86">
      <c r="A24" s="30">
        <v>12</v>
      </c>
      <c r="B24" s="24" t="s">
        <v>111</v>
      </c>
      <c r="C24" s="38">
        <f t="shared" ref="C24:N24" si="12">C32-C23</f>
        <v>10076.878741263674</v>
      </c>
      <c r="D24" s="38">
        <f t="shared" si="12"/>
        <v>-10076.878741263703</v>
      </c>
      <c r="E24" s="38">
        <f t="shared" si="12"/>
        <v>9944.7276028771594</v>
      </c>
      <c r="F24" s="38">
        <f t="shared" si="12"/>
        <v>56638.466378765821</v>
      </c>
      <c r="G24" s="38">
        <f t="shared" si="12"/>
        <v>442414.58934554108</v>
      </c>
      <c r="H24" s="38">
        <f t="shared" si="12"/>
        <v>1059950.6556117919</v>
      </c>
      <c r="I24" s="38">
        <f t="shared" si="12"/>
        <v>1837205.2061231504</v>
      </c>
      <c r="J24" s="38">
        <f t="shared" si="12"/>
        <v>1645617.0575112507</v>
      </c>
      <c r="K24" s="38">
        <f t="shared" si="12"/>
        <v>898411.60536599567</v>
      </c>
      <c r="L24" s="38">
        <f t="shared" si="12"/>
        <v>609802.42603888537</v>
      </c>
      <c r="M24" s="38">
        <f t="shared" si="12"/>
        <v>155572.41507443727</v>
      </c>
      <c r="N24" s="38">
        <f t="shared" si="12"/>
        <v>30274.766879797622</v>
      </c>
      <c r="O24" s="39">
        <f>O26*O30*O$14</f>
        <v>0</v>
      </c>
      <c r="P24" s="39">
        <f t="shared" ref="P24:Z24" si="13">P26*P30*P$14</f>
        <v>0</v>
      </c>
      <c r="Q24" s="39">
        <f t="shared" si="13"/>
        <v>4078.2188774694137</v>
      </c>
      <c r="R24" s="39">
        <f t="shared" si="13"/>
        <v>145850.24590026983</v>
      </c>
      <c r="S24" s="39">
        <f t="shared" si="13"/>
        <v>749792.88336739433</v>
      </c>
      <c r="T24" s="39">
        <f t="shared" si="13"/>
        <v>1370201.0787492839</v>
      </c>
      <c r="U24" s="39">
        <f t="shared" si="13"/>
        <v>1690827.2683365671</v>
      </c>
      <c r="V24" s="39">
        <f t="shared" si="13"/>
        <v>1845901.0330739701</v>
      </c>
      <c r="W24" s="39">
        <f t="shared" si="13"/>
        <v>1234092.8246291699</v>
      </c>
      <c r="X24" s="39">
        <f t="shared" si="13"/>
        <v>724763.89426894428</v>
      </c>
      <c r="Y24" s="39">
        <f t="shared" si="13"/>
        <v>278093.2857187874</v>
      </c>
      <c r="Z24" s="39">
        <f t="shared" si="13"/>
        <v>29076.347878144901</v>
      </c>
      <c r="AA24" s="39">
        <f>AA26*AA30*AA$14</f>
        <v>0</v>
      </c>
      <c r="AB24" s="39">
        <f t="shared" ref="AB24:AL24" si="14">AB26*AB30*AB$14</f>
        <v>0</v>
      </c>
      <c r="AC24" s="39">
        <f t="shared" si="14"/>
        <v>4078.2188774694137</v>
      </c>
      <c r="AD24" s="39">
        <f t="shared" si="14"/>
        <v>145850.24590026983</v>
      </c>
      <c r="AE24" s="39">
        <f t="shared" si="14"/>
        <v>749792.88336739433</v>
      </c>
      <c r="AF24" s="39">
        <f t="shared" si="14"/>
        <v>1370201.0787492839</v>
      </c>
      <c r="AG24" s="39">
        <f t="shared" si="14"/>
        <v>1690827.2683365671</v>
      </c>
      <c r="AH24" s="39">
        <f t="shared" si="14"/>
        <v>1845901.0330739701</v>
      </c>
      <c r="AI24" s="39">
        <f t="shared" si="14"/>
        <v>1234092.8246291699</v>
      </c>
      <c r="AJ24" s="39">
        <f t="shared" si="14"/>
        <v>724763.89426894428</v>
      </c>
      <c r="AK24" s="39">
        <f t="shared" si="14"/>
        <v>278093.2857187874</v>
      </c>
      <c r="AL24" s="39">
        <f t="shared" si="14"/>
        <v>29076.347878144901</v>
      </c>
      <c r="AM24" s="39">
        <f>AM26*AM30*AM$14</f>
        <v>0</v>
      </c>
      <c r="AN24" s="39">
        <f t="shared" ref="AN24:AX24" si="15">AN26*AN30*AN$14</f>
        <v>0</v>
      </c>
      <c r="AO24" s="39">
        <f t="shared" si="15"/>
        <v>4078.2188774694137</v>
      </c>
      <c r="AP24" s="39">
        <f t="shared" si="15"/>
        <v>145850.24590026983</v>
      </c>
      <c r="AQ24" s="39">
        <f t="shared" si="15"/>
        <v>749792.88336739433</v>
      </c>
      <c r="AR24" s="39">
        <f t="shared" si="15"/>
        <v>1370201.0787492839</v>
      </c>
      <c r="AS24" s="39">
        <f t="shared" si="15"/>
        <v>1690827.2683365671</v>
      </c>
      <c r="AT24" s="39">
        <f t="shared" si="15"/>
        <v>1845901.0330739701</v>
      </c>
      <c r="AU24" s="39">
        <f t="shared" si="15"/>
        <v>1234092.8246291699</v>
      </c>
      <c r="AV24" s="39">
        <f t="shared" si="15"/>
        <v>724763.89426894428</v>
      </c>
      <c r="AW24" s="39">
        <f t="shared" si="15"/>
        <v>278093.2857187874</v>
      </c>
      <c r="AX24" s="39">
        <f t="shared" si="15"/>
        <v>29076.347878144901</v>
      </c>
      <c r="AY24" s="39">
        <f>AY26*AY30*AY$14</f>
        <v>0</v>
      </c>
      <c r="AZ24" s="39">
        <f t="shared" ref="AZ24:BJ24" si="16">AZ26*AZ30*AZ$14</f>
        <v>0</v>
      </c>
      <c r="BA24" s="39">
        <f t="shared" si="16"/>
        <v>4078.2188774694137</v>
      </c>
      <c r="BB24" s="39">
        <f t="shared" si="16"/>
        <v>145850.24590026983</v>
      </c>
      <c r="BC24" s="39">
        <f t="shared" si="16"/>
        <v>749792.88336739433</v>
      </c>
      <c r="BD24" s="39">
        <f t="shared" si="16"/>
        <v>1370201.0787492839</v>
      </c>
      <c r="BE24" s="39">
        <f t="shared" si="16"/>
        <v>1690827.2683365671</v>
      </c>
      <c r="BF24" s="39">
        <f t="shared" si="16"/>
        <v>1845901.0330739701</v>
      </c>
      <c r="BG24" s="39">
        <f t="shared" si="16"/>
        <v>1234092.8246291699</v>
      </c>
      <c r="BH24" s="39">
        <f t="shared" si="16"/>
        <v>724763.89426894428</v>
      </c>
      <c r="BI24" s="39">
        <f t="shared" si="16"/>
        <v>278093.2857187874</v>
      </c>
      <c r="BJ24" s="39">
        <f t="shared" si="16"/>
        <v>29076.347878144901</v>
      </c>
      <c r="BK24" s="39">
        <f>BK26*BK30*BK$14</f>
        <v>0</v>
      </c>
      <c r="BL24" s="39">
        <f t="shared" ref="BL24:BV24" si="17">BL26*BL30*BL$14</f>
        <v>0</v>
      </c>
      <c r="BM24" s="39">
        <f t="shared" si="17"/>
        <v>4078.2188774694137</v>
      </c>
      <c r="BN24" s="39">
        <f t="shared" si="17"/>
        <v>145850.24590026983</v>
      </c>
      <c r="BO24" s="39">
        <f t="shared" si="17"/>
        <v>749792.88336739433</v>
      </c>
      <c r="BP24" s="39">
        <f t="shared" si="17"/>
        <v>1370201.0787492839</v>
      </c>
      <c r="BQ24" s="39">
        <f t="shared" si="17"/>
        <v>1690827.2683365671</v>
      </c>
      <c r="BR24" s="39">
        <f t="shared" si="17"/>
        <v>1845901.0330739701</v>
      </c>
      <c r="BS24" s="39">
        <f t="shared" si="17"/>
        <v>1234092.8246291699</v>
      </c>
      <c r="BT24" s="39">
        <f t="shared" si="17"/>
        <v>724763.89426894428</v>
      </c>
      <c r="BU24" s="39">
        <f t="shared" si="17"/>
        <v>278093.2857187874</v>
      </c>
      <c r="BV24" s="39">
        <f t="shared" si="17"/>
        <v>29076.347878144901</v>
      </c>
      <c r="BW24" s="39">
        <f>BW26*BW30*BW$14</f>
        <v>0</v>
      </c>
      <c r="BX24" s="39">
        <f t="shared" ref="BX24:CH24" si="18">BX26*BX30*BX$14</f>
        <v>0</v>
      </c>
      <c r="BY24" s="39">
        <f t="shared" si="18"/>
        <v>4078.2188774694137</v>
      </c>
      <c r="BZ24" s="39">
        <f t="shared" si="18"/>
        <v>145850.24590026983</v>
      </c>
      <c r="CA24" s="39">
        <f t="shared" si="18"/>
        <v>749792.88336739433</v>
      </c>
      <c r="CB24" s="39">
        <f t="shared" si="18"/>
        <v>1370201.0787492839</v>
      </c>
      <c r="CC24" s="39">
        <f t="shared" si="18"/>
        <v>1690827.2683365671</v>
      </c>
      <c r="CD24" s="39">
        <f t="shared" si="18"/>
        <v>1845901.0330739701</v>
      </c>
      <c r="CE24" s="39">
        <f t="shared" si="18"/>
        <v>1234092.8246291699</v>
      </c>
      <c r="CF24" s="39">
        <f t="shared" si="18"/>
        <v>724763.89426894428</v>
      </c>
      <c r="CG24" s="39">
        <f t="shared" si="18"/>
        <v>278093.2857187874</v>
      </c>
      <c r="CH24" s="39">
        <f t="shared" si="18"/>
        <v>29076.347878144901</v>
      </c>
    </row>
    <row r="25" spans="1:86">
      <c r="A25" s="30">
        <v>13</v>
      </c>
      <c r="B25" s="24" t="s">
        <v>112</v>
      </c>
      <c r="C25" s="40">
        <f t="shared" ref="C25:N25" si="19">C24/C30</f>
        <v>6.3432847627541866E-2</v>
      </c>
      <c r="D25" s="40">
        <f t="shared" si="19"/>
        <v>-6.3519214470627153E-2</v>
      </c>
      <c r="E25" s="40">
        <f t="shared" si="19"/>
        <v>6.3131106826707889E-2</v>
      </c>
      <c r="F25" s="40">
        <f t="shared" si="19"/>
        <v>0.35690588985503974</v>
      </c>
      <c r="G25" s="40">
        <f t="shared" si="19"/>
        <v>2.7649529357628437</v>
      </c>
      <c r="H25" s="40">
        <f t="shared" si="19"/>
        <v>6.5789677715613477</v>
      </c>
      <c r="I25" s="40">
        <f t="shared" si="19"/>
        <v>11.336644099514068</v>
      </c>
      <c r="J25" s="40">
        <f t="shared" si="19"/>
        <v>10.143790922160962</v>
      </c>
      <c r="K25" s="40">
        <f t="shared" si="19"/>
        <v>5.5410988637069849</v>
      </c>
      <c r="L25" s="40">
        <f t="shared" si="19"/>
        <v>3.757532448726248</v>
      </c>
      <c r="M25" s="40">
        <f t="shared" si="19"/>
        <v>0.96312970552744581</v>
      </c>
      <c r="N25" s="40">
        <f t="shared" si="19"/>
        <v>0.18869484414899759</v>
      </c>
      <c r="O25" s="41">
        <f>O24/O30</f>
        <v>0</v>
      </c>
      <c r="P25" s="41">
        <f t="shared" ref="P25:Z25" si="20">P24/P30</f>
        <v>0</v>
      </c>
      <c r="Q25" s="41">
        <f t="shared" si="20"/>
        <v>2.5889343770635859E-2</v>
      </c>
      <c r="R25" s="41">
        <f t="shared" si="20"/>
        <v>0.91907170385757297</v>
      </c>
      <c r="S25" s="41">
        <f t="shared" si="20"/>
        <v>4.6859712224850902</v>
      </c>
      <c r="T25" s="41">
        <f t="shared" si="20"/>
        <v>8.5046494286538792</v>
      </c>
      <c r="U25" s="41">
        <f t="shared" si="20"/>
        <v>10.433405539566252</v>
      </c>
      <c r="V25" s="41">
        <f t="shared" si="20"/>
        <v>11.37836658719446</v>
      </c>
      <c r="W25" s="41">
        <f t="shared" si="20"/>
        <v>7.6114670685669434</v>
      </c>
      <c r="X25" s="41">
        <f t="shared" si="20"/>
        <v>4.4659118004346858</v>
      </c>
      <c r="Y25" s="41">
        <f t="shared" si="20"/>
        <v>1.7216413607472847</v>
      </c>
      <c r="Z25" s="41">
        <f t="shared" si="20"/>
        <v>0.18122540639445101</v>
      </c>
      <c r="AA25" s="41">
        <f>AA24/AA30</f>
        <v>0</v>
      </c>
      <c r="AB25" s="41">
        <f t="shared" ref="AB25:AL25" si="21">AB24/AB30</f>
        <v>0</v>
      </c>
      <c r="AC25" s="41">
        <f t="shared" si="21"/>
        <v>2.5889343770635859E-2</v>
      </c>
      <c r="AD25" s="41">
        <f t="shared" si="21"/>
        <v>0.91907170385757297</v>
      </c>
      <c r="AE25" s="41">
        <f t="shared" si="21"/>
        <v>4.6859712224850902</v>
      </c>
      <c r="AF25" s="41">
        <f t="shared" si="21"/>
        <v>8.5046494286538792</v>
      </c>
      <c r="AG25" s="41">
        <f t="shared" si="21"/>
        <v>10.433405539566252</v>
      </c>
      <c r="AH25" s="41">
        <f t="shared" si="21"/>
        <v>11.37836658719446</v>
      </c>
      <c r="AI25" s="41">
        <f t="shared" si="21"/>
        <v>7.6114670685669434</v>
      </c>
      <c r="AJ25" s="41">
        <f t="shared" si="21"/>
        <v>4.4659118004346858</v>
      </c>
      <c r="AK25" s="41">
        <f t="shared" si="21"/>
        <v>1.7216413607472847</v>
      </c>
      <c r="AL25" s="41">
        <f t="shared" si="21"/>
        <v>0.18122540639445101</v>
      </c>
      <c r="AM25" s="41">
        <f>AM24/AM30</f>
        <v>0</v>
      </c>
      <c r="AN25" s="41">
        <f t="shared" ref="AN25:AX25" si="22">AN24/AN30</f>
        <v>0</v>
      </c>
      <c r="AO25" s="41">
        <f t="shared" si="22"/>
        <v>2.5889343770635859E-2</v>
      </c>
      <c r="AP25" s="41">
        <f t="shared" si="22"/>
        <v>0.91907170385757297</v>
      </c>
      <c r="AQ25" s="41">
        <f t="shared" si="22"/>
        <v>4.6859712224850902</v>
      </c>
      <c r="AR25" s="41">
        <f t="shared" si="22"/>
        <v>8.5046494286538792</v>
      </c>
      <c r="AS25" s="41">
        <f t="shared" si="22"/>
        <v>10.433405539566252</v>
      </c>
      <c r="AT25" s="41">
        <f t="shared" si="22"/>
        <v>11.37836658719446</v>
      </c>
      <c r="AU25" s="41">
        <f t="shared" si="22"/>
        <v>7.6114670685669434</v>
      </c>
      <c r="AV25" s="41">
        <f t="shared" si="22"/>
        <v>4.4659118004346858</v>
      </c>
      <c r="AW25" s="41">
        <f t="shared" si="22"/>
        <v>1.7216413607472847</v>
      </c>
      <c r="AX25" s="41">
        <f t="shared" si="22"/>
        <v>0.18122540639445101</v>
      </c>
      <c r="AY25" s="41">
        <f>AY24/AY30</f>
        <v>0</v>
      </c>
      <c r="AZ25" s="41">
        <f t="shared" ref="AZ25:BJ25" si="23">AZ24/AZ30</f>
        <v>0</v>
      </c>
      <c r="BA25" s="41">
        <f t="shared" si="23"/>
        <v>2.5889343770635859E-2</v>
      </c>
      <c r="BB25" s="41">
        <f t="shared" si="23"/>
        <v>0.91907170385757297</v>
      </c>
      <c r="BC25" s="41">
        <f t="shared" si="23"/>
        <v>4.6859712224850902</v>
      </c>
      <c r="BD25" s="41">
        <f t="shared" si="23"/>
        <v>8.5046494286538792</v>
      </c>
      <c r="BE25" s="41">
        <f t="shared" si="23"/>
        <v>10.433405539566252</v>
      </c>
      <c r="BF25" s="41">
        <f t="shared" si="23"/>
        <v>11.37836658719446</v>
      </c>
      <c r="BG25" s="41">
        <f t="shared" si="23"/>
        <v>7.6114670685669434</v>
      </c>
      <c r="BH25" s="41">
        <f t="shared" si="23"/>
        <v>4.4659118004346858</v>
      </c>
      <c r="BI25" s="41">
        <f t="shared" si="23"/>
        <v>1.7216413607472847</v>
      </c>
      <c r="BJ25" s="41">
        <f t="shared" si="23"/>
        <v>0.18122540639445101</v>
      </c>
      <c r="BK25" s="41">
        <f>BK24/BK30</f>
        <v>0</v>
      </c>
      <c r="BL25" s="41">
        <f t="shared" ref="BL25:BV25" si="24">BL24/BL30</f>
        <v>0</v>
      </c>
      <c r="BM25" s="41">
        <f t="shared" si="24"/>
        <v>2.5889343770635859E-2</v>
      </c>
      <c r="BN25" s="41">
        <f t="shared" si="24"/>
        <v>0.91907170385757297</v>
      </c>
      <c r="BO25" s="41">
        <f t="shared" si="24"/>
        <v>4.6859712224850902</v>
      </c>
      <c r="BP25" s="41">
        <f t="shared" si="24"/>
        <v>8.5046494286538792</v>
      </c>
      <c r="BQ25" s="41">
        <f t="shared" si="24"/>
        <v>10.433405539566252</v>
      </c>
      <c r="BR25" s="41">
        <f t="shared" si="24"/>
        <v>11.37836658719446</v>
      </c>
      <c r="BS25" s="41">
        <f t="shared" si="24"/>
        <v>7.6114670685669434</v>
      </c>
      <c r="BT25" s="41">
        <f t="shared" si="24"/>
        <v>4.4659118004346858</v>
      </c>
      <c r="BU25" s="41">
        <f t="shared" si="24"/>
        <v>1.7216413607472847</v>
      </c>
      <c r="BV25" s="41">
        <f t="shared" si="24"/>
        <v>0.18122540639445101</v>
      </c>
      <c r="BW25" s="41">
        <f>BW24/BW30</f>
        <v>0</v>
      </c>
      <c r="BX25" s="41">
        <f t="shared" ref="BX25:CH25" si="25">BX24/BX30</f>
        <v>0</v>
      </c>
      <c r="BY25" s="41">
        <f t="shared" si="25"/>
        <v>2.5889343770635859E-2</v>
      </c>
      <c r="BZ25" s="41">
        <f t="shared" si="25"/>
        <v>0.91907170385757297</v>
      </c>
      <c r="CA25" s="41">
        <f t="shared" si="25"/>
        <v>4.6859712224850902</v>
      </c>
      <c r="CB25" s="41">
        <f t="shared" si="25"/>
        <v>8.5046494286538792</v>
      </c>
      <c r="CC25" s="41">
        <f t="shared" si="25"/>
        <v>10.433405539566252</v>
      </c>
      <c r="CD25" s="41">
        <f t="shared" si="25"/>
        <v>11.37836658719446</v>
      </c>
      <c r="CE25" s="41">
        <f t="shared" si="25"/>
        <v>7.6114670685669434</v>
      </c>
      <c r="CF25" s="41">
        <f t="shared" si="25"/>
        <v>4.4659118004346858</v>
      </c>
      <c r="CG25" s="41">
        <f t="shared" si="25"/>
        <v>1.7216413607472847</v>
      </c>
      <c r="CH25" s="41">
        <f t="shared" si="25"/>
        <v>0.18122540639445101</v>
      </c>
    </row>
    <row r="26" spans="1:86">
      <c r="A26" s="30">
        <v>14</v>
      </c>
      <c r="B26" s="24" t="s">
        <v>113</v>
      </c>
      <c r="C26" s="42">
        <f>SUM(C25:N25)/SUM(C$13:N$13)</f>
        <v>1.2944663837611782E-2</v>
      </c>
      <c r="D26" s="42">
        <f>C26</f>
        <v>1.2944663837611782E-2</v>
      </c>
      <c r="E26" s="42">
        <f t="shared" ref="E26:N26" si="26">D26</f>
        <v>1.2944663837611782E-2</v>
      </c>
      <c r="F26" s="42">
        <f t="shared" si="26"/>
        <v>1.2944663837611782E-2</v>
      </c>
      <c r="G26" s="42">
        <f t="shared" si="26"/>
        <v>1.2944663837611782E-2</v>
      </c>
      <c r="H26" s="42">
        <f t="shared" si="26"/>
        <v>1.2944663837611782E-2</v>
      </c>
      <c r="I26" s="42">
        <f t="shared" si="26"/>
        <v>1.2944663837611782E-2</v>
      </c>
      <c r="J26" s="42">
        <f t="shared" si="26"/>
        <v>1.2944663837611782E-2</v>
      </c>
      <c r="K26" s="42">
        <f t="shared" si="26"/>
        <v>1.2944663837611782E-2</v>
      </c>
      <c r="L26" s="42">
        <f t="shared" si="26"/>
        <v>1.2944663837611782E-2</v>
      </c>
      <c r="M26" s="42">
        <f t="shared" si="26"/>
        <v>1.2944663837611782E-2</v>
      </c>
      <c r="N26" s="42">
        <f t="shared" si="26"/>
        <v>1.2944663837611782E-2</v>
      </c>
      <c r="O26" s="43">
        <f>((SUM(C31:N31)/AVERAGE(C30:N30)+O21)*AVERAGE(O30:Z30)-SUM(O23:Z23))/(O30*O$14+P30*P$14+Q30*Q$14+R30*R$14+S30*S$14+T30*T$14+U30*U$14+V30*V$14+W30*W$14+X30*X$14+Y30*Y$14+Z30*Z$14)</f>
        <v>1.294467188531793E-2</v>
      </c>
      <c r="P26" s="42">
        <f>O26</f>
        <v>1.294467188531793E-2</v>
      </c>
      <c r="Q26" s="42">
        <f t="shared" ref="Q26:Z26" si="27">P26</f>
        <v>1.294467188531793E-2</v>
      </c>
      <c r="R26" s="42">
        <f t="shared" si="27"/>
        <v>1.294467188531793E-2</v>
      </c>
      <c r="S26" s="42">
        <f t="shared" si="27"/>
        <v>1.294467188531793E-2</v>
      </c>
      <c r="T26" s="42">
        <f t="shared" si="27"/>
        <v>1.294467188531793E-2</v>
      </c>
      <c r="U26" s="42">
        <f t="shared" si="27"/>
        <v>1.294467188531793E-2</v>
      </c>
      <c r="V26" s="42">
        <f t="shared" si="27"/>
        <v>1.294467188531793E-2</v>
      </c>
      <c r="W26" s="42">
        <f t="shared" si="27"/>
        <v>1.294467188531793E-2</v>
      </c>
      <c r="X26" s="42">
        <f t="shared" si="27"/>
        <v>1.294467188531793E-2</v>
      </c>
      <c r="Y26" s="42">
        <f t="shared" si="27"/>
        <v>1.294467188531793E-2</v>
      </c>
      <c r="Z26" s="42">
        <f t="shared" si="27"/>
        <v>1.294467188531793E-2</v>
      </c>
      <c r="AA26" s="43">
        <f>((SUM(O31:Z31)/AVERAGE(O30:Z30)+AA21)*AVERAGE(AA30:AL30)-SUM(AA23:AL23))/(AA30*AA$14+AB30*AB$14+AC30*AC$14+AD30*AD$14+AE30*AE$14+AF30*AF$14+AG30*AG$14+AH30*AH$14+AI30*AI$14+AJ30*AJ$14+AK30*AK$14+AL30*AL$14)</f>
        <v>1.294467188531793E-2</v>
      </c>
      <c r="AB26" s="42">
        <f>AA26</f>
        <v>1.294467188531793E-2</v>
      </c>
      <c r="AC26" s="42">
        <f t="shared" ref="AC26:AL26" si="28">AB26</f>
        <v>1.294467188531793E-2</v>
      </c>
      <c r="AD26" s="42">
        <f t="shared" si="28"/>
        <v>1.294467188531793E-2</v>
      </c>
      <c r="AE26" s="42">
        <f t="shared" si="28"/>
        <v>1.294467188531793E-2</v>
      </c>
      <c r="AF26" s="42">
        <f t="shared" si="28"/>
        <v>1.294467188531793E-2</v>
      </c>
      <c r="AG26" s="42">
        <f t="shared" si="28"/>
        <v>1.294467188531793E-2</v>
      </c>
      <c r="AH26" s="42">
        <f t="shared" si="28"/>
        <v>1.294467188531793E-2</v>
      </c>
      <c r="AI26" s="42">
        <f t="shared" si="28"/>
        <v>1.294467188531793E-2</v>
      </c>
      <c r="AJ26" s="42">
        <f t="shared" si="28"/>
        <v>1.294467188531793E-2</v>
      </c>
      <c r="AK26" s="42">
        <f t="shared" si="28"/>
        <v>1.294467188531793E-2</v>
      </c>
      <c r="AL26" s="42">
        <f t="shared" si="28"/>
        <v>1.294467188531793E-2</v>
      </c>
      <c r="AM26" s="43">
        <f>((SUM(AA31:AL31)/AVERAGE(AA30:AL30)+AM21)*AVERAGE(AM30:AX30)-SUM(AM23:AX23))/(AM30*AM$14+AN30*AN$14+AO30*AO$14+AP30*AP$14+AQ30*AQ$14+AR30*AR$14+AS30*AS$14+AT30*AT$14+AU30*AU$14+AV30*AV$14+AW30*AW$14+AX30*AX$14)</f>
        <v>1.294467188531793E-2</v>
      </c>
      <c r="AN26" s="42">
        <f>AM26</f>
        <v>1.294467188531793E-2</v>
      </c>
      <c r="AO26" s="42">
        <f t="shared" ref="AO26:AX26" si="29">AN26</f>
        <v>1.294467188531793E-2</v>
      </c>
      <c r="AP26" s="42">
        <f t="shared" si="29"/>
        <v>1.294467188531793E-2</v>
      </c>
      <c r="AQ26" s="42">
        <f t="shared" si="29"/>
        <v>1.294467188531793E-2</v>
      </c>
      <c r="AR26" s="42">
        <f t="shared" si="29"/>
        <v>1.294467188531793E-2</v>
      </c>
      <c r="AS26" s="42">
        <f t="shared" si="29"/>
        <v>1.294467188531793E-2</v>
      </c>
      <c r="AT26" s="42">
        <f t="shared" si="29"/>
        <v>1.294467188531793E-2</v>
      </c>
      <c r="AU26" s="42">
        <f t="shared" si="29"/>
        <v>1.294467188531793E-2</v>
      </c>
      <c r="AV26" s="42">
        <f t="shared" si="29"/>
        <v>1.294467188531793E-2</v>
      </c>
      <c r="AW26" s="42">
        <f t="shared" si="29"/>
        <v>1.294467188531793E-2</v>
      </c>
      <c r="AX26" s="42">
        <f t="shared" si="29"/>
        <v>1.294467188531793E-2</v>
      </c>
      <c r="AY26" s="43">
        <f>((SUM(AM31:AX31)/AVERAGE(AM30:AX30)+AY21)*AVERAGE(AY30:BJ30)-SUM(AY23:BJ23))/(AY30*AY$14+AZ30*AZ$14+BA30*BA$14+BB30*BB$14+BC30*BC$14+BD30*BD$14+BE30*BE$14+BF30*BF$14+BG30*BG$14+BH30*BH$14+BI30*BI$14+BJ30*BJ$14)</f>
        <v>1.294467188531793E-2</v>
      </c>
      <c r="AZ26" s="42">
        <f>AY26</f>
        <v>1.294467188531793E-2</v>
      </c>
      <c r="BA26" s="42">
        <f t="shared" ref="BA26:BJ26" si="30">AZ26</f>
        <v>1.294467188531793E-2</v>
      </c>
      <c r="BB26" s="42">
        <f t="shared" si="30"/>
        <v>1.294467188531793E-2</v>
      </c>
      <c r="BC26" s="42">
        <f t="shared" si="30"/>
        <v>1.294467188531793E-2</v>
      </c>
      <c r="BD26" s="42">
        <f t="shared" si="30"/>
        <v>1.294467188531793E-2</v>
      </c>
      <c r="BE26" s="42">
        <f t="shared" si="30"/>
        <v>1.294467188531793E-2</v>
      </c>
      <c r="BF26" s="42">
        <f t="shared" si="30"/>
        <v>1.294467188531793E-2</v>
      </c>
      <c r="BG26" s="42">
        <f t="shared" si="30"/>
        <v>1.294467188531793E-2</v>
      </c>
      <c r="BH26" s="42">
        <f t="shared" si="30"/>
        <v>1.294467188531793E-2</v>
      </c>
      <c r="BI26" s="42">
        <f t="shared" si="30"/>
        <v>1.294467188531793E-2</v>
      </c>
      <c r="BJ26" s="42">
        <f t="shared" si="30"/>
        <v>1.294467188531793E-2</v>
      </c>
      <c r="BK26" s="43">
        <f>((SUM(AY31:BJ31)/AVERAGE(AY30:BJ30)+BK21)*AVERAGE(BK30:BV30)-SUM(BK23:BV23))/(BK30*BK$14+BL30*BL$14+BM30*BM$14+BN30*BN$14+BO30*BO$14+BP30*BP$14+BQ30*BQ$14+BR30*BR$14+BS30*BS$14+BT30*BT$14+BU30*BU$14+BV30*BV$14)</f>
        <v>1.294467188531793E-2</v>
      </c>
      <c r="BL26" s="42">
        <f>BK26</f>
        <v>1.294467188531793E-2</v>
      </c>
      <c r="BM26" s="42">
        <f t="shared" ref="BM26:BV26" si="31">BL26</f>
        <v>1.294467188531793E-2</v>
      </c>
      <c r="BN26" s="42">
        <f t="shared" si="31"/>
        <v>1.294467188531793E-2</v>
      </c>
      <c r="BO26" s="42">
        <f t="shared" si="31"/>
        <v>1.294467188531793E-2</v>
      </c>
      <c r="BP26" s="42">
        <f t="shared" si="31"/>
        <v>1.294467188531793E-2</v>
      </c>
      <c r="BQ26" s="42">
        <f t="shared" si="31"/>
        <v>1.294467188531793E-2</v>
      </c>
      <c r="BR26" s="42">
        <f t="shared" si="31"/>
        <v>1.294467188531793E-2</v>
      </c>
      <c r="BS26" s="42">
        <f t="shared" si="31"/>
        <v>1.294467188531793E-2</v>
      </c>
      <c r="BT26" s="42">
        <f t="shared" si="31"/>
        <v>1.294467188531793E-2</v>
      </c>
      <c r="BU26" s="42">
        <f t="shared" si="31"/>
        <v>1.294467188531793E-2</v>
      </c>
      <c r="BV26" s="42">
        <f t="shared" si="31"/>
        <v>1.294467188531793E-2</v>
      </c>
      <c r="BW26" s="43">
        <f>((SUM(BK31:BV31)/AVERAGE(BK30:BV30)+BW21)*AVERAGE(BW30:CH30)-SUM(BW23:CH23))/(BW30*BW$14+BX30*BX$14+BY30*BY$14+BZ30*BZ$14+CA30*CA$14+CB30*CB$14+CC30*CC$14+CD30*CD$14+CE30*CE$14+CF30*CF$14+CG30*CG$14+CH30*CH$14)</f>
        <v>1.294467188531793E-2</v>
      </c>
      <c r="BX26" s="42">
        <f>BW26</f>
        <v>1.294467188531793E-2</v>
      </c>
      <c r="BY26" s="42">
        <f t="shared" ref="BY26:CH26" si="32">BX26</f>
        <v>1.294467188531793E-2</v>
      </c>
      <c r="BZ26" s="42">
        <f t="shared" si="32"/>
        <v>1.294467188531793E-2</v>
      </c>
      <c r="CA26" s="42">
        <f t="shared" si="32"/>
        <v>1.294467188531793E-2</v>
      </c>
      <c r="CB26" s="42">
        <f t="shared" si="32"/>
        <v>1.294467188531793E-2</v>
      </c>
      <c r="CC26" s="42">
        <f t="shared" si="32"/>
        <v>1.294467188531793E-2</v>
      </c>
      <c r="CD26" s="42">
        <f t="shared" si="32"/>
        <v>1.294467188531793E-2</v>
      </c>
      <c r="CE26" s="42">
        <f t="shared" si="32"/>
        <v>1.294467188531793E-2</v>
      </c>
      <c r="CF26" s="42">
        <f t="shared" si="32"/>
        <v>1.294467188531793E-2</v>
      </c>
      <c r="CG26" s="42">
        <f t="shared" si="32"/>
        <v>1.294467188531793E-2</v>
      </c>
      <c r="CH26" s="42">
        <f t="shared" si="32"/>
        <v>1.294467188531793E-2</v>
      </c>
    </row>
    <row r="27" spans="1:86">
      <c r="A27" s="30">
        <v>15</v>
      </c>
      <c r="B27" s="24" t="s">
        <v>114</v>
      </c>
      <c r="C27" s="24">
        <f>ROUND(C26*C$14,4)</f>
        <v>0</v>
      </c>
      <c r="D27" s="24">
        <f t="shared" ref="D27:BO27" si="33">ROUND(D26*D$14,4)</f>
        <v>0</v>
      </c>
      <c r="E27" s="24">
        <f t="shared" si="33"/>
        <v>2.5899999999999999E-2</v>
      </c>
      <c r="F27" s="24">
        <f t="shared" si="33"/>
        <v>0.91910000000000003</v>
      </c>
      <c r="G27" s="24">
        <f t="shared" si="33"/>
        <v>4.6859999999999999</v>
      </c>
      <c r="H27" s="24">
        <f t="shared" si="33"/>
        <v>8.5045999999999999</v>
      </c>
      <c r="I27" s="24">
        <f t="shared" si="33"/>
        <v>10.433400000000001</v>
      </c>
      <c r="J27" s="24">
        <f t="shared" si="33"/>
        <v>11.378399999999999</v>
      </c>
      <c r="K27" s="24">
        <f t="shared" si="33"/>
        <v>7.6115000000000004</v>
      </c>
      <c r="L27" s="24">
        <f t="shared" si="33"/>
        <v>4.4659000000000004</v>
      </c>
      <c r="M27" s="24">
        <f t="shared" si="33"/>
        <v>1.7216</v>
      </c>
      <c r="N27" s="24">
        <f t="shared" si="33"/>
        <v>0.1812</v>
      </c>
      <c r="O27" s="24">
        <f t="shared" si="33"/>
        <v>0</v>
      </c>
      <c r="P27" s="24">
        <f t="shared" si="33"/>
        <v>0</v>
      </c>
      <c r="Q27" s="24">
        <f t="shared" si="33"/>
        <v>2.5899999999999999E-2</v>
      </c>
      <c r="R27" s="24">
        <f t="shared" si="33"/>
        <v>0.91910000000000003</v>
      </c>
      <c r="S27" s="24">
        <f t="shared" si="33"/>
        <v>4.6859999999999999</v>
      </c>
      <c r="T27" s="24">
        <f t="shared" si="33"/>
        <v>8.5045999999999999</v>
      </c>
      <c r="U27" s="24">
        <f t="shared" si="33"/>
        <v>10.433400000000001</v>
      </c>
      <c r="V27" s="24">
        <f t="shared" si="33"/>
        <v>11.378399999999999</v>
      </c>
      <c r="W27" s="24">
        <f t="shared" si="33"/>
        <v>7.6115000000000004</v>
      </c>
      <c r="X27" s="24">
        <f t="shared" si="33"/>
        <v>4.4659000000000004</v>
      </c>
      <c r="Y27" s="24">
        <f t="shared" si="33"/>
        <v>1.7216</v>
      </c>
      <c r="Z27" s="24">
        <f t="shared" si="33"/>
        <v>0.1812</v>
      </c>
      <c r="AA27" s="24">
        <f t="shared" si="33"/>
        <v>0</v>
      </c>
      <c r="AB27" s="24">
        <f t="shared" si="33"/>
        <v>0</v>
      </c>
      <c r="AC27" s="24">
        <f t="shared" si="33"/>
        <v>2.5899999999999999E-2</v>
      </c>
      <c r="AD27" s="24">
        <f t="shared" si="33"/>
        <v>0.91910000000000003</v>
      </c>
      <c r="AE27" s="24">
        <f t="shared" si="33"/>
        <v>4.6859999999999999</v>
      </c>
      <c r="AF27" s="24">
        <f t="shared" si="33"/>
        <v>8.5045999999999999</v>
      </c>
      <c r="AG27" s="24">
        <f t="shared" si="33"/>
        <v>10.433400000000001</v>
      </c>
      <c r="AH27" s="24">
        <f t="shared" si="33"/>
        <v>11.378399999999999</v>
      </c>
      <c r="AI27" s="24">
        <f t="shared" si="33"/>
        <v>7.6115000000000004</v>
      </c>
      <c r="AJ27" s="24">
        <f t="shared" si="33"/>
        <v>4.4659000000000004</v>
      </c>
      <c r="AK27" s="24">
        <f t="shared" si="33"/>
        <v>1.7216</v>
      </c>
      <c r="AL27" s="24">
        <f t="shared" si="33"/>
        <v>0.1812</v>
      </c>
      <c r="AM27" s="24">
        <f t="shared" si="33"/>
        <v>0</v>
      </c>
      <c r="AN27" s="24">
        <f t="shared" si="33"/>
        <v>0</v>
      </c>
      <c r="AO27" s="24">
        <f t="shared" si="33"/>
        <v>2.5899999999999999E-2</v>
      </c>
      <c r="AP27" s="24">
        <f t="shared" si="33"/>
        <v>0.91910000000000003</v>
      </c>
      <c r="AQ27" s="24">
        <f t="shared" si="33"/>
        <v>4.6859999999999999</v>
      </c>
      <c r="AR27" s="24">
        <f t="shared" si="33"/>
        <v>8.5045999999999999</v>
      </c>
      <c r="AS27" s="24">
        <f t="shared" si="33"/>
        <v>10.433400000000001</v>
      </c>
      <c r="AT27" s="24">
        <f t="shared" si="33"/>
        <v>11.378399999999999</v>
      </c>
      <c r="AU27" s="24">
        <f t="shared" si="33"/>
        <v>7.6115000000000004</v>
      </c>
      <c r="AV27" s="24">
        <f t="shared" si="33"/>
        <v>4.4659000000000004</v>
      </c>
      <c r="AW27" s="24">
        <f t="shared" si="33"/>
        <v>1.7216</v>
      </c>
      <c r="AX27" s="24">
        <f t="shared" si="33"/>
        <v>0.1812</v>
      </c>
      <c r="AY27" s="24">
        <f t="shared" si="33"/>
        <v>0</v>
      </c>
      <c r="AZ27" s="24">
        <f t="shared" si="33"/>
        <v>0</v>
      </c>
      <c r="BA27" s="24">
        <f t="shared" si="33"/>
        <v>2.5899999999999999E-2</v>
      </c>
      <c r="BB27" s="24">
        <f t="shared" si="33"/>
        <v>0.91910000000000003</v>
      </c>
      <c r="BC27" s="24">
        <f t="shared" si="33"/>
        <v>4.6859999999999999</v>
      </c>
      <c r="BD27" s="24">
        <f t="shared" si="33"/>
        <v>8.5045999999999999</v>
      </c>
      <c r="BE27" s="24">
        <f t="shared" si="33"/>
        <v>10.433400000000001</v>
      </c>
      <c r="BF27" s="24">
        <f t="shared" si="33"/>
        <v>11.378399999999999</v>
      </c>
      <c r="BG27" s="24">
        <f t="shared" si="33"/>
        <v>7.6115000000000004</v>
      </c>
      <c r="BH27" s="24">
        <f t="shared" si="33"/>
        <v>4.4659000000000004</v>
      </c>
      <c r="BI27" s="24">
        <f t="shared" si="33"/>
        <v>1.7216</v>
      </c>
      <c r="BJ27" s="24">
        <f t="shared" si="33"/>
        <v>0.1812</v>
      </c>
      <c r="BK27" s="24">
        <f t="shared" si="33"/>
        <v>0</v>
      </c>
      <c r="BL27" s="24">
        <f t="shared" si="33"/>
        <v>0</v>
      </c>
      <c r="BM27" s="24">
        <f t="shared" si="33"/>
        <v>2.5899999999999999E-2</v>
      </c>
      <c r="BN27" s="24">
        <f t="shared" si="33"/>
        <v>0.91910000000000003</v>
      </c>
      <c r="BO27" s="24">
        <f t="shared" si="33"/>
        <v>4.6859999999999999</v>
      </c>
      <c r="BP27" s="24">
        <f t="shared" ref="BP27:CH27" si="34">ROUND(BP26*BP$14,4)</f>
        <v>8.5045999999999999</v>
      </c>
      <c r="BQ27" s="24">
        <f t="shared" si="34"/>
        <v>10.433400000000001</v>
      </c>
      <c r="BR27" s="24">
        <f t="shared" si="34"/>
        <v>11.378399999999999</v>
      </c>
      <c r="BS27" s="24">
        <f t="shared" si="34"/>
        <v>7.6115000000000004</v>
      </c>
      <c r="BT27" s="24">
        <f t="shared" si="34"/>
        <v>4.4659000000000004</v>
      </c>
      <c r="BU27" s="24">
        <f t="shared" si="34"/>
        <v>1.7216</v>
      </c>
      <c r="BV27" s="24">
        <f t="shared" si="34"/>
        <v>0.1812</v>
      </c>
      <c r="BW27" s="24">
        <f t="shared" si="34"/>
        <v>0</v>
      </c>
      <c r="BX27" s="24">
        <f t="shared" si="34"/>
        <v>0</v>
      </c>
      <c r="BY27" s="24">
        <f t="shared" si="34"/>
        <v>2.5899999999999999E-2</v>
      </c>
      <c r="BZ27" s="24">
        <f t="shared" si="34"/>
        <v>0.91910000000000003</v>
      </c>
      <c r="CA27" s="24">
        <f t="shared" si="34"/>
        <v>4.6859999999999999</v>
      </c>
      <c r="CB27" s="24">
        <f t="shared" si="34"/>
        <v>8.5045999999999999</v>
      </c>
      <c r="CC27" s="24">
        <f t="shared" si="34"/>
        <v>10.433400000000001</v>
      </c>
      <c r="CD27" s="24">
        <f t="shared" si="34"/>
        <v>11.378399999999999</v>
      </c>
      <c r="CE27" s="24">
        <f t="shared" si="34"/>
        <v>7.6115000000000004</v>
      </c>
      <c r="CF27" s="24">
        <f t="shared" si="34"/>
        <v>4.4659000000000004</v>
      </c>
      <c r="CG27" s="24">
        <f t="shared" si="34"/>
        <v>1.7216</v>
      </c>
      <c r="CH27" s="24">
        <f t="shared" si="34"/>
        <v>0.1812</v>
      </c>
    </row>
    <row r="28" spans="1:86">
      <c r="A28" s="30">
        <v>16</v>
      </c>
      <c r="B28" s="24" t="s">
        <v>115</v>
      </c>
      <c r="C28" s="43">
        <f>(_xlfn.XLOOKUP($C$102,$C$101:$N$101,C32:N32,"#NA",0,1)+_xlfn.XLOOKUP($D$102,$C$101:$N$101,C32:N32,"#NA",0,1))/(_xlfn.XLOOKUP($C$102,$C$101:$N$101,C30:N30,"#NA",0,1)+_xlfn.XLOOKUP($D$102,$C$101:$N$101,C30:N30,"#NA",0,1))</f>
        <v>0.96904359941039742</v>
      </c>
      <c r="D28" s="44">
        <f t="shared" ref="D28:N28" si="35">C28</f>
        <v>0.96904359941039742</v>
      </c>
      <c r="E28" s="44">
        <f t="shared" si="35"/>
        <v>0.96904359941039742</v>
      </c>
      <c r="F28" s="44">
        <f t="shared" si="35"/>
        <v>0.96904359941039742</v>
      </c>
      <c r="G28" s="44">
        <f t="shared" si="35"/>
        <v>0.96904359941039742</v>
      </c>
      <c r="H28" s="44">
        <f t="shared" si="35"/>
        <v>0.96904359941039742</v>
      </c>
      <c r="I28" s="44">
        <f t="shared" si="35"/>
        <v>0.96904359941039742</v>
      </c>
      <c r="J28" s="44">
        <f t="shared" si="35"/>
        <v>0.96904359941039742</v>
      </c>
      <c r="K28" s="44">
        <f t="shared" si="35"/>
        <v>0.96904359941039742</v>
      </c>
      <c r="L28" s="44">
        <f t="shared" si="35"/>
        <v>0.96904359941039742</v>
      </c>
      <c r="M28" s="44">
        <f t="shared" si="35"/>
        <v>0.96904359941039742</v>
      </c>
      <c r="N28" s="44">
        <f t="shared" si="35"/>
        <v>0.96904359941039742</v>
      </c>
      <c r="O28" s="44">
        <f>C28+O20</f>
        <v>0.96904359941039742</v>
      </c>
      <c r="P28" s="44">
        <f t="shared" ref="P28:Z28" si="36">D28+P20</f>
        <v>0.96904359941039742</v>
      </c>
      <c r="Q28" s="44">
        <f t="shared" si="36"/>
        <v>0.96904359941039742</v>
      </c>
      <c r="R28" s="44">
        <f t="shared" si="36"/>
        <v>0.96904359941039742</v>
      </c>
      <c r="S28" s="44">
        <f t="shared" si="36"/>
        <v>0.96904359941039742</v>
      </c>
      <c r="T28" s="44">
        <f t="shared" si="36"/>
        <v>0.96904359941039742</v>
      </c>
      <c r="U28" s="44">
        <f t="shared" si="36"/>
        <v>0.96904359941039742</v>
      </c>
      <c r="V28" s="44">
        <f t="shared" si="36"/>
        <v>0.96904359941039742</v>
      </c>
      <c r="W28" s="44">
        <f t="shared" si="36"/>
        <v>0.96904359941039742</v>
      </c>
      <c r="X28" s="44">
        <f t="shared" si="36"/>
        <v>0.96904359941039742</v>
      </c>
      <c r="Y28" s="44">
        <f t="shared" si="36"/>
        <v>0.96904359941039742</v>
      </c>
      <c r="Z28" s="44">
        <f t="shared" si="36"/>
        <v>0.96904359941039742</v>
      </c>
      <c r="AA28" s="44">
        <f>O28+AA20</f>
        <v>0.96904359941039742</v>
      </c>
      <c r="AB28" s="44">
        <f t="shared" ref="AB28:AL28" si="37">P28+AB20</f>
        <v>0.96904359941039742</v>
      </c>
      <c r="AC28" s="44">
        <f t="shared" si="37"/>
        <v>0.96904359941039742</v>
      </c>
      <c r="AD28" s="44">
        <f t="shared" si="37"/>
        <v>0.96904359941039742</v>
      </c>
      <c r="AE28" s="44">
        <f t="shared" si="37"/>
        <v>0.96904359941039742</v>
      </c>
      <c r="AF28" s="44">
        <f t="shared" si="37"/>
        <v>0.96904359941039742</v>
      </c>
      <c r="AG28" s="44">
        <f t="shared" si="37"/>
        <v>0.96904359941039742</v>
      </c>
      <c r="AH28" s="44">
        <f t="shared" si="37"/>
        <v>0.96904359941039742</v>
      </c>
      <c r="AI28" s="44">
        <f t="shared" si="37"/>
        <v>0.96904359941039742</v>
      </c>
      <c r="AJ28" s="44">
        <f t="shared" si="37"/>
        <v>0.96904359941039742</v>
      </c>
      <c r="AK28" s="44">
        <f t="shared" si="37"/>
        <v>0.96904359941039742</v>
      </c>
      <c r="AL28" s="44">
        <f t="shared" si="37"/>
        <v>0.96904359941039742</v>
      </c>
      <c r="AM28" s="44">
        <f>AA28+AM20</f>
        <v>0.96904359941039742</v>
      </c>
      <c r="AN28" s="44">
        <f t="shared" ref="AN28:AX28" si="38">AB28+AN20</f>
        <v>0.96904359941039742</v>
      </c>
      <c r="AO28" s="44">
        <f t="shared" si="38"/>
        <v>0.96904359941039742</v>
      </c>
      <c r="AP28" s="44">
        <f t="shared" si="38"/>
        <v>0.96904359941039742</v>
      </c>
      <c r="AQ28" s="44">
        <f t="shared" si="38"/>
        <v>0.96904359941039742</v>
      </c>
      <c r="AR28" s="44">
        <f t="shared" si="38"/>
        <v>0.96904359941039742</v>
      </c>
      <c r="AS28" s="44">
        <f t="shared" si="38"/>
        <v>0.96904359941039742</v>
      </c>
      <c r="AT28" s="44">
        <f t="shared" si="38"/>
        <v>0.96904359941039742</v>
      </c>
      <c r="AU28" s="44">
        <f t="shared" si="38"/>
        <v>0.96904359941039742</v>
      </c>
      <c r="AV28" s="44">
        <f t="shared" si="38"/>
        <v>0.96904359941039742</v>
      </c>
      <c r="AW28" s="44">
        <f t="shared" si="38"/>
        <v>0.96904359941039742</v>
      </c>
      <c r="AX28" s="44">
        <f t="shared" si="38"/>
        <v>0.96904359941039742</v>
      </c>
      <c r="AY28" s="44">
        <f>AM28+AY20</f>
        <v>0.96904359941039742</v>
      </c>
      <c r="AZ28" s="44">
        <f t="shared" ref="AZ28:BJ28" si="39">AN28+AZ20</f>
        <v>0.96904359941039742</v>
      </c>
      <c r="BA28" s="44">
        <f t="shared" si="39"/>
        <v>0.96904359941039742</v>
      </c>
      <c r="BB28" s="44">
        <f t="shared" si="39"/>
        <v>0.96904359941039742</v>
      </c>
      <c r="BC28" s="44">
        <f t="shared" si="39"/>
        <v>0.96904359941039742</v>
      </c>
      <c r="BD28" s="44">
        <f t="shared" si="39"/>
        <v>0.96904359941039742</v>
      </c>
      <c r="BE28" s="44">
        <f t="shared" si="39"/>
        <v>0.96904359941039742</v>
      </c>
      <c r="BF28" s="44">
        <f t="shared" si="39"/>
        <v>0.96904359941039742</v>
      </c>
      <c r="BG28" s="44">
        <f t="shared" si="39"/>
        <v>0.96904359941039742</v>
      </c>
      <c r="BH28" s="44">
        <f t="shared" si="39"/>
        <v>0.96904359941039742</v>
      </c>
      <c r="BI28" s="44">
        <f t="shared" si="39"/>
        <v>0.96904359941039742</v>
      </c>
      <c r="BJ28" s="44">
        <f t="shared" si="39"/>
        <v>0.96904359941039742</v>
      </c>
      <c r="BK28" s="44">
        <f>AY28+BK20</f>
        <v>0.96904359941039742</v>
      </c>
      <c r="BL28" s="44">
        <f t="shared" ref="BL28:BV28" si="40">AZ28+BL20</f>
        <v>0.96904359941039742</v>
      </c>
      <c r="BM28" s="44">
        <f t="shared" si="40"/>
        <v>0.96904359941039742</v>
      </c>
      <c r="BN28" s="44">
        <f t="shared" si="40"/>
        <v>0.96904359941039742</v>
      </c>
      <c r="BO28" s="44">
        <f t="shared" si="40"/>
        <v>0.96904359941039742</v>
      </c>
      <c r="BP28" s="44">
        <f t="shared" si="40"/>
        <v>0.96904359941039742</v>
      </c>
      <c r="BQ28" s="44">
        <f t="shared" si="40"/>
        <v>0.96904359941039742</v>
      </c>
      <c r="BR28" s="44">
        <f t="shared" si="40"/>
        <v>0.96904359941039742</v>
      </c>
      <c r="BS28" s="44">
        <f t="shared" si="40"/>
        <v>0.96904359941039742</v>
      </c>
      <c r="BT28" s="44">
        <f t="shared" si="40"/>
        <v>0.96904359941039742</v>
      </c>
      <c r="BU28" s="44">
        <f t="shared" si="40"/>
        <v>0.96904359941039742</v>
      </c>
      <c r="BV28" s="44">
        <f t="shared" si="40"/>
        <v>0.96904359941039742</v>
      </c>
      <c r="BW28" s="44">
        <f>BK28+BW20</f>
        <v>0.96904359941039742</v>
      </c>
      <c r="BX28" s="44">
        <f t="shared" ref="BX28:CH28" si="41">BL28+BX20</f>
        <v>0.96904359941039742</v>
      </c>
      <c r="BY28" s="44">
        <f t="shared" si="41"/>
        <v>0.96904359941039742</v>
      </c>
      <c r="BZ28" s="44">
        <f t="shared" si="41"/>
        <v>0.96904359941039742</v>
      </c>
      <c r="CA28" s="44">
        <f t="shared" si="41"/>
        <v>0.96904359941039742</v>
      </c>
      <c r="CB28" s="44">
        <f t="shared" si="41"/>
        <v>0.96904359941039742</v>
      </c>
      <c r="CC28" s="44">
        <f t="shared" si="41"/>
        <v>0.96904359941039742</v>
      </c>
      <c r="CD28" s="44">
        <f t="shared" si="41"/>
        <v>0.96904359941039742</v>
      </c>
      <c r="CE28" s="44">
        <f t="shared" si="41"/>
        <v>0.96904359941039742</v>
      </c>
      <c r="CF28" s="44">
        <f t="shared" si="41"/>
        <v>0.96904359941039742</v>
      </c>
      <c r="CG28" s="44">
        <f t="shared" si="41"/>
        <v>0.96904359941039742</v>
      </c>
      <c r="CH28" s="44">
        <f t="shared" si="41"/>
        <v>0.96904359941039742</v>
      </c>
    </row>
    <row r="29" spans="1:86">
      <c r="A29" s="30">
        <v>17</v>
      </c>
      <c r="B29" s="24" t="s">
        <v>116</v>
      </c>
      <c r="C29" s="44">
        <f t="shared" ref="C29:BN29" si="42">C28+C27</f>
        <v>0.96904359941039742</v>
      </c>
      <c r="D29" s="44">
        <f t="shared" si="42"/>
        <v>0.96904359941039742</v>
      </c>
      <c r="E29" s="44">
        <f t="shared" si="42"/>
        <v>0.99494359941039745</v>
      </c>
      <c r="F29" s="44">
        <f t="shared" si="42"/>
        <v>1.8881435994103974</v>
      </c>
      <c r="G29" s="44">
        <f t="shared" si="42"/>
        <v>5.6550435994103978</v>
      </c>
      <c r="H29" s="44">
        <f t="shared" si="42"/>
        <v>9.4736435994103978</v>
      </c>
      <c r="I29" s="44">
        <f t="shared" si="42"/>
        <v>11.402443599410399</v>
      </c>
      <c r="J29" s="44">
        <f t="shared" si="42"/>
        <v>12.347443599410397</v>
      </c>
      <c r="K29" s="44">
        <f t="shared" si="42"/>
        <v>8.5805435994103973</v>
      </c>
      <c r="L29" s="44">
        <f t="shared" si="42"/>
        <v>5.4349435994103974</v>
      </c>
      <c r="M29" s="44">
        <f t="shared" si="42"/>
        <v>2.6906435994103974</v>
      </c>
      <c r="N29" s="44">
        <f t="shared" si="42"/>
        <v>1.1502435994103974</v>
      </c>
      <c r="O29" s="44">
        <f t="shared" si="42"/>
        <v>0.96904359941039742</v>
      </c>
      <c r="P29" s="44">
        <f t="shared" si="42"/>
        <v>0.96904359941039742</v>
      </c>
      <c r="Q29" s="44">
        <f t="shared" si="42"/>
        <v>0.99494359941039745</v>
      </c>
      <c r="R29" s="44">
        <f t="shared" si="42"/>
        <v>1.8881435994103974</v>
      </c>
      <c r="S29" s="44">
        <f t="shared" si="42"/>
        <v>5.6550435994103978</v>
      </c>
      <c r="T29" s="44">
        <f t="shared" si="42"/>
        <v>9.4736435994103978</v>
      </c>
      <c r="U29" s="44">
        <f t="shared" si="42"/>
        <v>11.402443599410399</v>
      </c>
      <c r="V29" s="44">
        <f t="shared" si="42"/>
        <v>12.347443599410397</v>
      </c>
      <c r="W29" s="44">
        <f t="shared" si="42"/>
        <v>8.5805435994103973</v>
      </c>
      <c r="X29" s="44">
        <f t="shared" si="42"/>
        <v>5.4349435994103974</v>
      </c>
      <c r="Y29" s="44">
        <f t="shared" si="42"/>
        <v>2.6906435994103974</v>
      </c>
      <c r="Z29" s="44">
        <f t="shared" si="42"/>
        <v>1.1502435994103974</v>
      </c>
      <c r="AA29" s="44">
        <f t="shared" si="42"/>
        <v>0.96904359941039742</v>
      </c>
      <c r="AB29" s="44">
        <f t="shared" si="42"/>
        <v>0.96904359941039742</v>
      </c>
      <c r="AC29" s="44">
        <f t="shared" si="42"/>
        <v>0.99494359941039745</v>
      </c>
      <c r="AD29" s="44">
        <f t="shared" si="42"/>
        <v>1.8881435994103974</v>
      </c>
      <c r="AE29" s="44">
        <f t="shared" si="42"/>
        <v>5.6550435994103978</v>
      </c>
      <c r="AF29" s="44">
        <f t="shared" si="42"/>
        <v>9.4736435994103978</v>
      </c>
      <c r="AG29" s="44">
        <f t="shared" si="42"/>
        <v>11.402443599410399</v>
      </c>
      <c r="AH29" s="44">
        <f t="shared" si="42"/>
        <v>12.347443599410397</v>
      </c>
      <c r="AI29" s="44">
        <f t="shared" si="42"/>
        <v>8.5805435994103973</v>
      </c>
      <c r="AJ29" s="44">
        <f t="shared" si="42"/>
        <v>5.4349435994103974</v>
      </c>
      <c r="AK29" s="44">
        <f t="shared" si="42"/>
        <v>2.6906435994103974</v>
      </c>
      <c r="AL29" s="44">
        <f t="shared" si="42"/>
        <v>1.1502435994103974</v>
      </c>
      <c r="AM29" s="44">
        <f t="shared" si="42"/>
        <v>0.96904359941039742</v>
      </c>
      <c r="AN29" s="44">
        <f t="shared" si="42"/>
        <v>0.96904359941039742</v>
      </c>
      <c r="AO29" s="44">
        <f t="shared" si="42"/>
        <v>0.99494359941039745</v>
      </c>
      <c r="AP29" s="44">
        <f t="shared" si="42"/>
        <v>1.8881435994103974</v>
      </c>
      <c r="AQ29" s="44">
        <f t="shared" si="42"/>
        <v>5.6550435994103978</v>
      </c>
      <c r="AR29" s="44">
        <f t="shared" si="42"/>
        <v>9.4736435994103978</v>
      </c>
      <c r="AS29" s="44">
        <f t="shared" si="42"/>
        <v>11.402443599410399</v>
      </c>
      <c r="AT29" s="44">
        <f t="shared" si="42"/>
        <v>12.347443599410397</v>
      </c>
      <c r="AU29" s="44">
        <f t="shared" si="42"/>
        <v>8.5805435994103973</v>
      </c>
      <c r="AV29" s="44">
        <f t="shared" si="42"/>
        <v>5.4349435994103974</v>
      </c>
      <c r="AW29" s="44">
        <f t="shared" si="42"/>
        <v>2.6906435994103974</v>
      </c>
      <c r="AX29" s="44">
        <f t="shared" si="42"/>
        <v>1.1502435994103974</v>
      </c>
      <c r="AY29" s="44">
        <f t="shared" si="42"/>
        <v>0.96904359941039742</v>
      </c>
      <c r="AZ29" s="44">
        <f t="shared" si="42"/>
        <v>0.96904359941039742</v>
      </c>
      <c r="BA29" s="44">
        <f t="shared" si="42"/>
        <v>0.99494359941039745</v>
      </c>
      <c r="BB29" s="44">
        <f t="shared" si="42"/>
        <v>1.8881435994103974</v>
      </c>
      <c r="BC29" s="44">
        <f t="shared" si="42"/>
        <v>5.6550435994103978</v>
      </c>
      <c r="BD29" s="44">
        <f t="shared" si="42"/>
        <v>9.4736435994103978</v>
      </c>
      <c r="BE29" s="44">
        <f t="shared" si="42"/>
        <v>11.402443599410399</v>
      </c>
      <c r="BF29" s="44">
        <f t="shared" si="42"/>
        <v>12.347443599410397</v>
      </c>
      <c r="BG29" s="44">
        <f t="shared" si="42"/>
        <v>8.5805435994103973</v>
      </c>
      <c r="BH29" s="44">
        <f t="shared" si="42"/>
        <v>5.4349435994103974</v>
      </c>
      <c r="BI29" s="44">
        <f t="shared" si="42"/>
        <v>2.6906435994103974</v>
      </c>
      <c r="BJ29" s="44">
        <f t="shared" si="42"/>
        <v>1.1502435994103974</v>
      </c>
      <c r="BK29" s="44">
        <f t="shared" si="42"/>
        <v>0.96904359941039742</v>
      </c>
      <c r="BL29" s="44">
        <f t="shared" si="42"/>
        <v>0.96904359941039742</v>
      </c>
      <c r="BM29" s="44">
        <f t="shared" si="42"/>
        <v>0.99494359941039745</v>
      </c>
      <c r="BN29" s="44">
        <f t="shared" si="42"/>
        <v>1.8881435994103974</v>
      </c>
      <c r="BO29" s="44">
        <f t="shared" ref="BO29:CH29" si="43">BO28+BO27</f>
        <v>5.6550435994103978</v>
      </c>
      <c r="BP29" s="44">
        <f t="shared" si="43"/>
        <v>9.4736435994103978</v>
      </c>
      <c r="BQ29" s="44">
        <f t="shared" si="43"/>
        <v>11.402443599410399</v>
      </c>
      <c r="BR29" s="44">
        <f t="shared" si="43"/>
        <v>12.347443599410397</v>
      </c>
      <c r="BS29" s="44">
        <f t="shared" si="43"/>
        <v>8.5805435994103973</v>
      </c>
      <c r="BT29" s="44">
        <f t="shared" si="43"/>
        <v>5.4349435994103974</v>
      </c>
      <c r="BU29" s="44">
        <f t="shared" si="43"/>
        <v>2.6906435994103974</v>
      </c>
      <c r="BV29" s="44">
        <f t="shared" si="43"/>
        <v>1.1502435994103974</v>
      </c>
      <c r="BW29" s="44">
        <f t="shared" si="43"/>
        <v>0.96904359941039742</v>
      </c>
      <c r="BX29" s="44">
        <f t="shared" si="43"/>
        <v>0.96904359941039742</v>
      </c>
      <c r="BY29" s="44">
        <f t="shared" si="43"/>
        <v>0.99494359941039745</v>
      </c>
      <c r="BZ29" s="44">
        <f t="shared" si="43"/>
        <v>1.8881435994103974</v>
      </c>
      <c r="CA29" s="44">
        <f t="shared" si="43"/>
        <v>5.6550435994103978</v>
      </c>
      <c r="CB29" s="44">
        <f t="shared" si="43"/>
        <v>9.4736435994103978</v>
      </c>
      <c r="CC29" s="44">
        <f t="shared" si="43"/>
        <v>11.402443599410399</v>
      </c>
      <c r="CD29" s="44">
        <f t="shared" si="43"/>
        <v>12.347443599410397</v>
      </c>
      <c r="CE29" s="44">
        <f t="shared" si="43"/>
        <v>8.5805435994103973</v>
      </c>
      <c r="CF29" s="44">
        <f t="shared" si="43"/>
        <v>5.4349435994103974</v>
      </c>
      <c r="CG29" s="44">
        <f t="shared" si="43"/>
        <v>2.6906435994103974</v>
      </c>
      <c r="CH29" s="44">
        <f t="shared" si="43"/>
        <v>1.1502435994103974</v>
      </c>
    </row>
    <row r="30" spans="1:86">
      <c r="A30" s="30">
        <v>18</v>
      </c>
      <c r="B30" s="24" t="s">
        <v>117</v>
      </c>
      <c r="C30" s="45">
        <v>158859</v>
      </c>
      <c r="D30" s="46">
        <v>158643</v>
      </c>
      <c r="E30" s="46">
        <v>157525</v>
      </c>
      <c r="F30" s="46">
        <v>158693</v>
      </c>
      <c r="G30" s="46">
        <v>160008</v>
      </c>
      <c r="H30" s="46">
        <v>161112</v>
      </c>
      <c r="I30" s="46">
        <v>162059</v>
      </c>
      <c r="J30" s="46">
        <v>162229</v>
      </c>
      <c r="K30" s="46">
        <v>162136</v>
      </c>
      <c r="L30" s="46">
        <v>162288</v>
      </c>
      <c r="M30" s="46">
        <v>161528</v>
      </c>
      <c r="N30" s="47">
        <v>160443</v>
      </c>
      <c r="O30" s="48">
        <f>C30+O19</f>
        <v>158859</v>
      </c>
      <c r="P30" s="48">
        <f t="shared" ref="P30:Z30" si="44">D30+P19</f>
        <v>158643</v>
      </c>
      <c r="Q30" s="48">
        <f t="shared" si="44"/>
        <v>157525</v>
      </c>
      <c r="R30" s="48">
        <f t="shared" si="44"/>
        <v>158693</v>
      </c>
      <c r="S30" s="48">
        <f t="shared" si="44"/>
        <v>160008</v>
      </c>
      <c r="T30" s="48">
        <f t="shared" si="44"/>
        <v>161112</v>
      </c>
      <c r="U30" s="48">
        <f t="shared" si="44"/>
        <v>162059</v>
      </c>
      <c r="V30" s="48">
        <f t="shared" si="44"/>
        <v>162229</v>
      </c>
      <c r="W30" s="48">
        <f t="shared" si="44"/>
        <v>162136</v>
      </c>
      <c r="X30" s="48">
        <f t="shared" si="44"/>
        <v>162288</v>
      </c>
      <c r="Y30" s="48">
        <f t="shared" si="44"/>
        <v>161528</v>
      </c>
      <c r="Z30" s="48">
        <f t="shared" si="44"/>
        <v>160443</v>
      </c>
      <c r="AA30" s="48">
        <f>O30+AA19</f>
        <v>158859</v>
      </c>
      <c r="AB30" s="48">
        <f t="shared" ref="AB30:AL30" si="45">P30+AB19</f>
        <v>158643</v>
      </c>
      <c r="AC30" s="48">
        <f t="shared" si="45"/>
        <v>157525</v>
      </c>
      <c r="AD30" s="48">
        <f t="shared" si="45"/>
        <v>158693</v>
      </c>
      <c r="AE30" s="48">
        <f t="shared" si="45"/>
        <v>160008</v>
      </c>
      <c r="AF30" s="48">
        <f t="shared" si="45"/>
        <v>161112</v>
      </c>
      <c r="AG30" s="48">
        <f t="shared" si="45"/>
        <v>162059</v>
      </c>
      <c r="AH30" s="48">
        <f t="shared" si="45"/>
        <v>162229</v>
      </c>
      <c r="AI30" s="48">
        <f t="shared" si="45"/>
        <v>162136</v>
      </c>
      <c r="AJ30" s="48">
        <f t="shared" si="45"/>
        <v>162288</v>
      </c>
      <c r="AK30" s="48">
        <f t="shared" si="45"/>
        <v>161528</v>
      </c>
      <c r="AL30" s="48">
        <f t="shared" si="45"/>
        <v>160443</v>
      </c>
      <c r="AM30" s="48">
        <f>AA30+AM19</f>
        <v>158859</v>
      </c>
      <c r="AN30" s="48">
        <f t="shared" ref="AN30:AX30" si="46">AB30+AN19</f>
        <v>158643</v>
      </c>
      <c r="AO30" s="48">
        <f t="shared" si="46"/>
        <v>157525</v>
      </c>
      <c r="AP30" s="48">
        <f t="shared" si="46"/>
        <v>158693</v>
      </c>
      <c r="AQ30" s="48">
        <f t="shared" si="46"/>
        <v>160008</v>
      </c>
      <c r="AR30" s="48">
        <f t="shared" si="46"/>
        <v>161112</v>
      </c>
      <c r="AS30" s="48">
        <f t="shared" si="46"/>
        <v>162059</v>
      </c>
      <c r="AT30" s="48">
        <f t="shared" si="46"/>
        <v>162229</v>
      </c>
      <c r="AU30" s="48">
        <f t="shared" si="46"/>
        <v>162136</v>
      </c>
      <c r="AV30" s="48">
        <f t="shared" si="46"/>
        <v>162288</v>
      </c>
      <c r="AW30" s="48">
        <f t="shared" si="46"/>
        <v>161528</v>
      </c>
      <c r="AX30" s="48">
        <f t="shared" si="46"/>
        <v>160443</v>
      </c>
      <c r="AY30" s="48">
        <f>AM30+AY19</f>
        <v>158859</v>
      </c>
      <c r="AZ30" s="48">
        <f t="shared" ref="AZ30:BJ30" si="47">AN30+AZ19</f>
        <v>158643</v>
      </c>
      <c r="BA30" s="48">
        <f t="shared" si="47"/>
        <v>157525</v>
      </c>
      <c r="BB30" s="48">
        <f t="shared" si="47"/>
        <v>158693</v>
      </c>
      <c r="BC30" s="48">
        <f t="shared" si="47"/>
        <v>160008</v>
      </c>
      <c r="BD30" s="48">
        <f t="shared" si="47"/>
        <v>161112</v>
      </c>
      <c r="BE30" s="48">
        <f t="shared" si="47"/>
        <v>162059</v>
      </c>
      <c r="BF30" s="48">
        <f t="shared" si="47"/>
        <v>162229</v>
      </c>
      <c r="BG30" s="48">
        <f t="shared" si="47"/>
        <v>162136</v>
      </c>
      <c r="BH30" s="48">
        <f t="shared" si="47"/>
        <v>162288</v>
      </c>
      <c r="BI30" s="48">
        <f t="shared" si="47"/>
        <v>161528</v>
      </c>
      <c r="BJ30" s="48">
        <f t="shared" si="47"/>
        <v>160443</v>
      </c>
      <c r="BK30" s="48">
        <f>AY30+BK19</f>
        <v>158859</v>
      </c>
      <c r="BL30" s="48">
        <f t="shared" ref="BL30:BV30" si="48">AZ30+BL19</f>
        <v>158643</v>
      </c>
      <c r="BM30" s="48">
        <f t="shared" si="48"/>
        <v>157525</v>
      </c>
      <c r="BN30" s="48">
        <f t="shared" si="48"/>
        <v>158693</v>
      </c>
      <c r="BO30" s="48">
        <f t="shared" si="48"/>
        <v>160008</v>
      </c>
      <c r="BP30" s="48">
        <f t="shared" si="48"/>
        <v>161112</v>
      </c>
      <c r="BQ30" s="48">
        <f t="shared" si="48"/>
        <v>162059</v>
      </c>
      <c r="BR30" s="48">
        <f t="shared" si="48"/>
        <v>162229</v>
      </c>
      <c r="BS30" s="48">
        <f t="shared" si="48"/>
        <v>162136</v>
      </c>
      <c r="BT30" s="48">
        <f t="shared" si="48"/>
        <v>162288</v>
      </c>
      <c r="BU30" s="48">
        <f t="shared" si="48"/>
        <v>161528</v>
      </c>
      <c r="BV30" s="48">
        <f t="shared" si="48"/>
        <v>160443</v>
      </c>
      <c r="BW30" s="48">
        <f>BK30+BW19</f>
        <v>158859</v>
      </c>
      <c r="BX30" s="48">
        <f t="shared" ref="BX30:CH30" si="49">BL30+BX19</f>
        <v>158643</v>
      </c>
      <c r="BY30" s="48">
        <f t="shared" si="49"/>
        <v>157525</v>
      </c>
      <c r="BZ30" s="48">
        <f t="shared" si="49"/>
        <v>158693</v>
      </c>
      <c r="CA30" s="48">
        <f t="shared" si="49"/>
        <v>160008</v>
      </c>
      <c r="CB30" s="48">
        <f t="shared" si="49"/>
        <v>161112</v>
      </c>
      <c r="CC30" s="48">
        <f t="shared" si="49"/>
        <v>162059</v>
      </c>
      <c r="CD30" s="48">
        <f t="shared" si="49"/>
        <v>162229</v>
      </c>
      <c r="CE30" s="48">
        <f t="shared" si="49"/>
        <v>162136</v>
      </c>
      <c r="CF30" s="48">
        <f t="shared" si="49"/>
        <v>162288</v>
      </c>
      <c r="CG30" s="48">
        <f t="shared" si="49"/>
        <v>161528</v>
      </c>
      <c r="CH30" s="48">
        <f t="shared" si="49"/>
        <v>160443</v>
      </c>
    </row>
    <row r="31" spans="1:86">
      <c r="A31" s="30">
        <v>19</v>
      </c>
      <c r="B31" s="24" t="s">
        <v>118</v>
      </c>
      <c r="C31" s="38">
        <f t="shared" ref="C31:N31" si="50">C30*C29</f>
        <v>153941.29715873633</v>
      </c>
      <c r="D31" s="38">
        <f t="shared" si="50"/>
        <v>153731.98374126368</v>
      </c>
      <c r="E31" s="38">
        <f t="shared" si="50"/>
        <v>156728.49049712287</v>
      </c>
      <c r="F31" s="38">
        <f t="shared" si="50"/>
        <v>299635.17222123418</v>
      </c>
      <c r="G31" s="38">
        <f t="shared" si="50"/>
        <v>904852.21625445888</v>
      </c>
      <c r="H31" s="38">
        <f t="shared" si="50"/>
        <v>1526317.6675882081</v>
      </c>
      <c r="I31" s="38">
        <f t="shared" si="50"/>
        <v>1847868.6072768497</v>
      </c>
      <c r="J31" s="38">
        <f t="shared" si="50"/>
        <v>2003113.4276887493</v>
      </c>
      <c r="K31" s="38">
        <f t="shared" si="50"/>
        <v>1391215.0170340042</v>
      </c>
      <c r="L31" s="38">
        <f t="shared" si="50"/>
        <v>882026.12686111452</v>
      </c>
      <c r="M31" s="38">
        <f t="shared" si="50"/>
        <v>434614.2793255627</v>
      </c>
      <c r="N31" s="38">
        <f t="shared" si="50"/>
        <v>184548.5338202024</v>
      </c>
      <c r="O31" s="49">
        <f>O30*O29</f>
        <v>153941.29715873633</v>
      </c>
      <c r="P31" s="49">
        <f t="shared" ref="P31:Z31" si="51">P30*P29</f>
        <v>153731.98374126368</v>
      </c>
      <c r="Q31" s="49">
        <f t="shared" si="51"/>
        <v>156728.49049712287</v>
      </c>
      <c r="R31" s="49">
        <f t="shared" si="51"/>
        <v>299635.17222123418</v>
      </c>
      <c r="S31" s="49">
        <f t="shared" si="51"/>
        <v>904852.21625445888</v>
      </c>
      <c r="T31" s="49">
        <f t="shared" si="51"/>
        <v>1526317.6675882081</v>
      </c>
      <c r="U31" s="49">
        <f t="shared" si="51"/>
        <v>1847868.6072768497</v>
      </c>
      <c r="V31" s="49">
        <f t="shared" si="51"/>
        <v>2003113.4276887493</v>
      </c>
      <c r="W31" s="49">
        <f t="shared" si="51"/>
        <v>1391215.0170340042</v>
      </c>
      <c r="X31" s="49">
        <f t="shared" si="51"/>
        <v>882026.12686111452</v>
      </c>
      <c r="Y31" s="49">
        <f t="shared" si="51"/>
        <v>434614.2793255627</v>
      </c>
      <c r="Z31" s="49">
        <f t="shared" si="51"/>
        <v>184548.5338202024</v>
      </c>
      <c r="AA31" s="49">
        <f>AA30*AA29</f>
        <v>153941.29715873633</v>
      </c>
      <c r="AB31" s="49">
        <f t="shared" ref="AB31:AL31" si="52">AB30*AB29</f>
        <v>153731.98374126368</v>
      </c>
      <c r="AC31" s="49">
        <f t="shared" si="52"/>
        <v>156728.49049712287</v>
      </c>
      <c r="AD31" s="49">
        <f t="shared" si="52"/>
        <v>299635.17222123418</v>
      </c>
      <c r="AE31" s="49">
        <f t="shared" si="52"/>
        <v>904852.21625445888</v>
      </c>
      <c r="AF31" s="49">
        <f t="shared" si="52"/>
        <v>1526317.6675882081</v>
      </c>
      <c r="AG31" s="49">
        <f t="shared" si="52"/>
        <v>1847868.6072768497</v>
      </c>
      <c r="AH31" s="49">
        <f t="shared" si="52"/>
        <v>2003113.4276887493</v>
      </c>
      <c r="AI31" s="49">
        <f t="shared" si="52"/>
        <v>1391215.0170340042</v>
      </c>
      <c r="AJ31" s="49">
        <f t="shared" si="52"/>
        <v>882026.12686111452</v>
      </c>
      <c r="AK31" s="49">
        <f t="shared" si="52"/>
        <v>434614.2793255627</v>
      </c>
      <c r="AL31" s="49">
        <f t="shared" si="52"/>
        <v>184548.5338202024</v>
      </c>
      <c r="AM31" s="49">
        <f>AM30*AM29</f>
        <v>153941.29715873633</v>
      </c>
      <c r="AN31" s="49">
        <f t="shared" ref="AN31:AX31" si="53">AN30*AN29</f>
        <v>153731.98374126368</v>
      </c>
      <c r="AO31" s="49">
        <f t="shared" si="53"/>
        <v>156728.49049712287</v>
      </c>
      <c r="AP31" s="49">
        <f t="shared" si="53"/>
        <v>299635.17222123418</v>
      </c>
      <c r="AQ31" s="49">
        <f t="shared" si="53"/>
        <v>904852.21625445888</v>
      </c>
      <c r="AR31" s="49">
        <f t="shared" si="53"/>
        <v>1526317.6675882081</v>
      </c>
      <c r="AS31" s="49">
        <f t="shared" si="53"/>
        <v>1847868.6072768497</v>
      </c>
      <c r="AT31" s="49">
        <f t="shared" si="53"/>
        <v>2003113.4276887493</v>
      </c>
      <c r="AU31" s="49">
        <f t="shared" si="53"/>
        <v>1391215.0170340042</v>
      </c>
      <c r="AV31" s="49">
        <f t="shared" si="53"/>
        <v>882026.12686111452</v>
      </c>
      <c r="AW31" s="49">
        <f t="shared" si="53"/>
        <v>434614.2793255627</v>
      </c>
      <c r="AX31" s="49">
        <f t="shared" si="53"/>
        <v>184548.5338202024</v>
      </c>
      <c r="AY31" s="49">
        <f>AY30*AY29</f>
        <v>153941.29715873633</v>
      </c>
      <c r="AZ31" s="49">
        <f t="shared" ref="AZ31:BJ31" si="54">AZ30*AZ29</f>
        <v>153731.98374126368</v>
      </c>
      <c r="BA31" s="49">
        <f t="shared" si="54"/>
        <v>156728.49049712287</v>
      </c>
      <c r="BB31" s="49">
        <f t="shared" si="54"/>
        <v>299635.17222123418</v>
      </c>
      <c r="BC31" s="49">
        <f t="shared" si="54"/>
        <v>904852.21625445888</v>
      </c>
      <c r="BD31" s="49">
        <f t="shared" si="54"/>
        <v>1526317.6675882081</v>
      </c>
      <c r="BE31" s="49">
        <f t="shared" si="54"/>
        <v>1847868.6072768497</v>
      </c>
      <c r="BF31" s="49">
        <f t="shared" si="54"/>
        <v>2003113.4276887493</v>
      </c>
      <c r="BG31" s="49">
        <f t="shared" si="54"/>
        <v>1391215.0170340042</v>
      </c>
      <c r="BH31" s="49">
        <f t="shared" si="54"/>
        <v>882026.12686111452</v>
      </c>
      <c r="BI31" s="49">
        <f t="shared" si="54"/>
        <v>434614.2793255627</v>
      </c>
      <c r="BJ31" s="49">
        <f t="shared" si="54"/>
        <v>184548.5338202024</v>
      </c>
      <c r="BK31" s="49">
        <f>BK30*BK29</f>
        <v>153941.29715873633</v>
      </c>
      <c r="BL31" s="49">
        <f t="shared" ref="BL31:BV31" si="55">BL30*BL29</f>
        <v>153731.98374126368</v>
      </c>
      <c r="BM31" s="49">
        <f t="shared" si="55"/>
        <v>156728.49049712287</v>
      </c>
      <c r="BN31" s="49">
        <f t="shared" si="55"/>
        <v>299635.17222123418</v>
      </c>
      <c r="BO31" s="49">
        <f t="shared" si="55"/>
        <v>904852.21625445888</v>
      </c>
      <c r="BP31" s="49">
        <f t="shared" si="55"/>
        <v>1526317.6675882081</v>
      </c>
      <c r="BQ31" s="49">
        <f t="shared" si="55"/>
        <v>1847868.6072768497</v>
      </c>
      <c r="BR31" s="49">
        <f t="shared" si="55"/>
        <v>2003113.4276887493</v>
      </c>
      <c r="BS31" s="49">
        <f t="shared" si="55"/>
        <v>1391215.0170340042</v>
      </c>
      <c r="BT31" s="49">
        <f t="shared" si="55"/>
        <v>882026.12686111452</v>
      </c>
      <c r="BU31" s="49">
        <f t="shared" si="55"/>
        <v>434614.2793255627</v>
      </c>
      <c r="BV31" s="49">
        <f t="shared" si="55"/>
        <v>184548.5338202024</v>
      </c>
      <c r="BW31" s="49">
        <f>BW30*BW29</f>
        <v>153941.29715873633</v>
      </c>
      <c r="BX31" s="49">
        <f t="shared" ref="BX31:CH31" si="56">BX30*BX29</f>
        <v>153731.98374126368</v>
      </c>
      <c r="BY31" s="49">
        <f t="shared" si="56"/>
        <v>156728.49049712287</v>
      </c>
      <c r="BZ31" s="49">
        <f t="shared" si="56"/>
        <v>299635.17222123418</v>
      </c>
      <c r="CA31" s="49">
        <f t="shared" si="56"/>
        <v>904852.21625445888</v>
      </c>
      <c r="CB31" s="49">
        <f t="shared" si="56"/>
        <v>1526317.6675882081</v>
      </c>
      <c r="CC31" s="49">
        <f t="shared" si="56"/>
        <v>1847868.6072768497</v>
      </c>
      <c r="CD31" s="49">
        <f t="shared" si="56"/>
        <v>2003113.4276887493</v>
      </c>
      <c r="CE31" s="49">
        <f t="shared" si="56"/>
        <v>1391215.0170340042</v>
      </c>
      <c r="CF31" s="49">
        <f t="shared" si="56"/>
        <v>882026.12686111452</v>
      </c>
      <c r="CG31" s="49">
        <f t="shared" si="56"/>
        <v>434614.2793255627</v>
      </c>
      <c r="CH31" s="49">
        <f t="shared" si="56"/>
        <v>184548.5338202024</v>
      </c>
    </row>
    <row r="32" spans="1:86">
      <c r="A32" s="30">
        <v>20</v>
      </c>
      <c r="B32" s="24" t="s">
        <v>119</v>
      </c>
      <c r="C32" s="50">
        <v>164018.1759</v>
      </c>
      <c r="D32" s="51">
        <v>143655.10499999998</v>
      </c>
      <c r="E32" s="51">
        <v>162593.32060000001</v>
      </c>
      <c r="F32" s="51">
        <v>210418.90230000002</v>
      </c>
      <c r="G32" s="51">
        <v>597469.31759999995</v>
      </c>
      <c r="H32" s="51">
        <v>1216075.2079999999</v>
      </c>
      <c r="I32" s="51">
        <v>1994247.4428000001</v>
      </c>
      <c r="J32" s="51">
        <v>1802824.0316000001</v>
      </c>
      <c r="K32" s="51">
        <v>1055528.4583999999</v>
      </c>
      <c r="L32" s="51">
        <v>767066.57369999995</v>
      </c>
      <c r="M32" s="51">
        <v>312100.08959999995</v>
      </c>
      <c r="N32" s="52">
        <v>185751.02910000001</v>
      </c>
      <c r="O32" s="36" t="s">
        <v>120</v>
      </c>
      <c r="P32" s="36" t="s">
        <v>120</v>
      </c>
      <c r="Q32" s="36" t="s">
        <v>120</v>
      </c>
      <c r="R32" s="36" t="s">
        <v>120</v>
      </c>
      <c r="S32" s="36" t="s">
        <v>120</v>
      </c>
      <c r="T32" s="36" t="s">
        <v>120</v>
      </c>
      <c r="U32" s="36" t="s">
        <v>120</v>
      </c>
      <c r="V32" s="36" t="s">
        <v>120</v>
      </c>
      <c r="W32" s="36" t="s">
        <v>120</v>
      </c>
      <c r="X32" s="36" t="s">
        <v>120</v>
      </c>
      <c r="Y32" s="36" t="s">
        <v>120</v>
      </c>
      <c r="Z32" s="36" t="s">
        <v>120</v>
      </c>
      <c r="AA32" s="36" t="s">
        <v>120</v>
      </c>
      <c r="AB32" s="36" t="s">
        <v>120</v>
      </c>
      <c r="AC32" s="36" t="s">
        <v>120</v>
      </c>
      <c r="AD32" s="36" t="s">
        <v>120</v>
      </c>
      <c r="AE32" s="36" t="s">
        <v>120</v>
      </c>
      <c r="AF32" s="36" t="s">
        <v>120</v>
      </c>
      <c r="AG32" s="36" t="s">
        <v>120</v>
      </c>
      <c r="AH32" s="36" t="s">
        <v>120</v>
      </c>
      <c r="AI32" s="36" t="s">
        <v>120</v>
      </c>
      <c r="AJ32" s="36" t="s">
        <v>120</v>
      </c>
      <c r="AK32" s="36" t="s">
        <v>120</v>
      </c>
      <c r="AL32" s="36" t="s">
        <v>120</v>
      </c>
      <c r="AM32" s="36" t="s">
        <v>120</v>
      </c>
      <c r="AN32" s="36" t="s">
        <v>120</v>
      </c>
      <c r="AO32" s="36" t="s">
        <v>120</v>
      </c>
      <c r="AP32" s="36" t="s">
        <v>120</v>
      </c>
      <c r="AQ32" s="36" t="s">
        <v>120</v>
      </c>
      <c r="AR32" s="36" t="s">
        <v>120</v>
      </c>
      <c r="AS32" s="36" t="s">
        <v>120</v>
      </c>
      <c r="AT32" s="36" t="s">
        <v>120</v>
      </c>
      <c r="AU32" s="36" t="s">
        <v>120</v>
      </c>
      <c r="AV32" s="36" t="s">
        <v>120</v>
      </c>
      <c r="AW32" s="36" t="s">
        <v>120</v>
      </c>
      <c r="AX32" s="36" t="s">
        <v>120</v>
      </c>
      <c r="AY32" s="36" t="s">
        <v>120</v>
      </c>
      <c r="AZ32" s="36" t="s">
        <v>120</v>
      </c>
      <c r="BA32" s="36" t="s">
        <v>120</v>
      </c>
      <c r="BB32" s="36" t="s">
        <v>120</v>
      </c>
      <c r="BC32" s="36" t="s">
        <v>120</v>
      </c>
      <c r="BD32" s="36" t="s">
        <v>120</v>
      </c>
      <c r="BE32" s="36" t="s">
        <v>120</v>
      </c>
      <c r="BF32" s="36" t="s">
        <v>120</v>
      </c>
      <c r="BG32" s="36" t="s">
        <v>120</v>
      </c>
      <c r="BH32" s="36" t="s">
        <v>120</v>
      </c>
      <c r="BI32" s="36" t="s">
        <v>120</v>
      </c>
      <c r="BJ32" s="36" t="s">
        <v>120</v>
      </c>
      <c r="BK32" s="36" t="s">
        <v>120</v>
      </c>
      <c r="BL32" s="36" t="s">
        <v>120</v>
      </c>
      <c r="BM32" s="36" t="s">
        <v>120</v>
      </c>
      <c r="BN32" s="36" t="s">
        <v>120</v>
      </c>
      <c r="BO32" s="36" t="s">
        <v>120</v>
      </c>
      <c r="BP32" s="36" t="s">
        <v>120</v>
      </c>
      <c r="BQ32" s="36" t="s">
        <v>120</v>
      </c>
      <c r="BR32" s="36" t="s">
        <v>120</v>
      </c>
      <c r="BS32" s="36" t="s">
        <v>120</v>
      </c>
      <c r="BT32" s="36" t="s">
        <v>120</v>
      </c>
      <c r="BU32" s="36" t="s">
        <v>120</v>
      </c>
      <c r="BV32" s="36" t="s">
        <v>120</v>
      </c>
      <c r="BW32" s="36" t="s">
        <v>120</v>
      </c>
      <c r="BX32" s="36" t="s">
        <v>120</v>
      </c>
      <c r="BY32" s="36" t="s">
        <v>120</v>
      </c>
      <c r="BZ32" s="36" t="s">
        <v>120</v>
      </c>
      <c r="CA32" s="36" t="s">
        <v>120</v>
      </c>
      <c r="CB32" s="36" t="s">
        <v>120</v>
      </c>
      <c r="CC32" s="36" t="s">
        <v>120</v>
      </c>
      <c r="CD32" s="36" t="s">
        <v>120</v>
      </c>
      <c r="CE32" s="36" t="s">
        <v>120</v>
      </c>
      <c r="CF32" s="36" t="s">
        <v>120</v>
      </c>
      <c r="CG32" s="36" t="s">
        <v>120</v>
      </c>
      <c r="CH32" s="36" t="s">
        <v>120</v>
      </c>
    </row>
    <row r="33" spans="1:86">
      <c r="A33" s="30">
        <v>21</v>
      </c>
      <c r="B33" s="24" t="s">
        <v>121</v>
      </c>
      <c r="C33" s="39">
        <f>C30*(C26*C$15+C28)</f>
        <v>153941.29715873633</v>
      </c>
      <c r="D33" s="39">
        <f t="shared" ref="D33:BO33" si="57">D30*(D26*D$15+D28)</f>
        <v>153731.98374126368</v>
      </c>
      <c r="E33" s="39">
        <f t="shared" si="57"/>
        <v>185274.32373343958</v>
      </c>
      <c r="F33" s="39">
        <f t="shared" si="57"/>
        <v>574897.0812895702</v>
      </c>
      <c r="G33" s="39">
        <f t="shared" si="57"/>
        <v>1213463.3614033663</v>
      </c>
      <c r="H33" s="39">
        <f t="shared" si="57"/>
        <v>1820386.0151920451</v>
      </c>
      <c r="I33" s="39">
        <f t="shared" si="57"/>
        <v>1914998.030685134</v>
      </c>
      <c r="J33" s="39">
        <f t="shared" si="57"/>
        <v>1686006.8792390286</v>
      </c>
      <c r="K33" s="39">
        <f t="shared" si="57"/>
        <v>1168736.5327339657</v>
      </c>
      <c r="L33" s="39">
        <f t="shared" si="57"/>
        <v>619432.14073434961</v>
      </c>
      <c r="M33" s="39">
        <f t="shared" si="57"/>
        <v>279892.28848690627</v>
      </c>
      <c r="N33" s="39">
        <f t="shared" si="57"/>
        <v>155476.26222020239</v>
      </c>
      <c r="O33" s="39">
        <f t="shared" si="57"/>
        <v>153941.29715873633</v>
      </c>
      <c r="P33" s="39">
        <f t="shared" si="57"/>
        <v>153731.98374126368</v>
      </c>
      <c r="Q33" s="39">
        <f t="shared" si="57"/>
        <v>185274.34401687817</v>
      </c>
      <c r="R33" s="39">
        <f t="shared" si="57"/>
        <v>574897.34309806966</v>
      </c>
      <c r="S33" s="39">
        <f t="shared" si="57"/>
        <v>1213464.0194167199</v>
      </c>
      <c r="T33" s="39">
        <f t="shared" si="57"/>
        <v>1820387.0498645073</v>
      </c>
      <c r="U33" s="39">
        <f t="shared" si="57"/>
        <v>1914999.1236074243</v>
      </c>
      <c r="V33" s="39">
        <f t="shared" si="57"/>
        <v>1686007.82969495</v>
      </c>
      <c r="W33" s="39">
        <f t="shared" si="57"/>
        <v>1168737.1616585958</v>
      </c>
      <c r="X33" s="39">
        <f t="shared" si="57"/>
        <v>619432.42806449928</v>
      </c>
      <c r="Y33" s="39">
        <f t="shared" si="57"/>
        <v>279892.36518276908</v>
      </c>
      <c r="Z33" s="39">
        <f t="shared" si="57"/>
        <v>155476.26222020239</v>
      </c>
      <c r="AA33" s="39">
        <f t="shared" si="57"/>
        <v>153941.29715873633</v>
      </c>
      <c r="AB33" s="39">
        <f t="shared" si="57"/>
        <v>153731.98374126368</v>
      </c>
      <c r="AC33" s="39">
        <f t="shared" si="57"/>
        <v>185274.34401687817</v>
      </c>
      <c r="AD33" s="39">
        <f t="shared" si="57"/>
        <v>574897.34309806966</v>
      </c>
      <c r="AE33" s="39">
        <f t="shared" si="57"/>
        <v>1213464.0194167199</v>
      </c>
      <c r="AF33" s="39">
        <f t="shared" si="57"/>
        <v>1820387.0498645073</v>
      </c>
      <c r="AG33" s="39">
        <f t="shared" si="57"/>
        <v>1914999.1236074243</v>
      </c>
      <c r="AH33" s="39">
        <f t="shared" si="57"/>
        <v>1686007.82969495</v>
      </c>
      <c r="AI33" s="39">
        <f t="shared" si="57"/>
        <v>1168737.1616585958</v>
      </c>
      <c r="AJ33" s="39">
        <f t="shared" si="57"/>
        <v>619432.42806449928</v>
      </c>
      <c r="AK33" s="39">
        <f t="shared" si="57"/>
        <v>279892.36518276908</v>
      </c>
      <c r="AL33" s="39">
        <f t="shared" si="57"/>
        <v>155476.26222020239</v>
      </c>
      <c r="AM33" s="39">
        <f t="shared" si="57"/>
        <v>153941.29715873633</v>
      </c>
      <c r="AN33" s="39">
        <f t="shared" si="57"/>
        <v>153731.98374126368</v>
      </c>
      <c r="AO33" s="39">
        <f t="shared" si="57"/>
        <v>185274.34401687817</v>
      </c>
      <c r="AP33" s="39">
        <f t="shared" si="57"/>
        <v>574897.34309806966</v>
      </c>
      <c r="AQ33" s="39">
        <f t="shared" si="57"/>
        <v>1213464.0194167199</v>
      </c>
      <c r="AR33" s="39">
        <f t="shared" si="57"/>
        <v>1820387.0498645073</v>
      </c>
      <c r="AS33" s="39">
        <f t="shared" si="57"/>
        <v>1914999.1236074243</v>
      </c>
      <c r="AT33" s="39">
        <f t="shared" si="57"/>
        <v>1686007.82969495</v>
      </c>
      <c r="AU33" s="39">
        <f t="shared" si="57"/>
        <v>1168737.1616585958</v>
      </c>
      <c r="AV33" s="39">
        <f t="shared" si="57"/>
        <v>619432.42806449928</v>
      </c>
      <c r="AW33" s="39">
        <f t="shared" si="57"/>
        <v>279892.36518276908</v>
      </c>
      <c r="AX33" s="39">
        <f t="shared" si="57"/>
        <v>155476.26222020239</v>
      </c>
      <c r="AY33" s="39">
        <f t="shared" si="57"/>
        <v>153941.29715873633</v>
      </c>
      <c r="AZ33" s="39">
        <f t="shared" si="57"/>
        <v>153731.98374126368</v>
      </c>
      <c r="BA33" s="39">
        <f t="shared" si="57"/>
        <v>185274.34401687817</v>
      </c>
      <c r="BB33" s="39">
        <f t="shared" si="57"/>
        <v>574897.34309806966</v>
      </c>
      <c r="BC33" s="39">
        <f t="shared" si="57"/>
        <v>1213464.0194167199</v>
      </c>
      <c r="BD33" s="39">
        <f t="shared" si="57"/>
        <v>1820387.0498645073</v>
      </c>
      <c r="BE33" s="39">
        <f t="shared" si="57"/>
        <v>1914999.1236074243</v>
      </c>
      <c r="BF33" s="39">
        <f t="shared" si="57"/>
        <v>1686007.82969495</v>
      </c>
      <c r="BG33" s="39">
        <f t="shared" si="57"/>
        <v>1168737.1616585958</v>
      </c>
      <c r="BH33" s="39">
        <f t="shared" si="57"/>
        <v>619432.42806449928</v>
      </c>
      <c r="BI33" s="39">
        <f t="shared" si="57"/>
        <v>279892.36518276908</v>
      </c>
      <c r="BJ33" s="39">
        <f t="shared" si="57"/>
        <v>155476.26222020239</v>
      </c>
      <c r="BK33" s="39">
        <f t="shared" si="57"/>
        <v>153941.29715873633</v>
      </c>
      <c r="BL33" s="39">
        <f t="shared" si="57"/>
        <v>153731.98374126368</v>
      </c>
      <c r="BM33" s="39">
        <f t="shared" si="57"/>
        <v>185274.34401687817</v>
      </c>
      <c r="BN33" s="39">
        <f t="shared" si="57"/>
        <v>574897.34309806966</v>
      </c>
      <c r="BO33" s="39">
        <f t="shared" si="57"/>
        <v>1213464.0194167199</v>
      </c>
      <c r="BP33" s="39">
        <f t="shared" ref="BP33:CH33" si="58">BP30*(BP26*BP$15+BP28)</f>
        <v>1820387.0498645073</v>
      </c>
      <c r="BQ33" s="39">
        <f t="shared" si="58"/>
        <v>1914999.1236074243</v>
      </c>
      <c r="BR33" s="39">
        <f t="shared" si="58"/>
        <v>1686007.82969495</v>
      </c>
      <c r="BS33" s="39">
        <f t="shared" si="58"/>
        <v>1168737.1616585958</v>
      </c>
      <c r="BT33" s="39">
        <f t="shared" si="58"/>
        <v>619432.42806449928</v>
      </c>
      <c r="BU33" s="39">
        <f t="shared" si="58"/>
        <v>279892.36518276908</v>
      </c>
      <c r="BV33" s="39">
        <f t="shared" si="58"/>
        <v>155476.26222020239</v>
      </c>
      <c r="BW33" s="39">
        <f t="shared" si="58"/>
        <v>153941.29715873633</v>
      </c>
      <c r="BX33" s="39">
        <f t="shared" si="58"/>
        <v>153731.98374126368</v>
      </c>
      <c r="BY33" s="39">
        <f t="shared" si="58"/>
        <v>185274.34401687817</v>
      </c>
      <c r="BZ33" s="39">
        <f t="shared" si="58"/>
        <v>574897.34309806966</v>
      </c>
      <c r="CA33" s="39">
        <f t="shared" si="58"/>
        <v>1213464.0194167199</v>
      </c>
      <c r="CB33" s="39">
        <f t="shared" si="58"/>
        <v>1820387.0498645073</v>
      </c>
      <c r="CC33" s="39">
        <f t="shared" si="58"/>
        <v>1914999.1236074243</v>
      </c>
      <c r="CD33" s="39">
        <f t="shared" si="58"/>
        <v>1686007.82969495</v>
      </c>
      <c r="CE33" s="39">
        <f t="shared" si="58"/>
        <v>1168737.1616585958</v>
      </c>
      <c r="CF33" s="39">
        <f t="shared" si="58"/>
        <v>619432.42806449928</v>
      </c>
      <c r="CG33" s="39">
        <f t="shared" si="58"/>
        <v>279892.36518276908</v>
      </c>
      <c r="CH33" s="39">
        <f t="shared" si="58"/>
        <v>155476.26222020239</v>
      </c>
    </row>
    <row r="34" spans="1:86">
      <c r="A34" s="30">
        <v>22</v>
      </c>
      <c r="B34" s="24" t="s">
        <v>122</v>
      </c>
      <c r="C34" s="39">
        <f>C33/SUM(C33:N33)*SUM(C31:N31)</f>
        <v>154132.93017172083</v>
      </c>
      <c r="D34" s="39">
        <f>D33/SUM(C33:N33)*SUM(C31:N31)</f>
        <v>153923.35619154284</v>
      </c>
      <c r="E34" s="39">
        <f>E33/SUM(C33:N33)*SUM(C31:N31)</f>
        <v>185504.96149952969</v>
      </c>
      <c r="F34" s="39">
        <f>F33/SUM(C33:N33)*SUM(C31:N31)</f>
        <v>575612.73889332486</v>
      </c>
      <c r="G34" s="39">
        <f>G33/SUM(C33:N33)*SUM(C31:N31)</f>
        <v>1214973.9348776969</v>
      </c>
      <c r="H34" s="39">
        <f>H33/SUM(C33:N33)*SUM(C31:N31)</f>
        <v>1822652.1131353823</v>
      </c>
      <c r="I34" s="39">
        <f>I33/SUM(C33:N33)*SUM(C31:N31)</f>
        <v>1917381.9058976518</v>
      </c>
      <c r="J34" s="39">
        <f>J33/SUM(C33:N33)*SUM(C31:N31)</f>
        <v>1688105.6960227275</v>
      </c>
      <c r="K34" s="39">
        <f>K33/SUM(C33:N33)*SUM(C31:N31)</f>
        <v>1170191.4282511959</v>
      </c>
      <c r="L34" s="39">
        <f>L33/SUM(C33:N33)*SUM(C31:N31)</f>
        <v>620203.23757229524</v>
      </c>
      <c r="M34" s="39">
        <f>M33/SUM(C33:N33)*SUM(C31:N31)</f>
        <v>280240.71092808241</v>
      </c>
      <c r="N34" s="39">
        <f>N33/SUM(C33:N33)*SUM(C31:N31)</f>
        <v>155669.80602635923</v>
      </c>
      <c r="O34" s="39">
        <f>O33/SUM(O33:Z33)*SUM(O31:Z31)</f>
        <v>154132.85236013748</v>
      </c>
      <c r="P34" s="39">
        <f>P33/SUM(O33:Z33)*SUM(O31:Z31)</f>
        <v>153923.27848575963</v>
      </c>
      <c r="Q34" s="39">
        <f>Q33/SUM(O33:Z33)*SUM(O31:Z31)</f>
        <v>185504.88815894828</v>
      </c>
      <c r="R34" s="39">
        <f>R33/SUM(O33:Z33)*SUM(O31:Z31)</f>
        <v>575612.71043857338</v>
      </c>
      <c r="S34" s="39">
        <f>S33/SUM(O33:Z33)*SUM(O31:Z31)</f>
        <v>1214973.980349378</v>
      </c>
      <c r="T34" s="39">
        <f>T33/SUM(O33:Z33)*SUM(O31:Z31)</f>
        <v>1822652.2289581022</v>
      </c>
      <c r="U34" s="39">
        <f>U33/SUM(O33:Z33)*SUM(O31:Z31)</f>
        <v>1917382.0322198377</v>
      </c>
      <c r="V34" s="39">
        <f>V33/SUM(O33:Z33)*SUM(O31:Z31)</f>
        <v>1688105.7954477533</v>
      </c>
      <c r="W34" s="39">
        <f>W33/SUM(O33:Z33)*SUM(O31:Z31)</f>
        <v>1170191.4672057009</v>
      </c>
      <c r="X34" s="39">
        <f>X33/SUM(O33:Z33)*SUM(O31:Z31)</f>
        <v>620203.21216014028</v>
      </c>
      <c r="Y34" s="39">
        <f>Y33/SUM(O33:Z33)*SUM(O31:Z31)</f>
        <v>280240.64624426974</v>
      </c>
      <c r="Z34" s="39">
        <f>Z33/SUM(O33:Z33)*SUM(O31:Z31)</f>
        <v>155669.7274389083</v>
      </c>
      <c r="AA34" s="39">
        <f>AA33/SUM(AA33:AL33)*SUM(AA31:AL31)</f>
        <v>154132.85236013748</v>
      </c>
      <c r="AB34" s="39">
        <f>AB33/SUM(AA33:AL33)*SUM(AA31:AL31)</f>
        <v>153923.27848575963</v>
      </c>
      <c r="AC34" s="39">
        <f>AC33/SUM(AA33:AL33)*SUM(AA31:AL31)</f>
        <v>185504.88815894828</v>
      </c>
      <c r="AD34" s="39">
        <f>AD33/SUM(AA33:AL33)*SUM(AA31:AL31)</f>
        <v>575612.71043857338</v>
      </c>
      <c r="AE34" s="39">
        <f>AE33/SUM(AA33:AL33)*SUM(AA31:AL31)</f>
        <v>1214973.980349378</v>
      </c>
      <c r="AF34" s="39">
        <f>AF33/SUM(AA33:AL33)*SUM(AA31:AL31)</f>
        <v>1822652.2289581022</v>
      </c>
      <c r="AG34" s="39">
        <f>AG33/SUM(AA33:AL33)*SUM(AA31:AL31)</f>
        <v>1917382.0322198377</v>
      </c>
      <c r="AH34" s="39">
        <f>AH33/SUM(AA33:AL33)*SUM(AA31:AL31)</f>
        <v>1688105.7954477533</v>
      </c>
      <c r="AI34" s="39">
        <f>AI33/SUM(AA33:AL33)*SUM(AA31:AL31)</f>
        <v>1170191.4672057009</v>
      </c>
      <c r="AJ34" s="39">
        <f>AJ33/SUM(AA33:AL33)*SUM(AA31:AL31)</f>
        <v>620203.21216014028</v>
      </c>
      <c r="AK34" s="39">
        <f>AK33/SUM(AA33:AL33)*SUM(AA31:AL31)</f>
        <v>280240.64624426974</v>
      </c>
      <c r="AL34" s="39">
        <f>AL33/SUM(AA33:AL33)*SUM(AA31:AL31)</f>
        <v>155669.7274389083</v>
      </c>
      <c r="AM34" s="39">
        <f>AM33/SUM(AM33:AX33)*SUM(AM31:AX31)</f>
        <v>154132.85236013748</v>
      </c>
      <c r="AN34" s="39">
        <f>AN33/SUM(AM33:AX33)*SUM(AM31:AX31)</f>
        <v>153923.27848575963</v>
      </c>
      <c r="AO34" s="39">
        <f>AO33/SUM(AM33:AX33)*SUM(AM31:AX31)</f>
        <v>185504.88815894828</v>
      </c>
      <c r="AP34" s="39">
        <f>AP33/SUM(AM33:AX33)*SUM(AM31:AX31)</f>
        <v>575612.71043857338</v>
      </c>
      <c r="AQ34" s="39">
        <f>AQ33/SUM(AM33:AX33)*SUM(AM31:AX31)</f>
        <v>1214973.980349378</v>
      </c>
      <c r="AR34" s="39">
        <f>AR33/SUM(AM33:AX33)*SUM(AM31:AX31)</f>
        <v>1822652.2289581022</v>
      </c>
      <c r="AS34" s="39">
        <f>AS33/SUM(AM33:AX33)*SUM(AM31:AX31)</f>
        <v>1917382.0322198377</v>
      </c>
      <c r="AT34" s="39">
        <f>AT33/SUM(AM33:AX33)*SUM(AM31:AX31)</f>
        <v>1688105.7954477533</v>
      </c>
      <c r="AU34" s="39">
        <f>AU33/SUM(AM33:AX33)*SUM(AM31:AX31)</f>
        <v>1170191.4672057009</v>
      </c>
      <c r="AV34" s="39">
        <f>AV33/SUM(AM33:AX33)*SUM(AM31:AX31)</f>
        <v>620203.21216014028</v>
      </c>
      <c r="AW34" s="39">
        <f>AW33/SUM(AM33:AX33)*SUM(AM31:AX31)</f>
        <v>280240.64624426974</v>
      </c>
      <c r="AX34" s="39">
        <f>AX33/SUM(AM33:AX33)*SUM(AM31:AX31)</f>
        <v>155669.7274389083</v>
      </c>
      <c r="AY34" s="39">
        <f>AY33/SUM(AY33:BJ33)*SUM(AY31:BJ31)</f>
        <v>154132.85236013748</v>
      </c>
      <c r="AZ34" s="39">
        <f>AZ33/SUM(AY33:BJ33)*SUM(AY31:BJ31)</f>
        <v>153923.27848575963</v>
      </c>
      <c r="BA34" s="39">
        <f>BA33/SUM(AY33:BJ33)*SUM(AY31:BJ31)</f>
        <v>185504.88815894828</v>
      </c>
      <c r="BB34" s="39">
        <f>BB33/SUM(AY33:BJ33)*SUM(AY31:BJ31)</f>
        <v>575612.71043857338</v>
      </c>
      <c r="BC34" s="39">
        <f>BC33/SUM(AY33:BJ33)*SUM(AY31:BJ31)</f>
        <v>1214973.980349378</v>
      </c>
      <c r="BD34" s="39">
        <f>BD33/SUM(AY33:BJ33)*SUM(AY31:BJ31)</f>
        <v>1822652.2289581022</v>
      </c>
      <c r="BE34" s="39">
        <f>BE33/SUM(AY33:BJ33)*SUM(AY31:BJ31)</f>
        <v>1917382.0322198377</v>
      </c>
      <c r="BF34" s="39">
        <f>BF33/SUM(AY33:BJ33)*SUM(AY31:BJ31)</f>
        <v>1688105.7954477533</v>
      </c>
      <c r="BG34" s="39">
        <f>BG33/SUM(AY33:BJ33)*SUM(AY31:BJ31)</f>
        <v>1170191.4672057009</v>
      </c>
      <c r="BH34" s="39">
        <f>BH33/SUM(AY33:BJ33)*SUM(AY31:BJ31)</f>
        <v>620203.21216014028</v>
      </c>
      <c r="BI34" s="39">
        <f>BI33/SUM(AY33:BJ33)*SUM(AY31:BJ31)</f>
        <v>280240.64624426974</v>
      </c>
      <c r="BJ34" s="39">
        <f>BJ33/SUM(AY33:BJ33)*SUM(AY31:BJ31)</f>
        <v>155669.7274389083</v>
      </c>
      <c r="BK34" s="39">
        <f>BK33/SUM(BK33:BV33)*SUM(BK31:BV31)</f>
        <v>154132.85236013748</v>
      </c>
      <c r="BL34" s="39">
        <f>BL33/SUM(BK33:BV33)*SUM(BK31:BV31)</f>
        <v>153923.27848575963</v>
      </c>
      <c r="BM34" s="39">
        <f>BM33/SUM(BK33:BV33)*SUM(BK31:BV31)</f>
        <v>185504.88815894828</v>
      </c>
      <c r="BN34" s="39">
        <f>BN33/SUM(BK33:BV33)*SUM(BK31:BV31)</f>
        <v>575612.71043857338</v>
      </c>
      <c r="BO34" s="39">
        <f>BO33/SUM(BK33:BV33)*SUM(BK31:BV31)</f>
        <v>1214973.980349378</v>
      </c>
      <c r="BP34" s="39">
        <f>BP33/SUM(BK33:BV33)*SUM(BK31:BV31)</f>
        <v>1822652.2289581022</v>
      </c>
      <c r="BQ34" s="39">
        <f>BQ33/SUM(BK33:BV33)*SUM(BK31:BV31)</f>
        <v>1917382.0322198377</v>
      </c>
      <c r="BR34" s="39">
        <f>BR33/SUM(BK33:BV33)*SUM(BK31:BV31)</f>
        <v>1688105.7954477533</v>
      </c>
      <c r="BS34" s="39">
        <f>BS33/SUM(BK33:BV33)*SUM(BK31:BV31)</f>
        <v>1170191.4672057009</v>
      </c>
      <c r="BT34" s="39">
        <f>BT33/SUM(BK33:BV33)*SUM(BK31:BV31)</f>
        <v>620203.21216014028</v>
      </c>
      <c r="BU34" s="39">
        <f>BU33/SUM(BK33:BV33)*SUM(BK31:BV31)</f>
        <v>280240.64624426974</v>
      </c>
      <c r="BV34" s="39">
        <f>BV33/SUM(BK33:BV33)*SUM(BK31:BV31)</f>
        <v>155669.7274389083</v>
      </c>
      <c r="BW34" s="39">
        <f>BW33/SUM(BW33:CH33)*SUM(BW31:CH31)</f>
        <v>154132.85236013748</v>
      </c>
      <c r="BX34" s="39">
        <f>BX33/SUM(BW33:CH33)*SUM(BW31:CH31)</f>
        <v>153923.27848575963</v>
      </c>
      <c r="BY34" s="39">
        <f>BY33/SUM(BW33:CH33)*SUM(BW31:CH31)</f>
        <v>185504.88815894828</v>
      </c>
      <c r="BZ34" s="39">
        <f>BZ33/SUM(BW33:CH33)*SUM(BW31:CH31)</f>
        <v>575612.71043857338</v>
      </c>
      <c r="CA34" s="39">
        <f>CA33/SUM(BW33:CH33)*SUM(BW31:CH31)</f>
        <v>1214973.980349378</v>
      </c>
      <c r="CB34" s="39">
        <f>CB33/SUM(BW33:CH33)*SUM(BW31:CH31)</f>
        <v>1822652.2289581022</v>
      </c>
      <c r="CC34" s="39">
        <f>CC33/SUM(BW33:CH33)*SUM(BW31:CH31)</f>
        <v>1917382.0322198377</v>
      </c>
      <c r="CD34" s="39">
        <f>CD33/SUM(BW33:CH33)*SUM(BW31:CH31)</f>
        <v>1688105.7954477533</v>
      </c>
      <c r="CE34" s="39">
        <f>CE33/SUM(BW33:CH33)*SUM(BW31:CH31)</f>
        <v>1170191.4672057009</v>
      </c>
      <c r="CF34" s="39">
        <f>CF33/SUM(BW33:CH33)*SUM(BW31:CH31)</f>
        <v>620203.21216014028</v>
      </c>
      <c r="CG34" s="39">
        <f>CG33/SUM(BW33:CH33)*SUM(BW31:CH31)</f>
        <v>280240.64624426974</v>
      </c>
      <c r="CH34" s="39">
        <f>CH33/SUM(BW33:CH33)*SUM(BW31:CH31)</f>
        <v>155669.7274389083</v>
      </c>
    </row>
    <row r="35" spans="1:86">
      <c r="A35" s="30">
        <v>23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1:86">
      <c r="A36" s="30">
        <v>24</v>
      </c>
      <c r="B36" s="24" t="s">
        <v>123</v>
      </c>
      <c r="C36" s="53">
        <f>ROUND(C31-C32,0)</f>
        <v>-10077</v>
      </c>
      <c r="D36" s="53">
        <f t="shared" ref="D36:N36" si="59">ROUND(D31-D32,0)</f>
        <v>10077</v>
      </c>
      <c r="E36" s="53">
        <f t="shared" si="59"/>
        <v>-5865</v>
      </c>
      <c r="F36" s="53">
        <f t="shared" si="59"/>
        <v>89216</v>
      </c>
      <c r="G36" s="53">
        <f t="shared" si="59"/>
        <v>307383</v>
      </c>
      <c r="H36" s="53">
        <f t="shared" si="59"/>
        <v>310242</v>
      </c>
      <c r="I36" s="53">
        <f t="shared" si="59"/>
        <v>-146379</v>
      </c>
      <c r="J36" s="53">
        <f t="shared" si="59"/>
        <v>200289</v>
      </c>
      <c r="K36" s="53">
        <f t="shared" si="59"/>
        <v>335687</v>
      </c>
      <c r="L36" s="53">
        <f t="shared" si="59"/>
        <v>114960</v>
      </c>
      <c r="M36" s="53">
        <f t="shared" si="59"/>
        <v>122514</v>
      </c>
      <c r="N36" s="53">
        <f t="shared" si="59"/>
        <v>-1202</v>
      </c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</row>
    <row r="37" spans="1:86">
      <c r="A37" s="30">
        <v>25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86">
      <c r="A38" s="30">
        <v>26</v>
      </c>
      <c r="B38" s="24" t="s">
        <v>124</v>
      </c>
      <c r="C38" s="49">
        <f>C36</f>
        <v>-10077</v>
      </c>
      <c r="D38" s="49">
        <f t="shared" ref="D38:Z38" si="60">D36</f>
        <v>10077</v>
      </c>
      <c r="E38" s="49">
        <f t="shared" si="60"/>
        <v>-5865</v>
      </c>
      <c r="F38" s="49">
        <f t="shared" si="60"/>
        <v>89216</v>
      </c>
      <c r="G38" s="49">
        <f t="shared" si="60"/>
        <v>307383</v>
      </c>
      <c r="H38" s="49">
        <f t="shared" si="60"/>
        <v>310242</v>
      </c>
      <c r="I38" s="49">
        <f t="shared" si="60"/>
        <v>-146379</v>
      </c>
      <c r="J38" s="49">
        <f t="shared" si="60"/>
        <v>200289</v>
      </c>
      <c r="K38" s="49">
        <f t="shared" si="60"/>
        <v>335687</v>
      </c>
      <c r="L38" s="49">
        <f t="shared" si="60"/>
        <v>114960</v>
      </c>
      <c r="M38" s="49">
        <f t="shared" si="60"/>
        <v>122514</v>
      </c>
      <c r="N38" s="49">
        <f t="shared" si="60"/>
        <v>-1202</v>
      </c>
      <c r="O38" s="49">
        <f>O36</f>
        <v>0</v>
      </c>
      <c r="P38" s="49">
        <f t="shared" si="60"/>
        <v>0</v>
      </c>
      <c r="Q38" s="49">
        <f t="shared" si="60"/>
        <v>0</v>
      </c>
      <c r="R38" s="49">
        <f t="shared" si="60"/>
        <v>0</v>
      </c>
      <c r="S38" s="49">
        <f t="shared" si="60"/>
        <v>0</v>
      </c>
      <c r="T38" s="49">
        <f t="shared" si="60"/>
        <v>0</v>
      </c>
      <c r="U38" s="49">
        <f t="shared" si="60"/>
        <v>0</v>
      </c>
      <c r="V38" s="49">
        <f t="shared" si="60"/>
        <v>0</v>
      </c>
      <c r="W38" s="49">
        <f t="shared" si="60"/>
        <v>0</v>
      </c>
      <c r="X38" s="49">
        <f t="shared" si="60"/>
        <v>0</v>
      </c>
      <c r="Y38" s="49">
        <f t="shared" si="60"/>
        <v>0</v>
      </c>
      <c r="Z38" s="49">
        <f t="shared" si="60"/>
        <v>0</v>
      </c>
      <c r="AA38" s="49">
        <f>AA36</f>
        <v>0</v>
      </c>
      <c r="AB38" s="49">
        <f t="shared" ref="AB38:AL38" si="61">AB36</f>
        <v>0</v>
      </c>
      <c r="AC38" s="49">
        <f t="shared" si="61"/>
        <v>0</v>
      </c>
      <c r="AD38" s="49">
        <f t="shared" si="61"/>
        <v>0</v>
      </c>
      <c r="AE38" s="49">
        <f t="shared" si="61"/>
        <v>0</v>
      </c>
      <c r="AF38" s="49">
        <f t="shared" si="61"/>
        <v>0</v>
      </c>
      <c r="AG38" s="49">
        <f t="shared" si="61"/>
        <v>0</v>
      </c>
      <c r="AH38" s="49">
        <f t="shared" si="61"/>
        <v>0</v>
      </c>
      <c r="AI38" s="49">
        <f t="shared" si="61"/>
        <v>0</v>
      </c>
      <c r="AJ38" s="49">
        <f t="shared" si="61"/>
        <v>0</v>
      </c>
      <c r="AK38" s="49">
        <f t="shared" si="61"/>
        <v>0</v>
      </c>
      <c r="AL38" s="49">
        <f t="shared" si="61"/>
        <v>0</v>
      </c>
      <c r="AM38" s="49">
        <f>AM36</f>
        <v>0</v>
      </c>
      <c r="AN38" s="49">
        <f t="shared" ref="AN38:AX38" si="62">AN36</f>
        <v>0</v>
      </c>
      <c r="AO38" s="49">
        <f t="shared" si="62"/>
        <v>0</v>
      </c>
      <c r="AP38" s="49">
        <f t="shared" si="62"/>
        <v>0</v>
      </c>
      <c r="AQ38" s="49">
        <f t="shared" si="62"/>
        <v>0</v>
      </c>
      <c r="AR38" s="49">
        <f t="shared" si="62"/>
        <v>0</v>
      </c>
      <c r="AS38" s="49">
        <f t="shared" si="62"/>
        <v>0</v>
      </c>
      <c r="AT38" s="49">
        <f t="shared" si="62"/>
        <v>0</v>
      </c>
      <c r="AU38" s="49">
        <f t="shared" si="62"/>
        <v>0</v>
      </c>
      <c r="AV38" s="49">
        <f t="shared" si="62"/>
        <v>0</v>
      </c>
      <c r="AW38" s="49">
        <f t="shared" si="62"/>
        <v>0</v>
      </c>
      <c r="AX38" s="49">
        <f t="shared" si="62"/>
        <v>0</v>
      </c>
      <c r="AY38" s="49">
        <f>AY36</f>
        <v>0</v>
      </c>
      <c r="AZ38" s="49">
        <f t="shared" ref="AZ38:BJ38" si="63">AZ36</f>
        <v>0</v>
      </c>
      <c r="BA38" s="49">
        <f t="shared" si="63"/>
        <v>0</v>
      </c>
      <c r="BB38" s="49">
        <f t="shared" si="63"/>
        <v>0</v>
      </c>
      <c r="BC38" s="49">
        <f t="shared" si="63"/>
        <v>0</v>
      </c>
      <c r="BD38" s="49">
        <f t="shared" si="63"/>
        <v>0</v>
      </c>
      <c r="BE38" s="49">
        <f t="shared" si="63"/>
        <v>0</v>
      </c>
      <c r="BF38" s="49">
        <f t="shared" si="63"/>
        <v>0</v>
      </c>
      <c r="BG38" s="49">
        <f t="shared" si="63"/>
        <v>0</v>
      </c>
      <c r="BH38" s="49">
        <f t="shared" si="63"/>
        <v>0</v>
      </c>
      <c r="BI38" s="49">
        <f t="shared" si="63"/>
        <v>0</v>
      </c>
      <c r="BJ38" s="49">
        <f t="shared" si="63"/>
        <v>0</v>
      </c>
      <c r="BK38" s="49">
        <f>BK36</f>
        <v>0</v>
      </c>
      <c r="BL38" s="49">
        <f t="shared" ref="BL38:BV38" si="64">BL36</f>
        <v>0</v>
      </c>
      <c r="BM38" s="49">
        <f t="shared" si="64"/>
        <v>0</v>
      </c>
      <c r="BN38" s="49">
        <f t="shared" si="64"/>
        <v>0</v>
      </c>
      <c r="BO38" s="49">
        <f t="shared" si="64"/>
        <v>0</v>
      </c>
      <c r="BP38" s="49">
        <f t="shared" si="64"/>
        <v>0</v>
      </c>
      <c r="BQ38" s="49">
        <f t="shared" si="64"/>
        <v>0</v>
      </c>
      <c r="BR38" s="49">
        <f t="shared" si="64"/>
        <v>0</v>
      </c>
      <c r="BS38" s="49">
        <f t="shared" si="64"/>
        <v>0</v>
      </c>
      <c r="BT38" s="49">
        <f t="shared" si="64"/>
        <v>0</v>
      </c>
      <c r="BU38" s="49">
        <f t="shared" si="64"/>
        <v>0</v>
      </c>
      <c r="BV38" s="49">
        <f t="shared" si="64"/>
        <v>0</v>
      </c>
      <c r="BW38" s="49">
        <f>BW36</f>
        <v>0</v>
      </c>
      <c r="BX38" s="49">
        <f t="shared" ref="BX38:CH38" si="65">BX36</f>
        <v>0</v>
      </c>
      <c r="BY38" s="49">
        <f t="shared" si="65"/>
        <v>0</v>
      </c>
      <c r="BZ38" s="49">
        <f t="shared" si="65"/>
        <v>0</v>
      </c>
      <c r="CA38" s="49">
        <f t="shared" si="65"/>
        <v>0</v>
      </c>
      <c r="CB38" s="49">
        <f t="shared" si="65"/>
        <v>0</v>
      </c>
      <c r="CC38" s="49">
        <f t="shared" si="65"/>
        <v>0</v>
      </c>
      <c r="CD38" s="49">
        <f t="shared" si="65"/>
        <v>0</v>
      </c>
      <c r="CE38" s="49">
        <f t="shared" si="65"/>
        <v>0</v>
      </c>
      <c r="CF38" s="49">
        <f t="shared" si="65"/>
        <v>0</v>
      </c>
      <c r="CG38" s="49">
        <f t="shared" si="65"/>
        <v>0</v>
      </c>
      <c r="CH38" s="49">
        <f t="shared" si="65"/>
        <v>0</v>
      </c>
    </row>
    <row r="39" spans="1:86">
      <c r="A39" s="30">
        <v>27</v>
      </c>
      <c r="B39" s="24" t="s">
        <v>125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</row>
    <row r="40" spans="1:86">
      <c r="A40" s="30">
        <v>28</v>
      </c>
      <c r="B40" s="24" t="s">
        <v>126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</row>
    <row r="41" spans="1:86" ht="13.5" thickBot="1">
      <c r="A41" s="30">
        <v>29</v>
      </c>
      <c r="B41" s="24" t="s">
        <v>3</v>
      </c>
      <c r="C41" s="54">
        <f>SUM(C38:C40)</f>
        <v>-10077</v>
      </c>
      <c r="D41" s="54">
        <f t="shared" ref="D41:Z41" si="66">SUM(D38:D40)</f>
        <v>10077</v>
      </c>
      <c r="E41" s="54">
        <f t="shared" si="66"/>
        <v>-5865</v>
      </c>
      <c r="F41" s="54">
        <f t="shared" si="66"/>
        <v>89216</v>
      </c>
      <c r="G41" s="54">
        <f t="shared" si="66"/>
        <v>307383</v>
      </c>
      <c r="H41" s="54">
        <f t="shared" si="66"/>
        <v>310242</v>
      </c>
      <c r="I41" s="54">
        <f t="shared" si="66"/>
        <v>-146379</v>
      </c>
      <c r="J41" s="54">
        <f t="shared" si="66"/>
        <v>200289</v>
      </c>
      <c r="K41" s="54">
        <f t="shared" si="66"/>
        <v>335687</v>
      </c>
      <c r="L41" s="54">
        <f t="shared" si="66"/>
        <v>114960</v>
      </c>
      <c r="M41" s="54">
        <f t="shared" si="66"/>
        <v>122514</v>
      </c>
      <c r="N41" s="54">
        <f t="shared" si="66"/>
        <v>-1202</v>
      </c>
      <c r="O41" s="54">
        <f>SUM(O38:O40)</f>
        <v>0</v>
      </c>
      <c r="P41" s="54">
        <f t="shared" si="66"/>
        <v>0</v>
      </c>
      <c r="Q41" s="54">
        <f t="shared" si="66"/>
        <v>0</v>
      </c>
      <c r="R41" s="54">
        <f t="shared" si="66"/>
        <v>0</v>
      </c>
      <c r="S41" s="54">
        <f t="shared" si="66"/>
        <v>0</v>
      </c>
      <c r="T41" s="54">
        <f t="shared" si="66"/>
        <v>0</v>
      </c>
      <c r="U41" s="54">
        <f t="shared" si="66"/>
        <v>0</v>
      </c>
      <c r="V41" s="54">
        <f t="shared" si="66"/>
        <v>0</v>
      </c>
      <c r="W41" s="54">
        <f t="shared" si="66"/>
        <v>0</v>
      </c>
      <c r="X41" s="54">
        <f t="shared" si="66"/>
        <v>0</v>
      </c>
      <c r="Y41" s="54">
        <f t="shared" si="66"/>
        <v>0</v>
      </c>
      <c r="Z41" s="54">
        <f t="shared" si="66"/>
        <v>0</v>
      </c>
      <c r="AA41" s="54">
        <f>SUM(AA38:AA40)</f>
        <v>0</v>
      </c>
      <c r="AB41" s="54">
        <f t="shared" ref="AB41:AL41" si="67">SUM(AB38:AB40)</f>
        <v>0</v>
      </c>
      <c r="AC41" s="54">
        <f t="shared" si="67"/>
        <v>0</v>
      </c>
      <c r="AD41" s="54">
        <f t="shared" si="67"/>
        <v>0</v>
      </c>
      <c r="AE41" s="54">
        <f t="shared" si="67"/>
        <v>0</v>
      </c>
      <c r="AF41" s="54">
        <f t="shared" si="67"/>
        <v>0</v>
      </c>
      <c r="AG41" s="54">
        <f t="shared" si="67"/>
        <v>0</v>
      </c>
      <c r="AH41" s="54">
        <f t="shared" si="67"/>
        <v>0</v>
      </c>
      <c r="AI41" s="54">
        <f t="shared" si="67"/>
        <v>0</v>
      </c>
      <c r="AJ41" s="54">
        <f t="shared" si="67"/>
        <v>0</v>
      </c>
      <c r="AK41" s="54">
        <f t="shared" si="67"/>
        <v>0</v>
      </c>
      <c r="AL41" s="54">
        <f t="shared" si="67"/>
        <v>0</v>
      </c>
      <c r="AM41" s="54">
        <f>SUM(AM38:AM40)</f>
        <v>0</v>
      </c>
      <c r="AN41" s="54">
        <f t="shared" ref="AN41:AX41" si="68">SUM(AN38:AN40)</f>
        <v>0</v>
      </c>
      <c r="AO41" s="54">
        <f t="shared" si="68"/>
        <v>0</v>
      </c>
      <c r="AP41" s="54">
        <f t="shared" si="68"/>
        <v>0</v>
      </c>
      <c r="AQ41" s="54">
        <f t="shared" si="68"/>
        <v>0</v>
      </c>
      <c r="AR41" s="54">
        <f t="shared" si="68"/>
        <v>0</v>
      </c>
      <c r="AS41" s="54">
        <f t="shared" si="68"/>
        <v>0</v>
      </c>
      <c r="AT41" s="54">
        <f t="shared" si="68"/>
        <v>0</v>
      </c>
      <c r="AU41" s="54">
        <f t="shared" si="68"/>
        <v>0</v>
      </c>
      <c r="AV41" s="54">
        <f t="shared" si="68"/>
        <v>0</v>
      </c>
      <c r="AW41" s="54">
        <f t="shared" si="68"/>
        <v>0</v>
      </c>
      <c r="AX41" s="54">
        <f t="shared" si="68"/>
        <v>0</v>
      </c>
      <c r="AY41" s="54">
        <f>SUM(AY38:AY40)</f>
        <v>0</v>
      </c>
      <c r="AZ41" s="54">
        <f t="shared" ref="AZ41:BJ41" si="69">SUM(AZ38:AZ40)</f>
        <v>0</v>
      </c>
      <c r="BA41" s="54">
        <f t="shared" si="69"/>
        <v>0</v>
      </c>
      <c r="BB41" s="54">
        <f t="shared" si="69"/>
        <v>0</v>
      </c>
      <c r="BC41" s="54">
        <f t="shared" si="69"/>
        <v>0</v>
      </c>
      <c r="BD41" s="54">
        <f t="shared" si="69"/>
        <v>0</v>
      </c>
      <c r="BE41" s="54">
        <f t="shared" si="69"/>
        <v>0</v>
      </c>
      <c r="BF41" s="54">
        <f t="shared" si="69"/>
        <v>0</v>
      </c>
      <c r="BG41" s="54">
        <f t="shared" si="69"/>
        <v>0</v>
      </c>
      <c r="BH41" s="54">
        <f t="shared" si="69"/>
        <v>0</v>
      </c>
      <c r="BI41" s="54">
        <f t="shared" si="69"/>
        <v>0</v>
      </c>
      <c r="BJ41" s="54">
        <f t="shared" si="69"/>
        <v>0</v>
      </c>
      <c r="BK41" s="54">
        <f>SUM(BK38:BK40)</f>
        <v>0</v>
      </c>
      <c r="BL41" s="54">
        <f t="shared" ref="BL41:BV41" si="70">SUM(BL38:BL40)</f>
        <v>0</v>
      </c>
      <c r="BM41" s="54">
        <f t="shared" si="70"/>
        <v>0</v>
      </c>
      <c r="BN41" s="54">
        <f t="shared" si="70"/>
        <v>0</v>
      </c>
      <c r="BO41" s="54">
        <f t="shared" si="70"/>
        <v>0</v>
      </c>
      <c r="BP41" s="54">
        <f t="shared" si="70"/>
        <v>0</v>
      </c>
      <c r="BQ41" s="54">
        <f t="shared" si="70"/>
        <v>0</v>
      </c>
      <c r="BR41" s="54">
        <f t="shared" si="70"/>
        <v>0</v>
      </c>
      <c r="BS41" s="54">
        <f t="shared" si="70"/>
        <v>0</v>
      </c>
      <c r="BT41" s="54">
        <f t="shared" si="70"/>
        <v>0</v>
      </c>
      <c r="BU41" s="54">
        <f t="shared" si="70"/>
        <v>0</v>
      </c>
      <c r="BV41" s="54">
        <f t="shared" si="70"/>
        <v>0</v>
      </c>
      <c r="BW41" s="54">
        <f>SUM(BW38:BW40)</f>
        <v>0</v>
      </c>
      <c r="BX41" s="54">
        <f t="shared" ref="BX41:CH41" si="71">SUM(BX38:BX40)</f>
        <v>0</v>
      </c>
      <c r="BY41" s="54">
        <f t="shared" si="71"/>
        <v>0</v>
      </c>
      <c r="BZ41" s="54">
        <f t="shared" si="71"/>
        <v>0</v>
      </c>
      <c r="CA41" s="54">
        <f t="shared" si="71"/>
        <v>0</v>
      </c>
      <c r="CB41" s="54">
        <f t="shared" si="71"/>
        <v>0</v>
      </c>
      <c r="CC41" s="54">
        <f t="shared" si="71"/>
        <v>0</v>
      </c>
      <c r="CD41" s="54">
        <f t="shared" si="71"/>
        <v>0</v>
      </c>
      <c r="CE41" s="54">
        <f t="shared" si="71"/>
        <v>0</v>
      </c>
      <c r="CF41" s="54">
        <f t="shared" si="71"/>
        <v>0</v>
      </c>
      <c r="CG41" s="54">
        <f t="shared" si="71"/>
        <v>0</v>
      </c>
      <c r="CH41" s="54">
        <f t="shared" si="71"/>
        <v>0</v>
      </c>
    </row>
    <row r="42" spans="1:86" ht="13.5" thickTop="1">
      <c r="A42" s="30">
        <v>30</v>
      </c>
    </row>
    <row r="43" spans="1:86">
      <c r="A43" s="30">
        <v>31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35"/>
      <c r="Z43" s="55"/>
      <c r="AA43" s="56"/>
    </row>
    <row r="44" spans="1:86">
      <c r="A44" s="30">
        <v>32</v>
      </c>
      <c r="B44" s="13" t="s">
        <v>32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55"/>
      <c r="AA44" s="49"/>
    </row>
    <row r="45" spans="1:86">
      <c r="A45" s="30">
        <v>33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9"/>
    </row>
    <row r="46" spans="1:86">
      <c r="A46" s="30">
        <v>34</v>
      </c>
      <c r="B46" s="24" t="s">
        <v>107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>
        <v>50</v>
      </c>
      <c r="P46" s="37">
        <f>O46</f>
        <v>50</v>
      </c>
      <c r="Q46" s="37">
        <f t="shared" ref="Q46:AF48" si="72">P46</f>
        <v>50</v>
      </c>
      <c r="R46" s="37">
        <f t="shared" si="72"/>
        <v>50</v>
      </c>
      <c r="S46" s="37">
        <f t="shared" si="72"/>
        <v>50</v>
      </c>
      <c r="T46" s="37">
        <f t="shared" si="72"/>
        <v>50</v>
      </c>
      <c r="U46" s="37">
        <f t="shared" si="72"/>
        <v>50</v>
      </c>
      <c r="V46" s="37">
        <f t="shared" si="72"/>
        <v>50</v>
      </c>
      <c r="W46" s="37">
        <f t="shared" si="72"/>
        <v>50</v>
      </c>
      <c r="X46" s="37">
        <f t="shared" si="72"/>
        <v>50</v>
      </c>
      <c r="Y46" s="37">
        <f t="shared" si="72"/>
        <v>50</v>
      </c>
      <c r="Z46" s="37">
        <f t="shared" si="72"/>
        <v>50</v>
      </c>
      <c r="AA46" s="37">
        <f t="shared" si="72"/>
        <v>50</v>
      </c>
      <c r="AB46" s="37">
        <f t="shared" si="72"/>
        <v>50</v>
      </c>
      <c r="AC46" s="37">
        <f t="shared" si="72"/>
        <v>50</v>
      </c>
      <c r="AD46" s="37">
        <f t="shared" si="72"/>
        <v>50</v>
      </c>
      <c r="AE46" s="37">
        <f t="shared" si="72"/>
        <v>50</v>
      </c>
      <c r="AF46" s="37">
        <f t="shared" si="72"/>
        <v>50</v>
      </c>
      <c r="AG46" s="37">
        <f t="shared" ref="AG46:AV48" si="73">AF46</f>
        <v>50</v>
      </c>
      <c r="AH46" s="37">
        <f t="shared" si="73"/>
        <v>50</v>
      </c>
      <c r="AI46" s="37">
        <f t="shared" si="73"/>
        <v>50</v>
      </c>
      <c r="AJ46" s="37">
        <f t="shared" si="73"/>
        <v>50</v>
      </c>
      <c r="AK46" s="37">
        <f t="shared" si="73"/>
        <v>50</v>
      </c>
      <c r="AL46" s="37">
        <f t="shared" si="73"/>
        <v>50</v>
      </c>
      <c r="AM46" s="37">
        <f t="shared" si="73"/>
        <v>50</v>
      </c>
      <c r="AN46" s="37">
        <f t="shared" si="73"/>
        <v>50</v>
      </c>
      <c r="AO46" s="37">
        <f t="shared" si="73"/>
        <v>50</v>
      </c>
      <c r="AP46" s="37">
        <f t="shared" si="73"/>
        <v>50</v>
      </c>
      <c r="AQ46" s="37">
        <f t="shared" si="73"/>
        <v>50</v>
      </c>
      <c r="AR46" s="37">
        <f t="shared" si="73"/>
        <v>50</v>
      </c>
      <c r="AS46" s="37">
        <f t="shared" si="73"/>
        <v>50</v>
      </c>
      <c r="AT46" s="37">
        <f t="shared" si="73"/>
        <v>50</v>
      </c>
      <c r="AU46" s="37">
        <f t="shared" si="73"/>
        <v>50</v>
      </c>
      <c r="AV46" s="37">
        <f t="shared" si="73"/>
        <v>50</v>
      </c>
      <c r="AW46" s="37">
        <f t="shared" ref="AW46:BL48" si="74">AV46</f>
        <v>50</v>
      </c>
      <c r="AX46" s="37">
        <f t="shared" si="74"/>
        <v>50</v>
      </c>
      <c r="AY46" s="37">
        <f t="shared" si="74"/>
        <v>50</v>
      </c>
      <c r="AZ46" s="37">
        <f t="shared" si="74"/>
        <v>50</v>
      </c>
      <c r="BA46" s="37">
        <f t="shared" si="74"/>
        <v>50</v>
      </c>
      <c r="BB46" s="37">
        <f t="shared" si="74"/>
        <v>50</v>
      </c>
      <c r="BC46" s="37">
        <f t="shared" si="74"/>
        <v>50</v>
      </c>
      <c r="BD46" s="37">
        <f t="shared" si="74"/>
        <v>50</v>
      </c>
      <c r="BE46" s="37">
        <f t="shared" si="74"/>
        <v>50</v>
      </c>
      <c r="BF46" s="37">
        <f t="shared" si="74"/>
        <v>50</v>
      </c>
      <c r="BG46" s="37">
        <f t="shared" si="74"/>
        <v>50</v>
      </c>
      <c r="BH46" s="37">
        <f t="shared" si="74"/>
        <v>50</v>
      </c>
      <c r="BI46" s="37">
        <f t="shared" si="74"/>
        <v>50</v>
      </c>
      <c r="BJ46" s="37">
        <f t="shared" si="74"/>
        <v>50</v>
      </c>
      <c r="BK46" s="37">
        <f t="shared" si="74"/>
        <v>50</v>
      </c>
      <c r="BL46" s="37">
        <f t="shared" si="74"/>
        <v>50</v>
      </c>
      <c r="BM46" s="37">
        <f t="shared" ref="BM46:CB48" si="75">BL46</f>
        <v>50</v>
      </c>
      <c r="BN46" s="37">
        <f t="shared" si="75"/>
        <v>50</v>
      </c>
      <c r="BO46" s="37">
        <f t="shared" si="75"/>
        <v>50</v>
      </c>
      <c r="BP46" s="37">
        <f t="shared" si="75"/>
        <v>50</v>
      </c>
      <c r="BQ46" s="37">
        <f t="shared" si="75"/>
        <v>50</v>
      </c>
      <c r="BR46" s="37">
        <f t="shared" si="75"/>
        <v>50</v>
      </c>
      <c r="BS46" s="37">
        <f t="shared" si="75"/>
        <v>50</v>
      </c>
      <c r="BT46" s="37">
        <f t="shared" si="75"/>
        <v>50</v>
      </c>
      <c r="BU46" s="37">
        <f t="shared" si="75"/>
        <v>50</v>
      </c>
      <c r="BV46" s="37">
        <f t="shared" si="75"/>
        <v>50</v>
      </c>
      <c r="BW46" s="37">
        <f t="shared" si="75"/>
        <v>50</v>
      </c>
      <c r="BX46" s="37">
        <f t="shared" si="75"/>
        <v>50</v>
      </c>
      <c r="BY46" s="37">
        <f t="shared" si="75"/>
        <v>50</v>
      </c>
      <c r="BZ46" s="37">
        <f t="shared" si="75"/>
        <v>50</v>
      </c>
      <c r="CA46" s="37">
        <f t="shared" si="75"/>
        <v>50</v>
      </c>
      <c r="CB46" s="37">
        <f t="shared" si="75"/>
        <v>50</v>
      </c>
      <c r="CC46" s="37">
        <f t="shared" ref="CC46:CH48" si="76">CB46</f>
        <v>50</v>
      </c>
      <c r="CD46" s="37">
        <f t="shared" si="76"/>
        <v>50</v>
      </c>
      <c r="CE46" s="37">
        <f t="shared" si="76"/>
        <v>50</v>
      </c>
      <c r="CF46" s="37">
        <f t="shared" si="76"/>
        <v>50</v>
      </c>
      <c r="CG46" s="37">
        <f t="shared" si="76"/>
        <v>50</v>
      </c>
      <c r="CH46" s="37">
        <f t="shared" si="76"/>
        <v>50</v>
      </c>
    </row>
    <row r="47" spans="1:86">
      <c r="A47" s="30">
        <v>35</v>
      </c>
      <c r="B47" s="24" t="s">
        <v>108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>
        <v>0</v>
      </c>
      <c r="P47" s="37">
        <f t="shared" ref="P47:P48" si="77">O47</f>
        <v>0</v>
      </c>
      <c r="Q47" s="37">
        <f t="shared" si="72"/>
        <v>0</v>
      </c>
      <c r="R47" s="37">
        <f t="shared" si="72"/>
        <v>0</v>
      </c>
      <c r="S47" s="37">
        <f t="shared" si="72"/>
        <v>0</v>
      </c>
      <c r="T47" s="37">
        <f t="shared" si="72"/>
        <v>0</v>
      </c>
      <c r="U47" s="37">
        <f t="shared" si="72"/>
        <v>0</v>
      </c>
      <c r="V47" s="37">
        <f t="shared" si="72"/>
        <v>0</v>
      </c>
      <c r="W47" s="37">
        <f t="shared" si="72"/>
        <v>0</v>
      </c>
      <c r="X47" s="37">
        <f t="shared" si="72"/>
        <v>0</v>
      </c>
      <c r="Y47" s="37">
        <f t="shared" si="72"/>
        <v>0</v>
      </c>
      <c r="Z47" s="37">
        <f t="shared" si="72"/>
        <v>0</v>
      </c>
      <c r="AA47" s="37">
        <f t="shared" si="72"/>
        <v>0</v>
      </c>
      <c r="AB47" s="37">
        <f t="shared" si="72"/>
        <v>0</v>
      </c>
      <c r="AC47" s="37">
        <f t="shared" si="72"/>
        <v>0</v>
      </c>
      <c r="AD47" s="37">
        <f t="shared" si="72"/>
        <v>0</v>
      </c>
      <c r="AE47" s="37">
        <f t="shared" si="72"/>
        <v>0</v>
      </c>
      <c r="AF47" s="37">
        <f t="shared" si="72"/>
        <v>0</v>
      </c>
      <c r="AG47" s="37">
        <f t="shared" si="73"/>
        <v>0</v>
      </c>
      <c r="AH47" s="37">
        <f t="shared" si="73"/>
        <v>0</v>
      </c>
      <c r="AI47" s="37">
        <f t="shared" si="73"/>
        <v>0</v>
      </c>
      <c r="AJ47" s="37">
        <f t="shared" si="73"/>
        <v>0</v>
      </c>
      <c r="AK47" s="37">
        <f t="shared" si="73"/>
        <v>0</v>
      </c>
      <c r="AL47" s="37">
        <f t="shared" si="73"/>
        <v>0</v>
      </c>
      <c r="AM47" s="37">
        <f t="shared" si="73"/>
        <v>0</v>
      </c>
      <c r="AN47" s="37">
        <f t="shared" si="73"/>
        <v>0</v>
      </c>
      <c r="AO47" s="37">
        <f t="shared" si="73"/>
        <v>0</v>
      </c>
      <c r="AP47" s="37">
        <f t="shared" si="73"/>
        <v>0</v>
      </c>
      <c r="AQ47" s="37">
        <f t="shared" si="73"/>
        <v>0</v>
      </c>
      <c r="AR47" s="37">
        <f t="shared" si="73"/>
        <v>0</v>
      </c>
      <c r="AS47" s="37">
        <f t="shared" si="73"/>
        <v>0</v>
      </c>
      <c r="AT47" s="37">
        <f t="shared" si="73"/>
        <v>0</v>
      </c>
      <c r="AU47" s="37">
        <f t="shared" si="73"/>
        <v>0</v>
      </c>
      <c r="AV47" s="37">
        <f t="shared" si="73"/>
        <v>0</v>
      </c>
      <c r="AW47" s="37">
        <f t="shared" si="74"/>
        <v>0</v>
      </c>
      <c r="AX47" s="37">
        <f t="shared" si="74"/>
        <v>0</v>
      </c>
      <c r="AY47" s="37">
        <f t="shared" si="74"/>
        <v>0</v>
      </c>
      <c r="AZ47" s="37">
        <f t="shared" si="74"/>
        <v>0</v>
      </c>
      <c r="BA47" s="37">
        <f t="shared" si="74"/>
        <v>0</v>
      </c>
      <c r="BB47" s="37">
        <f t="shared" si="74"/>
        <v>0</v>
      </c>
      <c r="BC47" s="37">
        <f t="shared" si="74"/>
        <v>0</v>
      </c>
      <c r="BD47" s="37">
        <f t="shared" si="74"/>
        <v>0</v>
      </c>
      <c r="BE47" s="37">
        <f t="shared" si="74"/>
        <v>0</v>
      </c>
      <c r="BF47" s="37">
        <f t="shared" si="74"/>
        <v>0</v>
      </c>
      <c r="BG47" s="37">
        <f t="shared" si="74"/>
        <v>0</v>
      </c>
      <c r="BH47" s="37">
        <f t="shared" si="74"/>
        <v>0</v>
      </c>
      <c r="BI47" s="37">
        <f t="shared" si="74"/>
        <v>0</v>
      </c>
      <c r="BJ47" s="37">
        <f t="shared" si="74"/>
        <v>0</v>
      </c>
      <c r="BK47" s="37">
        <f t="shared" si="74"/>
        <v>0</v>
      </c>
      <c r="BL47" s="37">
        <f t="shared" si="74"/>
        <v>0</v>
      </c>
      <c r="BM47" s="37">
        <f t="shared" si="75"/>
        <v>0</v>
      </c>
      <c r="BN47" s="37">
        <f t="shared" si="75"/>
        <v>0</v>
      </c>
      <c r="BO47" s="37">
        <f t="shared" si="75"/>
        <v>0</v>
      </c>
      <c r="BP47" s="37">
        <f t="shared" si="75"/>
        <v>0</v>
      </c>
      <c r="BQ47" s="37">
        <f t="shared" si="75"/>
        <v>0</v>
      </c>
      <c r="BR47" s="37">
        <f t="shared" si="75"/>
        <v>0</v>
      </c>
      <c r="BS47" s="37">
        <f t="shared" si="75"/>
        <v>0</v>
      </c>
      <c r="BT47" s="37">
        <f t="shared" si="75"/>
        <v>0</v>
      </c>
      <c r="BU47" s="37">
        <f t="shared" si="75"/>
        <v>0</v>
      </c>
      <c r="BV47" s="37">
        <f t="shared" si="75"/>
        <v>0</v>
      </c>
      <c r="BW47" s="37">
        <f t="shared" si="75"/>
        <v>0</v>
      </c>
      <c r="BX47" s="37">
        <f t="shared" si="75"/>
        <v>0</v>
      </c>
      <c r="BY47" s="37">
        <f t="shared" si="75"/>
        <v>0</v>
      </c>
      <c r="BZ47" s="37">
        <f t="shared" si="75"/>
        <v>0</v>
      </c>
      <c r="CA47" s="37">
        <f t="shared" si="75"/>
        <v>0</v>
      </c>
      <c r="CB47" s="37">
        <f t="shared" si="75"/>
        <v>0</v>
      </c>
      <c r="CC47" s="37">
        <f t="shared" si="76"/>
        <v>0</v>
      </c>
      <c r="CD47" s="37">
        <f t="shared" si="76"/>
        <v>0</v>
      </c>
      <c r="CE47" s="37">
        <f t="shared" si="76"/>
        <v>0</v>
      </c>
      <c r="CF47" s="37">
        <f t="shared" si="76"/>
        <v>0</v>
      </c>
      <c r="CG47" s="37">
        <f t="shared" si="76"/>
        <v>0</v>
      </c>
      <c r="CH47" s="37">
        <f t="shared" si="76"/>
        <v>0</v>
      </c>
    </row>
    <row r="48" spans="1:86">
      <c r="A48" s="30">
        <v>36</v>
      </c>
      <c r="B48" s="24" t="s">
        <v>109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>
        <v>0</v>
      </c>
      <c r="P48" s="37">
        <f t="shared" si="77"/>
        <v>0</v>
      </c>
      <c r="Q48" s="37">
        <f t="shared" si="72"/>
        <v>0</v>
      </c>
      <c r="R48" s="37">
        <f t="shared" si="72"/>
        <v>0</v>
      </c>
      <c r="S48" s="37">
        <f t="shared" si="72"/>
        <v>0</v>
      </c>
      <c r="T48" s="37">
        <f t="shared" si="72"/>
        <v>0</v>
      </c>
      <c r="U48" s="37">
        <f t="shared" si="72"/>
        <v>0</v>
      </c>
      <c r="V48" s="37">
        <f t="shared" si="72"/>
        <v>0</v>
      </c>
      <c r="W48" s="37">
        <f t="shared" si="72"/>
        <v>0</v>
      </c>
      <c r="X48" s="37">
        <f t="shared" si="72"/>
        <v>0</v>
      </c>
      <c r="Y48" s="37">
        <f t="shared" si="72"/>
        <v>0</v>
      </c>
      <c r="Z48" s="37">
        <f t="shared" si="72"/>
        <v>0</v>
      </c>
      <c r="AA48" s="37">
        <f t="shared" si="72"/>
        <v>0</v>
      </c>
      <c r="AB48" s="37">
        <f t="shared" si="72"/>
        <v>0</v>
      </c>
      <c r="AC48" s="37">
        <f t="shared" si="72"/>
        <v>0</v>
      </c>
      <c r="AD48" s="37">
        <f t="shared" si="72"/>
        <v>0</v>
      </c>
      <c r="AE48" s="37">
        <f t="shared" si="72"/>
        <v>0</v>
      </c>
      <c r="AF48" s="37">
        <f t="shared" si="72"/>
        <v>0</v>
      </c>
      <c r="AG48" s="37">
        <f t="shared" si="73"/>
        <v>0</v>
      </c>
      <c r="AH48" s="37">
        <f t="shared" si="73"/>
        <v>0</v>
      </c>
      <c r="AI48" s="37">
        <f t="shared" si="73"/>
        <v>0</v>
      </c>
      <c r="AJ48" s="37">
        <f t="shared" si="73"/>
        <v>0</v>
      </c>
      <c r="AK48" s="37">
        <f t="shared" si="73"/>
        <v>0</v>
      </c>
      <c r="AL48" s="37">
        <f t="shared" si="73"/>
        <v>0</v>
      </c>
      <c r="AM48" s="37">
        <f t="shared" si="73"/>
        <v>0</v>
      </c>
      <c r="AN48" s="37">
        <f t="shared" si="73"/>
        <v>0</v>
      </c>
      <c r="AO48" s="37">
        <f t="shared" si="73"/>
        <v>0</v>
      </c>
      <c r="AP48" s="37">
        <f t="shared" si="73"/>
        <v>0</v>
      </c>
      <c r="AQ48" s="37">
        <f t="shared" si="73"/>
        <v>0</v>
      </c>
      <c r="AR48" s="37">
        <f t="shared" si="73"/>
        <v>0</v>
      </c>
      <c r="AS48" s="37">
        <f t="shared" si="73"/>
        <v>0</v>
      </c>
      <c r="AT48" s="37">
        <f t="shared" si="73"/>
        <v>0</v>
      </c>
      <c r="AU48" s="37">
        <f t="shared" si="73"/>
        <v>0</v>
      </c>
      <c r="AV48" s="37">
        <f t="shared" si="73"/>
        <v>0</v>
      </c>
      <c r="AW48" s="37">
        <f t="shared" si="74"/>
        <v>0</v>
      </c>
      <c r="AX48" s="37">
        <f t="shared" si="74"/>
        <v>0</v>
      </c>
      <c r="AY48" s="37">
        <f t="shared" si="74"/>
        <v>0</v>
      </c>
      <c r="AZ48" s="37">
        <f t="shared" si="74"/>
        <v>0</v>
      </c>
      <c r="BA48" s="37">
        <f t="shared" si="74"/>
        <v>0</v>
      </c>
      <c r="BB48" s="37">
        <f t="shared" si="74"/>
        <v>0</v>
      </c>
      <c r="BC48" s="37">
        <f t="shared" si="74"/>
        <v>0</v>
      </c>
      <c r="BD48" s="37">
        <f t="shared" si="74"/>
        <v>0</v>
      </c>
      <c r="BE48" s="37">
        <f t="shared" si="74"/>
        <v>0</v>
      </c>
      <c r="BF48" s="37">
        <f t="shared" si="74"/>
        <v>0</v>
      </c>
      <c r="BG48" s="37">
        <f t="shared" si="74"/>
        <v>0</v>
      </c>
      <c r="BH48" s="37">
        <f t="shared" si="74"/>
        <v>0</v>
      </c>
      <c r="BI48" s="37">
        <f t="shared" si="74"/>
        <v>0</v>
      </c>
      <c r="BJ48" s="37">
        <f t="shared" si="74"/>
        <v>0</v>
      </c>
      <c r="BK48" s="37">
        <f t="shared" si="74"/>
        <v>0</v>
      </c>
      <c r="BL48" s="37">
        <f t="shared" si="74"/>
        <v>0</v>
      </c>
      <c r="BM48" s="37">
        <f t="shared" si="75"/>
        <v>0</v>
      </c>
      <c r="BN48" s="37">
        <f t="shared" si="75"/>
        <v>0</v>
      </c>
      <c r="BO48" s="37">
        <f t="shared" si="75"/>
        <v>0</v>
      </c>
      <c r="BP48" s="37">
        <f t="shared" si="75"/>
        <v>0</v>
      </c>
      <c r="BQ48" s="37">
        <f t="shared" si="75"/>
        <v>0</v>
      </c>
      <c r="BR48" s="37">
        <f t="shared" si="75"/>
        <v>0</v>
      </c>
      <c r="BS48" s="37">
        <f t="shared" si="75"/>
        <v>0</v>
      </c>
      <c r="BT48" s="37">
        <f t="shared" si="75"/>
        <v>0</v>
      </c>
      <c r="BU48" s="37">
        <f t="shared" si="75"/>
        <v>0</v>
      </c>
      <c r="BV48" s="37">
        <f t="shared" si="75"/>
        <v>0</v>
      </c>
      <c r="BW48" s="37">
        <f t="shared" si="75"/>
        <v>0</v>
      </c>
      <c r="BX48" s="37">
        <f t="shared" si="75"/>
        <v>0</v>
      </c>
      <c r="BY48" s="37">
        <f t="shared" si="75"/>
        <v>0</v>
      </c>
      <c r="BZ48" s="37">
        <f t="shared" si="75"/>
        <v>0</v>
      </c>
      <c r="CA48" s="37">
        <f t="shared" si="75"/>
        <v>0</v>
      </c>
      <c r="CB48" s="37">
        <f t="shared" si="75"/>
        <v>0</v>
      </c>
      <c r="CC48" s="37">
        <f t="shared" si="76"/>
        <v>0</v>
      </c>
      <c r="CD48" s="37">
        <f t="shared" si="76"/>
        <v>0</v>
      </c>
      <c r="CE48" s="37">
        <f t="shared" si="76"/>
        <v>0</v>
      </c>
      <c r="CF48" s="37">
        <f t="shared" si="76"/>
        <v>0</v>
      </c>
      <c r="CG48" s="37">
        <f t="shared" si="76"/>
        <v>0</v>
      </c>
      <c r="CH48" s="37">
        <f t="shared" si="76"/>
        <v>0</v>
      </c>
    </row>
    <row r="49" spans="1:86">
      <c r="A49" s="30">
        <v>37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86">
      <c r="A50" s="30">
        <v>38</v>
      </c>
      <c r="B50" s="24" t="s">
        <v>110</v>
      </c>
      <c r="C50" s="38">
        <f t="shared" ref="C50:BN50" si="78">C55*C57</f>
        <v>149838.91476042525</v>
      </c>
      <c r="D50" s="38">
        <f t="shared" si="78"/>
        <v>149384.5004395748</v>
      </c>
      <c r="E50" s="38">
        <f t="shared" si="78"/>
        <v>148366.27575766918</v>
      </c>
      <c r="F50" s="38">
        <f t="shared" si="78"/>
        <v>150082.95208088195</v>
      </c>
      <c r="G50" s="38">
        <f t="shared" si="78"/>
        <v>153659.36108757523</v>
      </c>
      <c r="H50" s="38">
        <f t="shared" si="78"/>
        <v>155981.92317192195</v>
      </c>
      <c r="I50" s="38">
        <f t="shared" si="78"/>
        <v>158195.08921606391</v>
      </c>
      <c r="J50" s="38">
        <f t="shared" si="78"/>
        <v>158043.61777578044</v>
      </c>
      <c r="K50" s="38">
        <f t="shared" si="78"/>
        <v>158153.01381598518</v>
      </c>
      <c r="L50" s="38">
        <f t="shared" si="78"/>
        <v>158489.61701661511</v>
      </c>
      <c r="M50" s="38">
        <f t="shared" si="78"/>
        <v>155981.92317192195</v>
      </c>
      <c r="N50" s="38">
        <f t="shared" si="78"/>
        <v>152876.7586461106</v>
      </c>
      <c r="O50" s="38">
        <f t="shared" si="78"/>
        <v>150259.6687612127</v>
      </c>
      <c r="P50" s="38">
        <f t="shared" si="78"/>
        <v>149805.25444036225</v>
      </c>
      <c r="Q50" s="38">
        <f>Q55*Q57</f>
        <v>148787.02975845663</v>
      </c>
      <c r="R50" s="38">
        <f t="shared" si="78"/>
        <v>150503.7060816694</v>
      </c>
      <c r="S50" s="38">
        <f t="shared" si="78"/>
        <v>154080.11508836268</v>
      </c>
      <c r="T50" s="38">
        <f t="shared" si="78"/>
        <v>156402.6771727094</v>
      </c>
      <c r="U50" s="38">
        <f t="shared" si="78"/>
        <v>158615.84321685135</v>
      </c>
      <c r="V50" s="38">
        <f t="shared" si="78"/>
        <v>158464.37177656789</v>
      </c>
      <c r="W50" s="38">
        <f t="shared" si="78"/>
        <v>158573.76781677263</v>
      </c>
      <c r="X50" s="38">
        <f t="shared" si="78"/>
        <v>158910.37101740256</v>
      </c>
      <c r="Y50" s="38">
        <f t="shared" si="78"/>
        <v>156402.6771727094</v>
      </c>
      <c r="Z50" s="38">
        <f t="shared" si="78"/>
        <v>153297.51264689805</v>
      </c>
      <c r="AA50" s="38">
        <f t="shared" si="78"/>
        <v>150680.42276200012</v>
      </c>
      <c r="AB50" s="38">
        <f t="shared" si="78"/>
        <v>150226.00844114969</v>
      </c>
      <c r="AC50" s="38">
        <f t="shared" si="78"/>
        <v>149207.78375924408</v>
      </c>
      <c r="AD50" s="38">
        <f t="shared" si="78"/>
        <v>150924.46008245685</v>
      </c>
      <c r="AE50" s="38">
        <f t="shared" si="78"/>
        <v>154500.86908915013</v>
      </c>
      <c r="AF50" s="38">
        <f t="shared" si="78"/>
        <v>156823.43117349685</v>
      </c>
      <c r="AG50" s="38">
        <f t="shared" si="78"/>
        <v>159036.5972176388</v>
      </c>
      <c r="AH50" s="38">
        <f t="shared" si="78"/>
        <v>158885.12577735534</v>
      </c>
      <c r="AI50" s="38">
        <f t="shared" si="78"/>
        <v>158994.52181756007</v>
      </c>
      <c r="AJ50" s="38">
        <f t="shared" si="78"/>
        <v>159331.12501819001</v>
      </c>
      <c r="AK50" s="38">
        <f t="shared" si="78"/>
        <v>156823.43117349685</v>
      </c>
      <c r="AL50" s="38">
        <f t="shared" si="78"/>
        <v>153718.26664768549</v>
      </c>
      <c r="AM50" s="38">
        <f t="shared" si="78"/>
        <v>151101.17676278757</v>
      </c>
      <c r="AN50" s="38">
        <f t="shared" si="78"/>
        <v>150646.76244193714</v>
      </c>
      <c r="AO50" s="38">
        <f t="shared" si="78"/>
        <v>149628.53776003153</v>
      </c>
      <c r="AP50" s="38">
        <f t="shared" si="78"/>
        <v>151345.2140832443</v>
      </c>
      <c r="AQ50" s="38">
        <f t="shared" si="78"/>
        <v>154921.62308993758</v>
      </c>
      <c r="AR50" s="38">
        <f t="shared" si="78"/>
        <v>157244.1851742843</v>
      </c>
      <c r="AS50" s="38">
        <f t="shared" si="78"/>
        <v>159457.35121842625</v>
      </c>
      <c r="AT50" s="38">
        <f t="shared" si="78"/>
        <v>159305.87977814279</v>
      </c>
      <c r="AU50" s="38">
        <f t="shared" si="78"/>
        <v>159415.27581834749</v>
      </c>
      <c r="AV50" s="38">
        <f t="shared" si="78"/>
        <v>159751.87901897746</v>
      </c>
      <c r="AW50" s="38">
        <f t="shared" si="78"/>
        <v>157244.1851742843</v>
      </c>
      <c r="AX50" s="38">
        <f t="shared" si="78"/>
        <v>154139.02064847294</v>
      </c>
      <c r="AY50" s="38">
        <f t="shared" si="78"/>
        <v>151521.93076357502</v>
      </c>
      <c r="AZ50" s="38">
        <f t="shared" si="78"/>
        <v>151067.51644272459</v>
      </c>
      <c r="BA50" s="38">
        <f t="shared" si="78"/>
        <v>150049.29176081897</v>
      </c>
      <c r="BB50" s="38">
        <f t="shared" si="78"/>
        <v>151765.96808403175</v>
      </c>
      <c r="BC50" s="38">
        <f t="shared" si="78"/>
        <v>155342.37709072503</v>
      </c>
      <c r="BD50" s="38">
        <f t="shared" si="78"/>
        <v>157664.93917507172</v>
      </c>
      <c r="BE50" s="38">
        <f t="shared" si="78"/>
        <v>159878.1052192137</v>
      </c>
      <c r="BF50" s="38">
        <f t="shared" si="78"/>
        <v>159726.63377893021</v>
      </c>
      <c r="BG50" s="38">
        <f t="shared" si="78"/>
        <v>159836.02981913494</v>
      </c>
      <c r="BH50" s="38">
        <f t="shared" si="78"/>
        <v>160172.63301976491</v>
      </c>
      <c r="BI50" s="38">
        <f t="shared" si="78"/>
        <v>157664.93917507172</v>
      </c>
      <c r="BJ50" s="38">
        <f t="shared" si="78"/>
        <v>154559.77464926039</v>
      </c>
      <c r="BK50" s="38">
        <f t="shared" si="78"/>
        <v>151942.68476436246</v>
      </c>
      <c r="BL50" s="38">
        <f t="shared" si="78"/>
        <v>151488.27044351204</v>
      </c>
      <c r="BM50" s="38">
        <f t="shared" si="78"/>
        <v>150470.04576160639</v>
      </c>
      <c r="BN50" s="38">
        <f t="shared" si="78"/>
        <v>152186.72208481919</v>
      </c>
      <c r="BO50" s="38">
        <f t="shared" ref="BO50:CH50" si="79">BO55*BO57</f>
        <v>155763.13109151248</v>
      </c>
      <c r="BP50" s="38">
        <f t="shared" si="79"/>
        <v>158085.69317585917</v>
      </c>
      <c r="BQ50" s="38">
        <f t="shared" si="79"/>
        <v>160298.85922000115</v>
      </c>
      <c r="BR50" s="38">
        <f t="shared" si="79"/>
        <v>160147.38777971765</v>
      </c>
      <c r="BS50" s="38">
        <f t="shared" si="79"/>
        <v>160256.78381992239</v>
      </c>
      <c r="BT50" s="38">
        <f t="shared" si="79"/>
        <v>160593.38702055236</v>
      </c>
      <c r="BU50" s="38">
        <f t="shared" si="79"/>
        <v>158085.69317585917</v>
      </c>
      <c r="BV50" s="38">
        <f t="shared" si="79"/>
        <v>154980.52865004784</v>
      </c>
      <c r="BW50" s="38">
        <f t="shared" si="79"/>
        <v>152363.43876514991</v>
      </c>
      <c r="BX50" s="38">
        <f t="shared" si="79"/>
        <v>151909.02444429946</v>
      </c>
      <c r="BY50" s="38">
        <f t="shared" si="79"/>
        <v>150890.79976239384</v>
      </c>
      <c r="BZ50" s="38">
        <f t="shared" si="79"/>
        <v>152607.47608560664</v>
      </c>
      <c r="CA50" s="38">
        <f t="shared" si="79"/>
        <v>156183.88509229993</v>
      </c>
      <c r="CB50" s="38">
        <f t="shared" si="79"/>
        <v>158506.44717664662</v>
      </c>
      <c r="CC50" s="38">
        <f t="shared" si="79"/>
        <v>160719.6132207886</v>
      </c>
      <c r="CD50" s="38">
        <f t="shared" si="79"/>
        <v>160568.1417805051</v>
      </c>
      <c r="CE50" s="38">
        <f t="shared" si="79"/>
        <v>160677.53782070984</v>
      </c>
      <c r="CF50" s="38">
        <f t="shared" si="79"/>
        <v>161014.1410213398</v>
      </c>
      <c r="CG50" s="38">
        <f t="shared" si="79"/>
        <v>158506.44717664662</v>
      </c>
      <c r="CH50" s="38">
        <f t="shared" si="79"/>
        <v>155401.28265083529</v>
      </c>
    </row>
    <row r="51" spans="1:86">
      <c r="A51" s="30">
        <v>39</v>
      </c>
      <c r="B51" s="24" t="s">
        <v>111</v>
      </c>
      <c r="C51" s="38">
        <f t="shared" ref="C51:N51" si="80">C59-C50</f>
        <v>11589.936639574764</v>
      </c>
      <c r="D51" s="38">
        <f t="shared" si="80"/>
        <v>-11589.936639574793</v>
      </c>
      <c r="E51" s="38">
        <f t="shared" si="80"/>
        <v>51876.232742330816</v>
      </c>
      <c r="F51" s="38">
        <f t="shared" si="80"/>
        <v>102275.44941911806</v>
      </c>
      <c r="G51" s="38">
        <f t="shared" si="80"/>
        <v>188677.06031242476</v>
      </c>
      <c r="H51" s="38">
        <f t="shared" si="80"/>
        <v>456073.68692807807</v>
      </c>
      <c r="I51" s="38">
        <f t="shared" si="80"/>
        <v>861746.64098393614</v>
      </c>
      <c r="J51" s="38">
        <f t="shared" si="80"/>
        <v>751097.2858242197</v>
      </c>
      <c r="K51" s="38">
        <f t="shared" si="80"/>
        <v>382277.05838401488</v>
      </c>
      <c r="L51" s="38">
        <f t="shared" si="80"/>
        <v>245285.26598338486</v>
      </c>
      <c r="M51" s="38">
        <f t="shared" si="80"/>
        <v>58170.908028078033</v>
      </c>
      <c r="N51" s="38">
        <f t="shared" si="80"/>
        <v>16204.990953889414</v>
      </c>
      <c r="O51" s="39">
        <f>O53*O57*O$14</f>
        <v>0</v>
      </c>
      <c r="P51" s="39">
        <f t="shared" ref="P51:Z51" si="81">P53*P57*P$14</f>
        <v>0</v>
      </c>
      <c r="Q51" s="39">
        <f t="shared" si="81"/>
        <v>1831.7518381747</v>
      </c>
      <c r="R51" s="39">
        <f t="shared" si="81"/>
        <v>65777.461552756358</v>
      </c>
      <c r="S51" s="39">
        <f t="shared" si="81"/>
        <v>343341.84064324159</v>
      </c>
      <c r="T51" s="39">
        <f t="shared" si="81"/>
        <v>632529.98584511445</v>
      </c>
      <c r="U51" s="39">
        <f t="shared" si="81"/>
        <v>786960.93152509653</v>
      </c>
      <c r="V51" s="39">
        <f t="shared" si="81"/>
        <v>857416.9696861878</v>
      </c>
      <c r="W51" s="39">
        <f t="shared" si="81"/>
        <v>573958.16422927601</v>
      </c>
      <c r="X51" s="39">
        <f t="shared" si="81"/>
        <v>337476.00788053294</v>
      </c>
      <c r="Y51" s="39">
        <f t="shared" si="81"/>
        <v>128046.40504931541</v>
      </c>
      <c r="Z51" s="39">
        <f t="shared" si="81"/>
        <v>13210.970117764808</v>
      </c>
      <c r="AA51" s="39">
        <f>AA53*AA57*AA$14</f>
        <v>0</v>
      </c>
      <c r="AB51" s="39">
        <f t="shared" ref="AB51:AL51" si="82">AB53*AB57*AB$14</f>
        <v>0</v>
      </c>
      <c r="AC51" s="39">
        <f t="shared" si="82"/>
        <v>1837.0278631337278</v>
      </c>
      <c r="AD51" s="39">
        <f t="shared" si="82"/>
        <v>65964.79965869218</v>
      </c>
      <c r="AE51" s="39">
        <f t="shared" si="82"/>
        <v>344297.41772328009</v>
      </c>
      <c r="AF51" s="39">
        <f t="shared" si="82"/>
        <v>634264.77006614464</v>
      </c>
      <c r="AG51" s="39">
        <f t="shared" si="82"/>
        <v>789089.71873565065</v>
      </c>
      <c r="AH51" s="39">
        <f t="shared" si="82"/>
        <v>859738.51984334609</v>
      </c>
      <c r="AI51" s="39">
        <f t="shared" si="82"/>
        <v>575511.16728544945</v>
      </c>
      <c r="AJ51" s="39">
        <f t="shared" si="82"/>
        <v>338387.24602103746</v>
      </c>
      <c r="AK51" s="39">
        <f t="shared" si="82"/>
        <v>128397.58663439457</v>
      </c>
      <c r="AL51" s="39">
        <f t="shared" si="82"/>
        <v>13247.922611868853</v>
      </c>
      <c r="AM51" s="39">
        <f>AM53*AM57*AM$14</f>
        <v>0</v>
      </c>
      <c r="AN51" s="39">
        <f t="shared" ref="AN51:AX51" si="83">AN53*AN57*AN$14</f>
        <v>0</v>
      </c>
      <c r="AO51" s="39">
        <f t="shared" si="83"/>
        <v>1842.3044337971596</v>
      </c>
      <c r="AP51" s="39">
        <f t="shared" si="83"/>
        <v>66152.157138821654</v>
      </c>
      <c r="AQ51" s="39">
        <f t="shared" si="83"/>
        <v>345253.09360234143</v>
      </c>
      <c r="AR51" s="39">
        <f t="shared" si="83"/>
        <v>635999.73362033791</v>
      </c>
      <c r="AS51" s="39">
        <f t="shared" si="83"/>
        <v>791218.72597474931</v>
      </c>
      <c r="AT51" s="39">
        <f t="shared" si="83"/>
        <v>862060.30995534919</v>
      </c>
      <c r="AU51" s="39">
        <f t="shared" si="83"/>
        <v>577064.33085838228</v>
      </c>
      <c r="AV51" s="39">
        <f t="shared" si="83"/>
        <v>339298.57834390132</v>
      </c>
      <c r="AW51" s="39">
        <f t="shared" si="83"/>
        <v>128748.80452283857</v>
      </c>
      <c r="AX51" s="39">
        <f t="shared" si="83"/>
        <v>13284.878926777908</v>
      </c>
      <c r="AY51" s="39">
        <f>AY53*AY57*AY$14</f>
        <v>0</v>
      </c>
      <c r="AZ51" s="39">
        <f t="shared" ref="AZ51:BJ51" si="84">AZ53*AZ57*AZ$14</f>
        <v>0</v>
      </c>
      <c r="BA51" s="39">
        <f t="shared" si="84"/>
        <v>1847.5824646309666</v>
      </c>
      <c r="BB51" s="39">
        <f t="shared" si="84"/>
        <v>66339.566828079842</v>
      </c>
      <c r="BC51" s="39">
        <f t="shared" si="84"/>
        <v>346209.03963730938</v>
      </c>
      <c r="BD51" s="39">
        <f t="shared" si="84"/>
        <v>637735.19215588144</v>
      </c>
      <c r="BE51" s="39">
        <f t="shared" si="84"/>
        <v>793348.34591139387</v>
      </c>
      <c r="BF51" s="39">
        <f t="shared" si="84"/>
        <v>864382.76784981135</v>
      </c>
      <c r="BG51" s="39">
        <f t="shared" si="84"/>
        <v>578617.94133593014</v>
      </c>
      <c r="BH51" s="39">
        <f t="shared" si="84"/>
        <v>340210.17323666951</v>
      </c>
      <c r="BI51" s="39">
        <f t="shared" si="84"/>
        <v>129100.12261298666</v>
      </c>
      <c r="BJ51" s="39">
        <f t="shared" si="84"/>
        <v>13321.8456561684</v>
      </c>
      <c r="BK51" s="39">
        <f>BK53*BK57*BK$14</f>
        <v>0</v>
      </c>
      <c r="BL51" s="39">
        <f t="shared" ref="BL51:BV51" si="85">BL53*BL57*BL$14</f>
        <v>0</v>
      </c>
      <c r="BM51" s="39">
        <f t="shared" si="85"/>
        <v>1852.8601292660164</v>
      </c>
      <c r="BN51" s="39">
        <f t="shared" si="85"/>
        <v>66526.963147533403</v>
      </c>
      <c r="BO51" s="39">
        <f t="shared" si="85"/>
        <v>347164.91357760906</v>
      </c>
      <c r="BP51" s="39">
        <f t="shared" si="85"/>
        <v>639470.51521651866</v>
      </c>
      <c r="BQ51" s="39">
        <f t="shared" si="85"/>
        <v>795477.79423759878</v>
      </c>
      <c r="BR51" s="39">
        <f t="shared" si="85"/>
        <v>866705.03899485792</v>
      </c>
      <c r="BS51" s="39">
        <f t="shared" si="85"/>
        <v>580171.4266938176</v>
      </c>
      <c r="BT51" s="39">
        <f t="shared" si="85"/>
        <v>341121.69436510449</v>
      </c>
      <c r="BU51" s="39">
        <f t="shared" si="85"/>
        <v>129451.4132782298</v>
      </c>
      <c r="BV51" s="39">
        <f t="shared" si="85"/>
        <v>13358.809630604865</v>
      </c>
      <c r="BW51" s="39">
        <f>BW53*BW57*BW$14</f>
        <v>0</v>
      </c>
      <c r="BX51" s="39">
        <f t="shared" ref="BX51:CH51" si="86">BX53*BX57*BX$14</f>
        <v>0</v>
      </c>
      <c r="BY51" s="39">
        <f t="shared" si="86"/>
        <v>1858.1355535284729</v>
      </c>
      <c r="BZ51" s="39">
        <f t="shared" si="86"/>
        <v>66714.278810160016</v>
      </c>
      <c r="CA51" s="39">
        <f t="shared" si="86"/>
        <v>348120.36434674088</v>
      </c>
      <c r="CB51" s="39">
        <f t="shared" si="86"/>
        <v>641205.05618968105</v>
      </c>
      <c r="CC51" s="39">
        <f t="shared" si="86"/>
        <v>797606.26666369091</v>
      </c>
      <c r="CD51" s="39">
        <f t="shared" si="86"/>
        <v>869026.24707921199</v>
      </c>
      <c r="CE51" s="39">
        <f t="shared" si="86"/>
        <v>581724.20033279585</v>
      </c>
      <c r="CF51" s="39">
        <f t="shared" si="86"/>
        <v>342032.79683282477</v>
      </c>
      <c r="CG51" s="39">
        <f t="shared" si="86"/>
        <v>129802.54562135095</v>
      </c>
      <c r="CH51" s="39">
        <f t="shared" si="86"/>
        <v>13395.757340308524</v>
      </c>
    </row>
    <row r="52" spans="1:86">
      <c r="A52" s="30">
        <v>40</v>
      </c>
      <c r="B52" s="24" t="s">
        <v>112</v>
      </c>
      <c r="C52" s="40">
        <f t="shared" ref="C52:N52" si="87">C51/C57</f>
        <v>0.65090063122401232</v>
      </c>
      <c r="D52" s="40">
        <f t="shared" si="87"/>
        <v>-0.65288061286473598</v>
      </c>
      <c r="E52" s="40">
        <f t="shared" si="87"/>
        <v>2.9423307096778863</v>
      </c>
      <c r="F52" s="40">
        <f t="shared" si="87"/>
        <v>5.7345359921008159</v>
      </c>
      <c r="G52" s="40">
        <f t="shared" si="87"/>
        <v>10.332807246025451</v>
      </c>
      <c r="H52" s="40">
        <f t="shared" si="87"/>
        <v>24.604752208031833</v>
      </c>
      <c r="I52" s="40">
        <f t="shared" si="87"/>
        <v>45.840025585612857</v>
      </c>
      <c r="J52" s="40">
        <f t="shared" si="87"/>
        <v>39.992401140739027</v>
      </c>
      <c r="K52" s="40">
        <f t="shared" si="87"/>
        <v>20.340377694158501</v>
      </c>
      <c r="L52" s="40">
        <f t="shared" si="87"/>
        <v>13.023535413793399</v>
      </c>
      <c r="M52" s="40">
        <f t="shared" si="87"/>
        <v>3.1382665099308391</v>
      </c>
      <c r="N52" s="40">
        <f t="shared" si="87"/>
        <v>0.89200148367311138</v>
      </c>
      <c r="O52" s="41">
        <f>O51/O57</f>
        <v>0</v>
      </c>
      <c r="P52" s="41">
        <f t="shared" ref="P52:Z52" si="88">P51/P57</f>
        <v>0</v>
      </c>
      <c r="Q52" s="41">
        <f t="shared" si="88"/>
        <v>0.10360001347065777</v>
      </c>
      <c r="R52" s="41">
        <f t="shared" si="88"/>
        <v>3.6778004782083511</v>
      </c>
      <c r="S52" s="41">
        <f t="shared" si="88"/>
        <v>18.751602438189053</v>
      </c>
      <c r="T52" s="41">
        <f t="shared" si="88"/>
        <v>34.032604425111074</v>
      </c>
      <c r="U52" s="41">
        <f t="shared" si="88"/>
        <v>41.750805428675079</v>
      </c>
      <c r="V52" s="41">
        <f t="shared" si="88"/>
        <v>45.532205920354087</v>
      </c>
      <c r="W52" s="41">
        <f t="shared" si="88"/>
        <v>30.458403960373381</v>
      </c>
      <c r="X52" s="41">
        <f t="shared" si="88"/>
        <v>17.871002323688462</v>
      </c>
      <c r="Y52" s="41">
        <f t="shared" si="88"/>
        <v>6.8894008957987412</v>
      </c>
      <c r="Z52" s="41">
        <f t="shared" si="88"/>
        <v>0.7252000942946043</v>
      </c>
      <c r="AA52" s="41">
        <f>AA51/AA57</f>
        <v>0</v>
      </c>
      <c r="AB52" s="41">
        <f t="shared" ref="AB52:AL52" si="89">AB51/AB57</f>
        <v>0</v>
      </c>
      <c r="AC52" s="41">
        <f t="shared" si="89"/>
        <v>0.10360542908655619</v>
      </c>
      <c r="AD52" s="41">
        <f t="shared" si="89"/>
        <v>3.6779927325727448</v>
      </c>
      <c r="AE52" s="41">
        <f t="shared" si="89"/>
        <v>18.752582664666672</v>
      </c>
      <c r="AF52" s="41">
        <f t="shared" si="89"/>
        <v>34.03438345493371</v>
      </c>
      <c r="AG52" s="41">
        <f t="shared" si="89"/>
        <v>41.752987921882145</v>
      </c>
      <c r="AH52" s="41">
        <f t="shared" si="89"/>
        <v>45.534586083541448</v>
      </c>
      <c r="AI52" s="41">
        <f t="shared" si="89"/>
        <v>30.45999615144752</v>
      </c>
      <c r="AJ52" s="41">
        <f t="shared" si="89"/>
        <v>17.871936517430942</v>
      </c>
      <c r="AK52" s="41">
        <f t="shared" si="89"/>
        <v>6.8897610342559865</v>
      </c>
      <c r="AL52" s="41">
        <f t="shared" si="89"/>
        <v>0.7252380036058933</v>
      </c>
      <c r="AM52" s="41">
        <f>AM51/AM57</f>
        <v>0</v>
      </c>
      <c r="AN52" s="41">
        <f t="shared" ref="AN52:AX52" si="90">AN51/AN57</f>
        <v>0</v>
      </c>
      <c r="AO52" s="41">
        <f t="shared" si="90"/>
        <v>0.10361084493544567</v>
      </c>
      <c r="AP52" s="41">
        <f t="shared" si="90"/>
        <v>3.678184995208321</v>
      </c>
      <c r="AQ52" s="41">
        <f t="shared" si="90"/>
        <v>18.753562933315667</v>
      </c>
      <c r="AR52" s="41">
        <f t="shared" si="90"/>
        <v>34.036162561293906</v>
      </c>
      <c r="AS52" s="41">
        <f t="shared" si="90"/>
        <v>41.755170508984605</v>
      </c>
      <c r="AT52" s="41">
        <f t="shared" si="90"/>
        <v>45.53696634912837</v>
      </c>
      <c r="AU52" s="41">
        <f t="shared" si="90"/>
        <v>30.461588411021022</v>
      </c>
      <c r="AV52" s="41">
        <f t="shared" si="90"/>
        <v>17.872870751364378</v>
      </c>
      <c r="AW52" s="41">
        <f t="shared" si="90"/>
        <v>6.8901211882071376</v>
      </c>
      <c r="AX52" s="41">
        <f t="shared" si="90"/>
        <v>0.72527591454811968</v>
      </c>
      <c r="AY52" s="41">
        <f>AY51/AY57</f>
        <v>0</v>
      </c>
      <c r="AZ52" s="41">
        <f t="shared" ref="AZ52:BJ52" si="91">AZ51/AZ57</f>
        <v>0</v>
      </c>
      <c r="BA52" s="41">
        <f t="shared" si="91"/>
        <v>0.10361631230054212</v>
      </c>
      <c r="BB52" s="41">
        <f t="shared" si="91"/>
        <v>3.6783790866692456</v>
      </c>
      <c r="BC52" s="41">
        <f t="shared" si="91"/>
        <v>18.754552526398125</v>
      </c>
      <c r="BD52" s="41">
        <f t="shared" si="91"/>
        <v>34.037958590728088</v>
      </c>
      <c r="BE52" s="41">
        <f t="shared" si="91"/>
        <v>41.757373857118473</v>
      </c>
      <c r="BF52" s="41">
        <f t="shared" si="91"/>
        <v>45.539369256088264</v>
      </c>
      <c r="BG52" s="41">
        <f t="shared" si="91"/>
        <v>30.463195816359384</v>
      </c>
      <c r="BH52" s="41">
        <f t="shared" si="91"/>
        <v>17.873813871843517</v>
      </c>
      <c r="BI52" s="41">
        <f t="shared" si="91"/>
        <v>6.8904847679860515</v>
      </c>
      <c r="BJ52" s="41">
        <f t="shared" si="91"/>
        <v>0.72531418610379483</v>
      </c>
      <c r="BK52" s="41">
        <f>BK51/BK57</f>
        <v>0</v>
      </c>
      <c r="BL52" s="41">
        <f t="shared" ref="BL52:BV52" si="92">BL51/BL57</f>
        <v>0</v>
      </c>
      <c r="BM52" s="41">
        <f t="shared" si="92"/>
        <v>0.10362172860947466</v>
      </c>
      <c r="BN52" s="41">
        <f t="shared" si="92"/>
        <v>3.6785713656363508</v>
      </c>
      <c r="BO52" s="41">
        <f t="shared" si="92"/>
        <v>18.755532878314913</v>
      </c>
      <c r="BP52" s="41">
        <f t="shared" si="92"/>
        <v>34.039737848212425</v>
      </c>
      <c r="BQ52" s="41">
        <f t="shared" si="92"/>
        <v>41.759556629618288</v>
      </c>
      <c r="BR52" s="41">
        <f t="shared" si="92"/>
        <v>45.541749723864115</v>
      </c>
      <c r="BS52" s="41">
        <f t="shared" si="92"/>
        <v>30.464788211185549</v>
      </c>
      <c r="BT52" s="41">
        <f t="shared" si="92"/>
        <v>17.874748185134379</v>
      </c>
      <c r="BU52" s="41">
        <f t="shared" si="92"/>
        <v>6.890844952530065</v>
      </c>
      <c r="BV52" s="41">
        <f t="shared" si="92"/>
        <v>0.72535210026632269</v>
      </c>
      <c r="BW52" s="41">
        <f>BW51/BW57</f>
        <v>0</v>
      </c>
      <c r="BX52" s="41">
        <f t="shared" ref="BX52:CH52" si="93">BX51/BX57</f>
        <v>0</v>
      </c>
      <c r="BY52" s="41">
        <f t="shared" si="93"/>
        <v>0.10362698976791439</v>
      </c>
      <c r="BZ52" s="41">
        <f t="shared" si="93"/>
        <v>3.6787581367609605</v>
      </c>
      <c r="CA52" s="41">
        <f t="shared" si="93"/>
        <v>18.756485147992503</v>
      </c>
      <c r="CB52" s="41">
        <f t="shared" si="93"/>
        <v>34.04146613875988</v>
      </c>
      <c r="CC52" s="41">
        <f t="shared" si="93"/>
        <v>41.761676876469494</v>
      </c>
      <c r="CD52" s="41">
        <f t="shared" si="93"/>
        <v>45.544062002998373</v>
      </c>
      <c r="CE52" s="41">
        <f t="shared" si="93"/>
        <v>30.466334991766828</v>
      </c>
      <c r="CF52" s="41">
        <f t="shared" si="93"/>
        <v>17.875655734965232</v>
      </c>
      <c r="CG52" s="41">
        <f t="shared" si="93"/>
        <v>6.891194819566306</v>
      </c>
      <c r="CH52" s="41">
        <f t="shared" si="93"/>
        <v>0.7253889283754007</v>
      </c>
    </row>
    <row r="53" spans="1:86">
      <c r="A53" s="30">
        <v>41</v>
      </c>
      <c r="B53" s="24" t="s">
        <v>113</v>
      </c>
      <c r="C53" s="42">
        <f>SUM(C52:N52)/SUM(C$13:N$13)</f>
        <v>5.1797284694847255E-2</v>
      </c>
      <c r="D53" s="42">
        <f>C53</f>
        <v>5.1797284694847255E-2</v>
      </c>
      <c r="E53" s="42">
        <f t="shared" ref="E53:N53" si="94">D53</f>
        <v>5.1797284694847255E-2</v>
      </c>
      <c r="F53" s="42">
        <f t="shared" si="94"/>
        <v>5.1797284694847255E-2</v>
      </c>
      <c r="G53" s="42">
        <f t="shared" si="94"/>
        <v>5.1797284694847255E-2</v>
      </c>
      <c r="H53" s="42">
        <f t="shared" si="94"/>
        <v>5.1797284694847255E-2</v>
      </c>
      <c r="I53" s="42">
        <f t="shared" si="94"/>
        <v>5.1797284694847255E-2</v>
      </c>
      <c r="J53" s="42">
        <f t="shared" si="94"/>
        <v>5.1797284694847255E-2</v>
      </c>
      <c r="K53" s="42">
        <f t="shared" si="94"/>
        <v>5.1797284694847255E-2</v>
      </c>
      <c r="L53" s="42">
        <f t="shared" si="94"/>
        <v>5.1797284694847255E-2</v>
      </c>
      <c r="M53" s="42">
        <f t="shared" si="94"/>
        <v>5.1797284694847255E-2</v>
      </c>
      <c r="N53" s="42">
        <f t="shared" si="94"/>
        <v>5.1797284694847255E-2</v>
      </c>
      <c r="O53" s="43">
        <f>((SUM(C58:N58)/AVERAGE(C57:N57)+O48)*AVERAGE(O57:Z57)-SUM(O50:Z50))/(O57*O$14+P57*P$14+Q57*Q$14+R57*R$14+S57*S$14+T57*T$14+U57*U$14+V57*V$14+W57*W$14+X57*X$14+Y57*Y$14+Z57*Z$14)</f>
        <v>5.1800006735328884E-2</v>
      </c>
      <c r="P53" s="42">
        <f>O53</f>
        <v>5.1800006735328884E-2</v>
      </c>
      <c r="Q53" s="42">
        <f t="shared" ref="Q53:Z53" si="95">P53</f>
        <v>5.1800006735328884E-2</v>
      </c>
      <c r="R53" s="42">
        <f t="shared" si="95"/>
        <v>5.1800006735328884E-2</v>
      </c>
      <c r="S53" s="42">
        <f t="shared" si="95"/>
        <v>5.1800006735328884E-2</v>
      </c>
      <c r="T53" s="42">
        <f t="shared" si="95"/>
        <v>5.1800006735328884E-2</v>
      </c>
      <c r="U53" s="42">
        <f t="shared" si="95"/>
        <v>5.1800006735328884E-2</v>
      </c>
      <c r="V53" s="42">
        <f t="shared" si="95"/>
        <v>5.1800006735328884E-2</v>
      </c>
      <c r="W53" s="42">
        <f t="shared" si="95"/>
        <v>5.1800006735328884E-2</v>
      </c>
      <c r="X53" s="42">
        <f t="shared" si="95"/>
        <v>5.1800006735328884E-2</v>
      </c>
      <c r="Y53" s="42">
        <f t="shared" si="95"/>
        <v>5.1800006735328884E-2</v>
      </c>
      <c r="Z53" s="42">
        <f t="shared" si="95"/>
        <v>5.1800006735328884E-2</v>
      </c>
      <c r="AA53" s="43">
        <f>((SUM(O58:Z58)/AVERAGE(O57:Z57)+AA48)*AVERAGE(AA57:AL57)-SUM(AA50:AL50))/(AA57*AA$14+AB57*AB$14+AC57*AC$14+AD57*AD$14+AE57*AE$14+AF57*AF$14+AG57*AG$14+AH57*AH$14+AI57*AI$14+AJ57*AJ$14+AK57*AK$14+AL57*AL$14)</f>
        <v>5.1802714543278096E-2</v>
      </c>
      <c r="AB53" s="42">
        <f>AA53</f>
        <v>5.1802714543278096E-2</v>
      </c>
      <c r="AC53" s="42">
        <f t="shared" ref="AC53:AL53" si="96">AB53</f>
        <v>5.1802714543278096E-2</v>
      </c>
      <c r="AD53" s="42">
        <f t="shared" si="96"/>
        <v>5.1802714543278096E-2</v>
      </c>
      <c r="AE53" s="42">
        <f t="shared" si="96"/>
        <v>5.1802714543278096E-2</v>
      </c>
      <c r="AF53" s="42">
        <f t="shared" si="96"/>
        <v>5.1802714543278096E-2</v>
      </c>
      <c r="AG53" s="42">
        <f t="shared" si="96"/>
        <v>5.1802714543278096E-2</v>
      </c>
      <c r="AH53" s="42">
        <f t="shared" si="96"/>
        <v>5.1802714543278096E-2</v>
      </c>
      <c r="AI53" s="42">
        <f t="shared" si="96"/>
        <v>5.1802714543278096E-2</v>
      </c>
      <c r="AJ53" s="42">
        <f t="shared" si="96"/>
        <v>5.1802714543278096E-2</v>
      </c>
      <c r="AK53" s="42">
        <f t="shared" si="96"/>
        <v>5.1802714543278096E-2</v>
      </c>
      <c r="AL53" s="42">
        <f t="shared" si="96"/>
        <v>5.1802714543278096E-2</v>
      </c>
      <c r="AM53" s="43">
        <f>((SUM(AA58:AL58)/AVERAGE(AA57:AL57)+AM48)*AVERAGE(AM57:AX57)-SUM(AM50:AX50))/(AM57*AM$14+AN57*AN$14+AO57*AO$14+AP57*AP$14+AQ57*AQ$14+AR57*AR$14+AS57*AS$14+AT57*AT$14+AU57*AU$14+AV57*AV$14+AW57*AW$14+AX57*AX$14)</f>
        <v>5.1805422467722836E-2</v>
      </c>
      <c r="AN53" s="42">
        <f>AM53</f>
        <v>5.1805422467722836E-2</v>
      </c>
      <c r="AO53" s="42">
        <f t="shared" ref="AO53:AX53" si="97">AN53</f>
        <v>5.1805422467722836E-2</v>
      </c>
      <c r="AP53" s="42">
        <f t="shared" si="97"/>
        <v>5.1805422467722836E-2</v>
      </c>
      <c r="AQ53" s="42">
        <f t="shared" si="97"/>
        <v>5.1805422467722836E-2</v>
      </c>
      <c r="AR53" s="42">
        <f t="shared" si="97"/>
        <v>5.1805422467722836E-2</v>
      </c>
      <c r="AS53" s="42">
        <f t="shared" si="97"/>
        <v>5.1805422467722836E-2</v>
      </c>
      <c r="AT53" s="42">
        <f t="shared" si="97"/>
        <v>5.1805422467722836E-2</v>
      </c>
      <c r="AU53" s="42">
        <f t="shared" si="97"/>
        <v>5.1805422467722836E-2</v>
      </c>
      <c r="AV53" s="42">
        <f t="shared" si="97"/>
        <v>5.1805422467722836E-2</v>
      </c>
      <c r="AW53" s="42">
        <f t="shared" si="97"/>
        <v>5.1805422467722836E-2</v>
      </c>
      <c r="AX53" s="42">
        <f t="shared" si="97"/>
        <v>5.1805422467722836E-2</v>
      </c>
      <c r="AY53" s="43">
        <f>((SUM(AM58:AX58)/AVERAGE(AM57:AX57)+AY48)*AVERAGE(AY57:BJ57)-SUM(AY50:BJ50))/(AY57*AY$14+AZ57*AZ$14+BA57*BA$14+BB57*BB$14+BC57*BC$14+BD57*BD$14+BE57*BE$14+BF57*BF$14+BG57*BG$14+BH57*BH$14+BI57*BI$14+BJ57*BJ$14)</f>
        <v>5.1808156150271061E-2</v>
      </c>
      <c r="AZ53" s="42">
        <f>AY53</f>
        <v>5.1808156150271061E-2</v>
      </c>
      <c r="BA53" s="42">
        <f t="shared" ref="BA53:BJ53" si="98">AZ53</f>
        <v>5.1808156150271061E-2</v>
      </c>
      <c r="BB53" s="42">
        <f t="shared" si="98"/>
        <v>5.1808156150271061E-2</v>
      </c>
      <c r="BC53" s="42">
        <f t="shared" si="98"/>
        <v>5.1808156150271061E-2</v>
      </c>
      <c r="BD53" s="42">
        <f t="shared" si="98"/>
        <v>5.1808156150271061E-2</v>
      </c>
      <c r="BE53" s="42">
        <f t="shared" si="98"/>
        <v>5.1808156150271061E-2</v>
      </c>
      <c r="BF53" s="42">
        <f t="shared" si="98"/>
        <v>5.1808156150271061E-2</v>
      </c>
      <c r="BG53" s="42">
        <f t="shared" si="98"/>
        <v>5.1808156150271061E-2</v>
      </c>
      <c r="BH53" s="42">
        <f t="shared" si="98"/>
        <v>5.1808156150271061E-2</v>
      </c>
      <c r="BI53" s="42">
        <f t="shared" si="98"/>
        <v>5.1808156150271061E-2</v>
      </c>
      <c r="BJ53" s="42">
        <f t="shared" si="98"/>
        <v>5.1808156150271061E-2</v>
      </c>
      <c r="BK53" s="43">
        <f>((SUM(AY58:BJ58)/AVERAGE(AY57:BJ57)+BK48)*AVERAGE(BK57:BV57)-SUM(BK50:BV50))/(BK57*BK$14+BL57*BL$14+BM57*BM$14+BN57*BN$14+BO57*BO$14+BP57*BP$14+BQ57*BQ$14+BR57*BR$14+BS57*BS$14+BT57*BT$14+BU57*BU$14+BV57*BV$14)</f>
        <v>5.1810864304737331E-2</v>
      </c>
      <c r="BL53" s="42">
        <f>BK53</f>
        <v>5.1810864304737331E-2</v>
      </c>
      <c r="BM53" s="42">
        <f t="shared" ref="BM53:BV53" si="99">BL53</f>
        <v>5.1810864304737331E-2</v>
      </c>
      <c r="BN53" s="42">
        <f t="shared" si="99"/>
        <v>5.1810864304737331E-2</v>
      </c>
      <c r="BO53" s="42">
        <f t="shared" si="99"/>
        <v>5.1810864304737331E-2</v>
      </c>
      <c r="BP53" s="42">
        <f t="shared" si="99"/>
        <v>5.1810864304737331E-2</v>
      </c>
      <c r="BQ53" s="42">
        <f t="shared" si="99"/>
        <v>5.1810864304737331E-2</v>
      </c>
      <c r="BR53" s="42">
        <f t="shared" si="99"/>
        <v>5.1810864304737331E-2</v>
      </c>
      <c r="BS53" s="42">
        <f t="shared" si="99"/>
        <v>5.1810864304737331E-2</v>
      </c>
      <c r="BT53" s="42">
        <f t="shared" si="99"/>
        <v>5.1810864304737331E-2</v>
      </c>
      <c r="BU53" s="42">
        <f t="shared" si="99"/>
        <v>5.1810864304737331E-2</v>
      </c>
      <c r="BV53" s="42">
        <f t="shared" si="99"/>
        <v>5.1810864304737331E-2</v>
      </c>
      <c r="BW53" s="43">
        <f>((SUM(BK58:BV58)/AVERAGE(BK57:BV57)+BW48)*AVERAGE(BW57:CH57)-SUM(BW50:CH50))/(BW57*BW$14+BX57*BX$14+BY57*BY$14+BZ57*BZ$14+CA57*CA$14+CB57*CB$14+CC57*CC$14+CD57*CD$14+CE57*CE$14+CF57*CF$14+CG57*CG$14+CH57*CH$14)</f>
        <v>5.1813494883957194E-2</v>
      </c>
      <c r="BX53" s="42">
        <f>BW53</f>
        <v>5.1813494883957194E-2</v>
      </c>
      <c r="BY53" s="42">
        <f t="shared" ref="BY53:CH53" si="100">BX53</f>
        <v>5.1813494883957194E-2</v>
      </c>
      <c r="BZ53" s="42">
        <f t="shared" si="100"/>
        <v>5.1813494883957194E-2</v>
      </c>
      <c r="CA53" s="42">
        <f t="shared" si="100"/>
        <v>5.1813494883957194E-2</v>
      </c>
      <c r="CB53" s="42">
        <f t="shared" si="100"/>
        <v>5.1813494883957194E-2</v>
      </c>
      <c r="CC53" s="42">
        <f t="shared" si="100"/>
        <v>5.1813494883957194E-2</v>
      </c>
      <c r="CD53" s="42">
        <f t="shared" si="100"/>
        <v>5.1813494883957194E-2</v>
      </c>
      <c r="CE53" s="42">
        <f t="shared" si="100"/>
        <v>5.1813494883957194E-2</v>
      </c>
      <c r="CF53" s="42">
        <f t="shared" si="100"/>
        <v>5.1813494883957194E-2</v>
      </c>
      <c r="CG53" s="42">
        <f t="shared" si="100"/>
        <v>5.1813494883957194E-2</v>
      </c>
      <c r="CH53" s="42">
        <f t="shared" si="100"/>
        <v>5.1813494883957194E-2</v>
      </c>
    </row>
    <row r="54" spans="1:86">
      <c r="A54" s="30">
        <v>42</v>
      </c>
      <c r="B54" s="24" t="s">
        <v>114</v>
      </c>
      <c r="C54" s="24">
        <f>ROUND(C53*C$14,4)</f>
        <v>0</v>
      </c>
      <c r="D54" s="24">
        <f t="shared" ref="D54:BO54" si="101">ROUND(D53*D$14,4)</f>
        <v>0</v>
      </c>
      <c r="E54" s="24">
        <f t="shared" si="101"/>
        <v>0.1036</v>
      </c>
      <c r="F54" s="24">
        <f t="shared" si="101"/>
        <v>3.6776</v>
      </c>
      <c r="G54" s="24">
        <f t="shared" si="101"/>
        <v>18.750599999999999</v>
      </c>
      <c r="H54" s="24">
        <f t="shared" si="101"/>
        <v>34.030799999999999</v>
      </c>
      <c r="I54" s="24">
        <f t="shared" si="101"/>
        <v>41.748600000000003</v>
      </c>
      <c r="J54" s="24">
        <f t="shared" si="101"/>
        <v>45.529800000000002</v>
      </c>
      <c r="K54" s="24">
        <f t="shared" si="101"/>
        <v>30.456800000000001</v>
      </c>
      <c r="L54" s="24">
        <f t="shared" si="101"/>
        <v>17.870100000000001</v>
      </c>
      <c r="M54" s="24">
        <f t="shared" si="101"/>
        <v>6.8890000000000002</v>
      </c>
      <c r="N54" s="24">
        <f t="shared" si="101"/>
        <v>0.72519999999999996</v>
      </c>
      <c r="O54" s="24">
        <f t="shared" si="101"/>
        <v>0</v>
      </c>
      <c r="P54" s="24">
        <f t="shared" si="101"/>
        <v>0</v>
      </c>
      <c r="Q54" s="24">
        <f t="shared" si="101"/>
        <v>0.1036</v>
      </c>
      <c r="R54" s="24">
        <f t="shared" si="101"/>
        <v>3.6778</v>
      </c>
      <c r="S54" s="24">
        <f t="shared" si="101"/>
        <v>18.7516</v>
      </c>
      <c r="T54" s="24">
        <f t="shared" si="101"/>
        <v>34.032600000000002</v>
      </c>
      <c r="U54" s="24">
        <f t="shared" si="101"/>
        <v>41.750799999999998</v>
      </c>
      <c r="V54" s="24">
        <f t="shared" si="101"/>
        <v>45.532200000000003</v>
      </c>
      <c r="W54" s="24">
        <f t="shared" si="101"/>
        <v>30.458400000000001</v>
      </c>
      <c r="X54" s="24">
        <f t="shared" si="101"/>
        <v>17.870999999999999</v>
      </c>
      <c r="Y54" s="24">
        <f t="shared" si="101"/>
        <v>6.8894000000000002</v>
      </c>
      <c r="Z54" s="24">
        <f t="shared" si="101"/>
        <v>0.72519999999999996</v>
      </c>
      <c r="AA54" s="24">
        <f t="shared" si="101"/>
        <v>0</v>
      </c>
      <c r="AB54" s="24">
        <f t="shared" si="101"/>
        <v>0</v>
      </c>
      <c r="AC54" s="24">
        <f t="shared" si="101"/>
        <v>0.1036</v>
      </c>
      <c r="AD54" s="24">
        <f t="shared" si="101"/>
        <v>3.6779999999999999</v>
      </c>
      <c r="AE54" s="24">
        <f t="shared" si="101"/>
        <v>18.752600000000001</v>
      </c>
      <c r="AF54" s="24">
        <f t="shared" si="101"/>
        <v>34.034399999999998</v>
      </c>
      <c r="AG54" s="24">
        <f t="shared" si="101"/>
        <v>41.753</v>
      </c>
      <c r="AH54" s="24">
        <f t="shared" si="101"/>
        <v>45.534599999999998</v>
      </c>
      <c r="AI54" s="24">
        <f t="shared" si="101"/>
        <v>30.46</v>
      </c>
      <c r="AJ54" s="24">
        <f t="shared" si="101"/>
        <v>17.8719</v>
      </c>
      <c r="AK54" s="24">
        <f t="shared" si="101"/>
        <v>6.8898000000000001</v>
      </c>
      <c r="AL54" s="24">
        <f t="shared" si="101"/>
        <v>0.72519999999999996</v>
      </c>
      <c r="AM54" s="24">
        <f t="shared" si="101"/>
        <v>0</v>
      </c>
      <c r="AN54" s="24">
        <f t="shared" si="101"/>
        <v>0</v>
      </c>
      <c r="AO54" s="24">
        <f t="shared" si="101"/>
        <v>0.1036</v>
      </c>
      <c r="AP54" s="24">
        <f t="shared" si="101"/>
        <v>3.6781999999999999</v>
      </c>
      <c r="AQ54" s="24">
        <f t="shared" si="101"/>
        <v>18.753599999999999</v>
      </c>
      <c r="AR54" s="24">
        <f t="shared" si="101"/>
        <v>34.036200000000001</v>
      </c>
      <c r="AS54" s="24">
        <f t="shared" si="101"/>
        <v>41.755200000000002</v>
      </c>
      <c r="AT54" s="24">
        <f t="shared" si="101"/>
        <v>45.536999999999999</v>
      </c>
      <c r="AU54" s="24">
        <f t="shared" si="101"/>
        <v>30.461600000000001</v>
      </c>
      <c r="AV54" s="24">
        <f t="shared" si="101"/>
        <v>17.872900000000001</v>
      </c>
      <c r="AW54" s="24">
        <f t="shared" si="101"/>
        <v>6.8901000000000003</v>
      </c>
      <c r="AX54" s="24">
        <f t="shared" si="101"/>
        <v>0.72529999999999994</v>
      </c>
      <c r="AY54" s="24">
        <f t="shared" si="101"/>
        <v>0</v>
      </c>
      <c r="AZ54" s="24">
        <f t="shared" si="101"/>
        <v>0</v>
      </c>
      <c r="BA54" s="24">
        <f t="shared" si="101"/>
        <v>0.1036</v>
      </c>
      <c r="BB54" s="24">
        <f t="shared" si="101"/>
        <v>3.6783999999999999</v>
      </c>
      <c r="BC54" s="24">
        <f t="shared" si="101"/>
        <v>18.7546</v>
      </c>
      <c r="BD54" s="24">
        <f t="shared" si="101"/>
        <v>34.037999999999997</v>
      </c>
      <c r="BE54" s="24">
        <f t="shared" si="101"/>
        <v>41.757399999999997</v>
      </c>
      <c r="BF54" s="24">
        <f t="shared" si="101"/>
        <v>45.539400000000001</v>
      </c>
      <c r="BG54" s="24">
        <f t="shared" si="101"/>
        <v>30.463200000000001</v>
      </c>
      <c r="BH54" s="24">
        <f t="shared" si="101"/>
        <v>17.873799999999999</v>
      </c>
      <c r="BI54" s="24">
        <f t="shared" si="101"/>
        <v>6.8905000000000003</v>
      </c>
      <c r="BJ54" s="24">
        <f t="shared" si="101"/>
        <v>0.72529999999999994</v>
      </c>
      <c r="BK54" s="24">
        <f t="shared" si="101"/>
        <v>0</v>
      </c>
      <c r="BL54" s="24">
        <f t="shared" si="101"/>
        <v>0</v>
      </c>
      <c r="BM54" s="24">
        <f t="shared" si="101"/>
        <v>0.1036</v>
      </c>
      <c r="BN54" s="24">
        <f t="shared" si="101"/>
        <v>3.6785999999999999</v>
      </c>
      <c r="BO54" s="24">
        <f t="shared" si="101"/>
        <v>18.755500000000001</v>
      </c>
      <c r="BP54" s="24">
        <f t="shared" ref="BP54:CH54" si="102">ROUND(BP53*BP$14,4)</f>
        <v>34.039700000000003</v>
      </c>
      <c r="BQ54" s="24">
        <f t="shared" si="102"/>
        <v>41.759599999999999</v>
      </c>
      <c r="BR54" s="24">
        <f t="shared" si="102"/>
        <v>45.541699999999999</v>
      </c>
      <c r="BS54" s="24">
        <f t="shared" si="102"/>
        <v>30.4648</v>
      </c>
      <c r="BT54" s="24">
        <f t="shared" si="102"/>
        <v>17.874700000000001</v>
      </c>
      <c r="BU54" s="24">
        <f t="shared" si="102"/>
        <v>6.8907999999999996</v>
      </c>
      <c r="BV54" s="24">
        <f t="shared" si="102"/>
        <v>0.72540000000000004</v>
      </c>
      <c r="BW54" s="24">
        <f t="shared" si="102"/>
        <v>0</v>
      </c>
      <c r="BX54" s="24">
        <f t="shared" si="102"/>
        <v>0</v>
      </c>
      <c r="BY54" s="24">
        <f t="shared" si="102"/>
        <v>0.1036</v>
      </c>
      <c r="BZ54" s="24">
        <f t="shared" si="102"/>
        <v>3.6787999999999998</v>
      </c>
      <c r="CA54" s="24">
        <f t="shared" si="102"/>
        <v>18.756499999999999</v>
      </c>
      <c r="CB54" s="24">
        <f t="shared" si="102"/>
        <v>34.041499999999999</v>
      </c>
      <c r="CC54" s="24">
        <f t="shared" si="102"/>
        <v>41.761699999999998</v>
      </c>
      <c r="CD54" s="24">
        <f t="shared" si="102"/>
        <v>45.5441</v>
      </c>
      <c r="CE54" s="24">
        <f t="shared" si="102"/>
        <v>30.4663</v>
      </c>
      <c r="CF54" s="24">
        <f t="shared" si="102"/>
        <v>17.875699999999998</v>
      </c>
      <c r="CG54" s="24">
        <f t="shared" si="102"/>
        <v>6.8912000000000004</v>
      </c>
      <c r="CH54" s="24">
        <f t="shared" si="102"/>
        <v>0.72540000000000004</v>
      </c>
    </row>
    <row r="55" spans="1:86">
      <c r="A55" s="30">
        <v>43</v>
      </c>
      <c r="B55" s="24" t="s">
        <v>115</v>
      </c>
      <c r="C55" s="43">
        <f>(_xlfn.XLOOKUP($C$102,$C$101:$N$101,C59:N59,"#NA",0,1)+_xlfn.XLOOKUP($D$102,$C$101:$N$101,C59:N59,"#NA",0,1))/(_xlfn.XLOOKUP($C$102,$C$101:$N$101,C57:N57,"#NA",0,1)+_xlfn.XLOOKUP($D$102,$C$101:$N$101,C57:N57,"#NA",0,1))</f>
        <v>8.4150800157489183</v>
      </c>
      <c r="D55" s="44">
        <f t="shared" ref="D55:N55" si="103">C55</f>
        <v>8.4150800157489183</v>
      </c>
      <c r="E55" s="44">
        <f t="shared" si="103"/>
        <v>8.4150800157489183</v>
      </c>
      <c r="F55" s="44">
        <f t="shared" si="103"/>
        <v>8.4150800157489183</v>
      </c>
      <c r="G55" s="44">
        <f t="shared" si="103"/>
        <v>8.4150800157489183</v>
      </c>
      <c r="H55" s="44">
        <f t="shared" si="103"/>
        <v>8.4150800157489183</v>
      </c>
      <c r="I55" s="44">
        <f t="shared" si="103"/>
        <v>8.4150800157489183</v>
      </c>
      <c r="J55" s="44">
        <f t="shared" si="103"/>
        <v>8.4150800157489183</v>
      </c>
      <c r="K55" s="44">
        <f t="shared" si="103"/>
        <v>8.4150800157489183</v>
      </c>
      <c r="L55" s="44">
        <f t="shared" si="103"/>
        <v>8.4150800157489183</v>
      </c>
      <c r="M55" s="44">
        <f t="shared" si="103"/>
        <v>8.4150800157489183</v>
      </c>
      <c r="N55" s="44">
        <f t="shared" si="103"/>
        <v>8.4150800157489183</v>
      </c>
      <c r="O55" s="44">
        <f>C55+O47</f>
        <v>8.4150800157489183</v>
      </c>
      <c r="P55" s="44">
        <f t="shared" ref="P55:Z55" si="104">D55+P47</f>
        <v>8.4150800157489183</v>
      </c>
      <c r="Q55" s="44">
        <f t="shared" si="104"/>
        <v>8.4150800157489183</v>
      </c>
      <c r="R55" s="44">
        <f t="shared" si="104"/>
        <v>8.4150800157489183</v>
      </c>
      <c r="S55" s="44">
        <f t="shared" si="104"/>
        <v>8.4150800157489183</v>
      </c>
      <c r="T55" s="44">
        <f t="shared" si="104"/>
        <v>8.4150800157489183</v>
      </c>
      <c r="U55" s="44">
        <f t="shared" si="104"/>
        <v>8.4150800157489183</v>
      </c>
      <c r="V55" s="44">
        <f t="shared" si="104"/>
        <v>8.4150800157489183</v>
      </c>
      <c r="W55" s="44">
        <f t="shared" si="104"/>
        <v>8.4150800157489183</v>
      </c>
      <c r="X55" s="44">
        <f t="shared" si="104"/>
        <v>8.4150800157489183</v>
      </c>
      <c r="Y55" s="44">
        <f t="shared" si="104"/>
        <v>8.4150800157489183</v>
      </c>
      <c r="Z55" s="44">
        <f t="shared" si="104"/>
        <v>8.4150800157489183</v>
      </c>
      <c r="AA55" s="44">
        <f>O55+AA47</f>
        <v>8.4150800157489183</v>
      </c>
      <c r="AB55" s="44">
        <f t="shared" ref="AB55:AL55" si="105">P55+AB47</f>
        <v>8.4150800157489183</v>
      </c>
      <c r="AC55" s="44">
        <f t="shared" si="105"/>
        <v>8.4150800157489183</v>
      </c>
      <c r="AD55" s="44">
        <f t="shared" si="105"/>
        <v>8.4150800157489183</v>
      </c>
      <c r="AE55" s="44">
        <f t="shared" si="105"/>
        <v>8.4150800157489183</v>
      </c>
      <c r="AF55" s="44">
        <f t="shared" si="105"/>
        <v>8.4150800157489183</v>
      </c>
      <c r="AG55" s="44">
        <f t="shared" si="105"/>
        <v>8.4150800157489183</v>
      </c>
      <c r="AH55" s="44">
        <f t="shared" si="105"/>
        <v>8.4150800157489183</v>
      </c>
      <c r="AI55" s="44">
        <f t="shared" si="105"/>
        <v>8.4150800157489183</v>
      </c>
      <c r="AJ55" s="44">
        <f t="shared" si="105"/>
        <v>8.4150800157489183</v>
      </c>
      <c r="AK55" s="44">
        <f t="shared" si="105"/>
        <v>8.4150800157489183</v>
      </c>
      <c r="AL55" s="44">
        <f t="shared" si="105"/>
        <v>8.4150800157489183</v>
      </c>
      <c r="AM55" s="44">
        <f>AA55+AM47</f>
        <v>8.4150800157489183</v>
      </c>
      <c r="AN55" s="44">
        <f t="shared" ref="AN55:AX55" si="106">AB55+AN47</f>
        <v>8.4150800157489183</v>
      </c>
      <c r="AO55" s="44">
        <f t="shared" si="106"/>
        <v>8.4150800157489183</v>
      </c>
      <c r="AP55" s="44">
        <f t="shared" si="106"/>
        <v>8.4150800157489183</v>
      </c>
      <c r="AQ55" s="44">
        <f t="shared" si="106"/>
        <v>8.4150800157489183</v>
      </c>
      <c r="AR55" s="44">
        <f t="shared" si="106"/>
        <v>8.4150800157489183</v>
      </c>
      <c r="AS55" s="44">
        <f t="shared" si="106"/>
        <v>8.4150800157489183</v>
      </c>
      <c r="AT55" s="44">
        <f t="shared" si="106"/>
        <v>8.4150800157489183</v>
      </c>
      <c r="AU55" s="44">
        <f t="shared" si="106"/>
        <v>8.4150800157489183</v>
      </c>
      <c r="AV55" s="44">
        <f t="shared" si="106"/>
        <v>8.4150800157489183</v>
      </c>
      <c r="AW55" s="44">
        <f t="shared" si="106"/>
        <v>8.4150800157489183</v>
      </c>
      <c r="AX55" s="44">
        <f t="shared" si="106"/>
        <v>8.4150800157489183</v>
      </c>
      <c r="AY55" s="44">
        <f>AM55+AY47</f>
        <v>8.4150800157489183</v>
      </c>
      <c r="AZ55" s="44">
        <f t="shared" ref="AZ55:BJ55" si="107">AN55+AZ47</f>
        <v>8.4150800157489183</v>
      </c>
      <c r="BA55" s="44">
        <f t="shared" si="107"/>
        <v>8.4150800157489183</v>
      </c>
      <c r="BB55" s="44">
        <f t="shared" si="107"/>
        <v>8.4150800157489183</v>
      </c>
      <c r="BC55" s="44">
        <f t="shared" si="107"/>
        <v>8.4150800157489183</v>
      </c>
      <c r="BD55" s="44">
        <f t="shared" si="107"/>
        <v>8.4150800157489183</v>
      </c>
      <c r="BE55" s="44">
        <f t="shared" si="107"/>
        <v>8.4150800157489183</v>
      </c>
      <c r="BF55" s="44">
        <f t="shared" si="107"/>
        <v>8.4150800157489183</v>
      </c>
      <c r="BG55" s="44">
        <f t="shared" si="107"/>
        <v>8.4150800157489183</v>
      </c>
      <c r="BH55" s="44">
        <f t="shared" si="107"/>
        <v>8.4150800157489183</v>
      </c>
      <c r="BI55" s="44">
        <f t="shared" si="107"/>
        <v>8.4150800157489183</v>
      </c>
      <c r="BJ55" s="44">
        <f t="shared" si="107"/>
        <v>8.4150800157489183</v>
      </c>
      <c r="BK55" s="44">
        <f>AY55+BK47</f>
        <v>8.4150800157489183</v>
      </c>
      <c r="BL55" s="44">
        <f t="shared" ref="BL55:BV55" si="108">AZ55+BL47</f>
        <v>8.4150800157489183</v>
      </c>
      <c r="BM55" s="44">
        <f t="shared" si="108"/>
        <v>8.4150800157489183</v>
      </c>
      <c r="BN55" s="44">
        <f t="shared" si="108"/>
        <v>8.4150800157489183</v>
      </c>
      <c r="BO55" s="44">
        <f t="shared" si="108"/>
        <v>8.4150800157489183</v>
      </c>
      <c r="BP55" s="44">
        <f t="shared" si="108"/>
        <v>8.4150800157489183</v>
      </c>
      <c r="BQ55" s="44">
        <f t="shared" si="108"/>
        <v>8.4150800157489183</v>
      </c>
      <c r="BR55" s="44">
        <f t="shared" si="108"/>
        <v>8.4150800157489183</v>
      </c>
      <c r="BS55" s="44">
        <f t="shared" si="108"/>
        <v>8.4150800157489183</v>
      </c>
      <c r="BT55" s="44">
        <f t="shared" si="108"/>
        <v>8.4150800157489183</v>
      </c>
      <c r="BU55" s="44">
        <f t="shared" si="108"/>
        <v>8.4150800157489183</v>
      </c>
      <c r="BV55" s="44">
        <f t="shared" si="108"/>
        <v>8.4150800157489183</v>
      </c>
      <c r="BW55" s="44">
        <f>BK55+BW47</f>
        <v>8.4150800157489183</v>
      </c>
      <c r="BX55" s="44">
        <f t="shared" ref="BX55:CH55" si="109">BL55+BX47</f>
        <v>8.4150800157489183</v>
      </c>
      <c r="BY55" s="44">
        <f t="shared" si="109"/>
        <v>8.4150800157489183</v>
      </c>
      <c r="BZ55" s="44">
        <f t="shared" si="109"/>
        <v>8.4150800157489183</v>
      </c>
      <c r="CA55" s="44">
        <f t="shared" si="109"/>
        <v>8.4150800157489183</v>
      </c>
      <c r="CB55" s="44">
        <f t="shared" si="109"/>
        <v>8.4150800157489183</v>
      </c>
      <c r="CC55" s="44">
        <f t="shared" si="109"/>
        <v>8.4150800157489183</v>
      </c>
      <c r="CD55" s="44">
        <f t="shared" si="109"/>
        <v>8.4150800157489183</v>
      </c>
      <c r="CE55" s="44">
        <f t="shared" si="109"/>
        <v>8.4150800157489183</v>
      </c>
      <c r="CF55" s="44">
        <f t="shared" si="109"/>
        <v>8.4150800157489183</v>
      </c>
      <c r="CG55" s="44">
        <f t="shared" si="109"/>
        <v>8.4150800157489183</v>
      </c>
      <c r="CH55" s="44">
        <f t="shared" si="109"/>
        <v>8.4150800157489183</v>
      </c>
    </row>
    <row r="56" spans="1:86">
      <c r="A56" s="30">
        <v>44</v>
      </c>
      <c r="B56" s="24" t="s">
        <v>116</v>
      </c>
      <c r="C56" s="44">
        <f t="shared" ref="C56:BN56" si="110">C55+C54</f>
        <v>8.4150800157489183</v>
      </c>
      <c r="D56" s="44">
        <f t="shared" si="110"/>
        <v>8.4150800157489183</v>
      </c>
      <c r="E56" s="44">
        <f t="shared" si="110"/>
        <v>8.5186800157489184</v>
      </c>
      <c r="F56" s="44">
        <f t="shared" si="110"/>
        <v>12.092680015748918</v>
      </c>
      <c r="G56" s="44">
        <f t="shared" si="110"/>
        <v>27.165680015748919</v>
      </c>
      <c r="H56" s="44">
        <f t="shared" si="110"/>
        <v>42.445880015748919</v>
      </c>
      <c r="I56" s="44">
        <f t="shared" si="110"/>
        <v>50.163680015748923</v>
      </c>
      <c r="J56" s="44">
        <f t="shared" si="110"/>
        <v>53.944880015748922</v>
      </c>
      <c r="K56" s="44">
        <f t="shared" si="110"/>
        <v>38.871880015748921</v>
      </c>
      <c r="L56" s="44">
        <f t="shared" si="110"/>
        <v>26.285180015748921</v>
      </c>
      <c r="M56" s="44">
        <f t="shared" si="110"/>
        <v>15.304080015748919</v>
      </c>
      <c r="N56" s="44">
        <f t="shared" si="110"/>
        <v>9.1402800157489175</v>
      </c>
      <c r="O56" s="44">
        <f t="shared" si="110"/>
        <v>8.4150800157489183</v>
      </c>
      <c r="P56" s="44">
        <f t="shared" si="110"/>
        <v>8.4150800157489183</v>
      </c>
      <c r="Q56" s="44">
        <f t="shared" si="110"/>
        <v>8.5186800157489184</v>
      </c>
      <c r="R56" s="44">
        <f t="shared" si="110"/>
        <v>12.092880015748918</v>
      </c>
      <c r="S56" s="44">
        <f t="shared" si="110"/>
        <v>27.166680015748916</v>
      </c>
      <c r="T56" s="44">
        <f t="shared" si="110"/>
        <v>42.447680015748922</v>
      </c>
      <c r="U56" s="44">
        <f t="shared" si="110"/>
        <v>50.165880015748918</v>
      </c>
      <c r="V56" s="44">
        <f t="shared" si="110"/>
        <v>53.947280015748923</v>
      </c>
      <c r="W56" s="44">
        <f t="shared" si="110"/>
        <v>38.873480015748918</v>
      </c>
      <c r="X56" s="44">
        <f t="shared" si="110"/>
        <v>26.286080015748915</v>
      </c>
      <c r="Y56" s="44">
        <f t="shared" si="110"/>
        <v>15.304480015748918</v>
      </c>
      <c r="Z56" s="44">
        <f t="shared" si="110"/>
        <v>9.1402800157489175</v>
      </c>
      <c r="AA56" s="44">
        <f t="shared" si="110"/>
        <v>8.4150800157489183</v>
      </c>
      <c r="AB56" s="44">
        <f t="shared" si="110"/>
        <v>8.4150800157489183</v>
      </c>
      <c r="AC56" s="44">
        <f t="shared" si="110"/>
        <v>8.5186800157489184</v>
      </c>
      <c r="AD56" s="44">
        <f t="shared" si="110"/>
        <v>12.093080015748917</v>
      </c>
      <c r="AE56" s="44">
        <f t="shared" si="110"/>
        <v>27.167680015748921</v>
      </c>
      <c r="AF56" s="44">
        <f t="shared" si="110"/>
        <v>42.449480015748918</v>
      </c>
      <c r="AG56" s="44">
        <f t="shared" si="110"/>
        <v>50.16808001574892</v>
      </c>
      <c r="AH56" s="44">
        <f t="shared" si="110"/>
        <v>53.949680015748918</v>
      </c>
      <c r="AI56" s="44">
        <f t="shared" si="110"/>
        <v>38.875080015748921</v>
      </c>
      <c r="AJ56" s="44">
        <f t="shared" si="110"/>
        <v>26.286980015748917</v>
      </c>
      <c r="AK56" s="44">
        <f t="shared" si="110"/>
        <v>15.304880015748918</v>
      </c>
      <c r="AL56" s="44">
        <f t="shared" si="110"/>
        <v>9.1402800157489175</v>
      </c>
      <c r="AM56" s="44">
        <f t="shared" si="110"/>
        <v>8.4150800157489183</v>
      </c>
      <c r="AN56" s="44">
        <f t="shared" si="110"/>
        <v>8.4150800157489183</v>
      </c>
      <c r="AO56" s="44">
        <f t="shared" si="110"/>
        <v>8.5186800157489184</v>
      </c>
      <c r="AP56" s="44">
        <f t="shared" si="110"/>
        <v>12.093280015748919</v>
      </c>
      <c r="AQ56" s="44">
        <f t="shared" si="110"/>
        <v>27.168680015748919</v>
      </c>
      <c r="AR56" s="44">
        <f t="shared" si="110"/>
        <v>42.451280015748921</v>
      </c>
      <c r="AS56" s="44">
        <f t="shared" si="110"/>
        <v>50.170280015748922</v>
      </c>
      <c r="AT56" s="44">
        <f t="shared" si="110"/>
        <v>53.952080015748919</v>
      </c>
      <c r="AU56" s="44">
        <f t="shared" si="110"/>
        <v>38.876680015748917</v>
      </c>
      <c r="AV56" s="44">
        <f t="shared" si="110"/>
        <v>26.287980015748921</v>
      </c>
      <c r="AW56" s="44">
        <f t="shared" si="110"/>
        <v>15.305180015748919</v>
      </c>
      <c r="AX56" s="44">
        <f t="shared" si="110"/>
        <v>9.140380015748919</v>
      </c>
      <c r="AY56" s="44">
        <f t="shared" si="110"/>
        <v>8.4150800157489183</v>
      </c>
      <c r="AZ56" s="44">
        <f t="shared" si="110"/>
        <v>8.4150800157489183</v>
      </c>
      <c r="BA56" s="44">
        <f t="shared" si="110"/>
        <v>8.5186800157489184</v>
      </c>
      <c r="BB56" s="44">
        <f t="shared" si="110"/>
        <v>12.093480015748918</v>
      </c>
      <c r="BC56" s="44">
        <f t="shared" si="110"/>
        <v>27.169680015748916</v>
      </c>
      <c r="BD56" s="44">
        <f t="shared" si="110"/>
        <v>42.453080015748917</v>
      </c>
      <c r="BE56" s="44">
        <f t="shared" si="110"/>
        <v>50.172480015748917</v>
      </c>
      <c r="BF56" s="44">
        <f t="shared" si="110"/>
        <v>53.954480015748921</v>
      </c>
      <c r="BG56" s="44">
        <f t="shared" si="110"/>
        <v>38.878280015748921</v>
      </c>
      <c r="BH56" s="44">
        <f t="shared" si="110"/>
        <v>26.288880015748916</v>
      </c>
      <c r="BI56" s="44">
        <f t="shared" si="110"/>
        <v>15.305580015748919</v>
      </c>
      <c r="BJ56" s="44">
        <f t="shared" si="110"/>
        <v>9.140380015748919</v>
      </c>
      <c r="BK56" s="44">
        <f t="shared" si="110"/>
        <v>8.4150800157489183</v>
      </c>
      <c r="BL56" s="44">
        <f t="shared" si="110"/>
        <v>8.4150800157489183</v>
      </c>
      <c r="BM56" s="44">
        <f t="shared" si="110"/>
        <v>8.5186800157489184</v>
      </c>
      <c r="BN56" s="44">
        <f t="shared" si="110"/>
        <v>12.093680015748918</v>
      </c>
      <c r="BO56" s="44">
        <f t="shared" ref="BO56:CH56" si="111">BO55+BO54</f>
        <v>27.170580015748918</v>
      </c>
      <c r="BP56" s="44">
        <f t="shared" si="111"/>
        <v>42.454780015748923</v>
      </c>
      <c r="BQ56" s="44">
        <f t="shared" si="111"/>
        <v>50.174680015748919</v>
      </c>
      <c r="BR56" s="44">
        <f t="shared" si="111"/>
        <v>53.956780015748919</v>
      </c>
      <c r="BS56" s="44">
        <f t="shared" si="111"/>
        <v>38.879880015748917</v>
      </c>
      <c r="BT56" s="44">
        <f t="shared" si="111"/>
        <v>26.289780015748917</v>
      </c>
      <c r="BU56" s="44">
        <f t="shared" si="111"/>
        <v>15.305880015748919</v>
      </c>
      <c r="BV56" s="44">
        <f t="shared" si="111"/>
        <v>9.1404800157489188</v>
      </c>
      <c r="BW56" s="44">
        <f t="shared" si="111"/>
        <v>8.4150800157489183</v>
      </c>
      <c r="BX56" s="44">
        <f t="shared" si="111"/>
        <v>8.4150800157489183</v>
      </c>
      <c r="BY56" s="44">
        <f t="shared" si="111"/>
        <v>8.5186800157489184</v>
      </c>
      <c r="BZ56" s="44">
        <f t="shared" si="111"/>
        <v>12.093880015748919</v>
      </c>
      <c r="CA56" s="44">
        <f t="shared" si="111"/>
        <v>27.171580015748916</v>
      </c>
      <c r="CB56" s="44">
        <f t="shared" si="111"/>
        <v>42.456580015748919</v>
      </c>
      <c r="CC56" s="44">
        <f t="shared" si="111"/>
        <v>50.176780015748918</v>
      </c>
      <c r="CD56" s="44">
        <f t="shared" si="111"/>
        <v>53.95918001574892</v>
      </c>
      <c r="CE56" s="44">
        <f t="shared" si="111"/>
        <v>38.881380015748917</v>
      </c>
      <c r="CF56" s="44">
        <f t="shared" si="111"/>
        <v>26.290780015748915</v>
      </c>
      <c r="CG56" s="44">
        <f t="shared" si="111"/>
        <v>15.306280015748918</v>
      </c>
      <c r="CH56" s="44">
        <f t="shared" si="111"/>
        <v>9.1404800157489188</v>
      </c>
    </row>
    <row r="57" spans="1:86">
      <c r="A57" s="30">
        <v>45</v>
      </c>
      <c r="B57" s="24" t="s">
        <v>117</v>
      </c>
      <c r="C57" s="45">
        <v>17806</v>
      </c>
      <c r="D57" s="46">
        <v>17752</v>
      </c>
      <c r="E57" s="46">
        <v>17631</v>
      </c>
      <c r="F57" s="46">
        <v>17835</v>
      </c>
      <c r="G57" s="46">
        <v>18260</v>
      </c>
      <c r="H57" s="46">
        <v>18536</v>
      </c>
      <c r="I57" s="46">
        <v>18799</v>
      </c>
      <c r="J57" s="46">
        <v>18781</v>
      </c>
      <c r="K57" s="46">
        <v>18794</v>
      </c>
      <c r="L57" s="46">
        <v>18834</v>
      </c>
      <c r="M57" s="46">
        <v>18536</v>
      </c>
      <c r="N57" s="47">
        <v>18167</v>
      </c>
      <c r="O57" s="48">
        <f>C57+O46</f>
        <v>17856</v>
      </c>
      <c r="P57" s="48">
        <f t="shared" ref="P57:Z57" si="112">D57+P46</f>
        <v>17802</v>
      </c>
      <c r="Q57" s="48">
        <f t="shared" si="112"/>
        <v>17681</v>
      </c>
      <c r="R57" s="48">
        <f t="shared" si="112"/>
        <v>17885</v>
      </c>
      <c r="S57" s="48">
        <f t="shared" si="112"/>
        <v>18310</v>
      </c>
      <c r="T57" s="48">
        <f t="shared" si="112"/>
        <v>18586</v>
      </c>
      <c r="U57" s="48">
        <f t="shared" si="112"/>
        <v>18849</v>
      </c>
      <c r="V57" s="48">
        <f t="shared" si="112"/>
        <v>18831</v>
      </c>
      <c r="W57" s="48">
        <f t="shared" si="112"/>
        <v>18844</v>
      </c>
      <c r="X57" s="48">
        <f t="shared" si="112"/>
        <v>18884</v>
      </c>
      <c r="Y57" s="48">
        <f t="shared" si="112"/>
        <v>18586</v>
      </c>
      <c r="Z57" s="48">
        <f t="shared" si="112"/>
        <v>18217</v>
      </c>
      <c r="AA57" s="48">
        <f>O57+AA46</f>
        <v>17906</v>
      </c>
      <c r="AB57" s="48">
        <f t="shared" ref="AB57:AL57" si="113">P57+AB46</f>
        <v>17852</v>
      </c>
      <c r="AC57" s="48">
        <f t="shared" si="113"/>
        <v>17731</v>
      </c>
      <c r="AD57" s="48">
        <f t="shared" si="113"/>
        <v>17935</v>
      </c>
      <c r="AE57" s="48">
        <f t="shared" si="113"/>
        <v>18360</v>
      </c>
      <c r="AF57" s="48">
        <f t="shared" si="113"/>
        <v>18636</v>
      </c>
      <c r="AG57" s="48">
        <f t="shared" si="113"/>
        <v>18899</v>
      </c>
      <c r="AH57" s="48">
        <f t="shared" si="113"/>
        <v>18881</v>
      </c>
      <c r="AI57" s="48">
        <f t="shared" si="113"/>
        <v>18894</v>
      </c>
      <c r="AJ57" s="48">
        <f t="shared" si="113"/>
        <v>18934</v>
      </c>
      <c r="AK57" s="48">
        <f t="shared" si="113"/>
        <v>18636</v>
      </c>
      <c r="AL57" s="48">
        <f t="shared" si="113"/>
        <v>18267</v>
      </c>
      <c r="AM57" s="48">
        <f>AA57+AM46</f>
        <v>17956</v>
      </c>
      <c r="AN57" s="48">
        <f t="shared" ref="AN57:AX57" si="114">AB57+AN46</f>
        <v>17902</v>
      </c>
      <c r="AO57" s="48">
        <f t="shared" si="114"/>
        <v>17781</v>
      </c>
      <c r="AP57" s="48">
        <f t="shared" si="114"/>
        <v>17985</v>
      </c>
      <c r="AQ57" s="48">
        <f t="shared" si="114"/>
        <v>18410</v>
      </c>
      <c r="AR57" s="48">
        <f t="shared" si="114"/>
        <v>18686</v>
      </c>
      <c r="AS57" s="48">
        <f t="shared" si="114"/>
        <v>18949</v>
      </c>
      <c r="AT57" s="48">
        <f t="shared" si="114"/>
        <v>18931</v>
      </c>
      <c r="AU57" s="48">
        <f t="shared" si="114"/>
        <v>18944</v>
      </c>
      <c r="AV57" s="48">
        <f t="shared" si="114"/>
        <v>18984</v>
      </c>
      <c r="AW57" s="48">
        <f t="shared" si="114"/>
        <v>18686</v>
      </c>
      <c r="AX57" s="48">
        <f t="shared" si="114"/>
        <v>18317</v>
      </c>
      <c r="AY57" s="48">
        <f>AM57+AY46</f>
        <v>18006</v>
      </c>
      <c r="AZ57" s="48">
        <f t="shared" ref="AZ57:BJ57" si="115">AN57+AZ46</f>
        <v>17952</v>
      </c>
      <c r="BA57" s="48">
        <f t="shared" si="115"/>
        <v>17831</v>
      </c>
      <c r="BB57" s="48">
        <f t="shared" si="115"/>
        <v>18035</v>
      </c>
      <c r="BC57" s="48">
        <f t="shared" si="115"/>
        <v>18460</v>
      </c>
      <c r="BD57" s="48">
        <f t="shared" si="115"/>
        <v>18736</v>
      </c>
      <c r="BE57" s="48">
        <f t="shared" si="115"/>
        <v>18999</v>
      </c>
      <c r="BF57" s="48">
        <f t="shared" si="115"/>
        <v>18981</v>
      </c>
      <c r="BG57" s="48">
        <f t="shared" si="115"/>
        <v>18994</v>
      </c>
      <c r="BH57" s="48">
        <f t="shared" si="115"/>
        <v>19034</v>
      </c>
      <c r="BI57" s="48">
        <f t="shared" si="115"/>
        <v>18736</v>
      </c>
      <c r="BJ57" s="48">
        <f t="shared" si="115"/>
        <v>18367</v>
      </c>
      <c r="BK57" s="48">
        <f>AY57+BK46</f>
        <v>18056</v>
      </c>
      <c r="BL57" s="48">
        <f t="shared" ref="BL57:BV57" si="116">AZ57+BL46</f>
        <v>18002</v>
      </c>
      <c r="BM57" s="48">
        <f t="shared" si="116"/>
        <v>17881</v>
      </c>
      <c r="BN57" s="48">
        <f t="shared" si="116"/>
        <v>18085</v>
      </c>
      <c r="BO57" s="48">
        <f t="shared" si="116"/>
        <v>18510</v>
      </c>
      <c r="BP57" s="48">
        <f t="shared" si="116"/>
        <v>18786</v>
      </c>
      <c r="BQ57" s="48">
        <f t="shared" si="116"/>
        <v>19049</v>
      </c>
      <c r="BR57" s="48">
        <f t="shared" si="116"/>
        <v>19031</v>
      </c>
      <c r="BS57" s="48">
        <f t="shared" si="116"/>
        <v>19044</v>
      </c>
      <c r="BT57" s="48">
        <f t="shared" si="116"/>
        <v>19084</v>
      </c>
      <c r="BU57" s="48">
        <f t="shared" si="116"/>
        <v>18786</v>
      </c>
      <c r="BV57" s="48">
        <f t="shared" si="116"/>
        <v>18417</v>
      </c>
      <c r="BW57" s="48">
        <f>BK57+BW46</f>
        <v>18106</v>
      </c>
      <c r="BX57" s="48">
        <f t="shared" ref="BX57:CH57" si="117">BL57+BX46</f>
        <v>18052</v>
      </c>
      <c r="BY57" s="48">
        <f t="shared" si="117"/>
        <v>17931</v>
      </c>
      <c r="BZ57" s="48">
        <f t="shared" si="117"/>
        <v>18135</v>
      </c>
      <c r="CA57" s="48">
        <f t="shared" si="117"/>
        <v>18560</v>
      </c>
      <c r="CB57" s="48">
        <f t="shared" si="117"/>
        <v>18836</v>
      </c>
      <c r="CC57" s="48">
        <f t="shared" si="117"/>
        <v>19099</v>
      </c>
      <c r="CD57" s="48">
        <f t="shared" si="117"/>
        <v>19081</v>
      </c>
      <c r="CE57" s="48">
        <f t="shared" si="117"/>
        <v>19094</v>
      </c>
      <c r="CF57" s="48">
        <f t="shared" si="117"/>
        <v>19134</v>
      </c>
      <c r="CG57" s="48">
        <f t="shared" si="117"/>
        <v>18836</v>
      </c>
      <c r="CH57" s="48">
        <f t="shared" si="117"/>
        <v>18467</v>
      </c>
    </row>
    <row r="58" spans="1:86">
      <c r="A58" s="30">
        <v>46</v>
      </c>
      <c r="B58" s="24" t="s">
        <v>118</v>
      </c>
      <c r="C58" s="38">
        <f t="shared" ref="C58:N58" si="118">C57*C56</f>
        <v>149838.91476042525</v>
      </c>
      <c r="D58" s="38">
        <f t="shared" si="118"/>
        <v>149384.5004395748</v>
      </c>
      <c r="E58" s="38">
        <f t="shared" si="118"/>
        <v>150192.84735766918</v>
      </c>
      <c r="F58" s="38">
        <f t="shared" si="118"/>
        <v>215672.94808088196</v>
      </c>
      <c r="G58" s="38">
        <f t="shared" si="118"/>
        <v>496045.31708757527</v>
      </c>
      <c r="H58" s="38">
        <f t="shared" si="118"/>
        <v>786776.83197192196</v>
      </c>
      <c r="I58" s="38">
        <f t="shared" si="118"/>
        <v>943027.02061606396</v>
      </c>
      <c r="J58" s="38">
        <f t="shared" si="118"/>
        <v>1013138.7915757805</v>
      </c>
      <c r="K58" s="38">
        <f t="shared" si="118"/>
        <v>730558.11301598523</v>
      </c>
      <c r="L58" s="38">
        <f t="shared" si="118"/>
        <v>495055.08041661518</v>
      </c>
      <c r="M58" s="38">
        <f t="shared" si="118"/>
        <v>283676.427171922</v>
      </c>
      <c r="N58" s="38">
        <f t="shared" si="118"/>
        <v>166051.46704611057</v>
      </c>
      <c r="O58" s="49">
        <f>O57*O56</f>
        <v>150259.6687612127</v>
      </c>
      <c r="P58" s="49">
        <f t="shared" ref="P58:Z58" si="119">P57*P56</f>
        <v>149805.25444036225</v>
      </c>
      <c r="Q58" s="49">
        <f t="shared" si="119"/>
        <v>150618.78135845662</v>
      </c>
      <c r="R58" s="49">
        <f t="shared" si="119"/>
        <v>216281.15908166941</v>
      </c>
      <c r="S58" s="49">
        <f t="shared" si="119"/>
        <v>497421.91108836269</v>
      </c>
      <c r="T58" s="49">
        <f t="shared" si="119"/>
        <v>788932.58077270945</v>
      </c>
      <c r="U58" s="49">
        <f t="shared" si="119"/>
        <v>945576.67241685139</v>
      </c>
      <c r="V58" s="49">
        <f t="shared" si="119"/>
        <v>1015881.229976568</v>
      </c>
      <c r="W58" s="49">
        <f t="shared" si="119"/>
        <v>732531.85741677263</v>
      </c>
      <c r="X58" s="49">
        <f t="shared" si="119"/>
        <v>496386.33501740254</v>
      </c>
      <c r="Y58" s="49">
        <f t="shared" si="119"/>
        <v>284449.06557270943</v>
      </c>
      <c r="Z58" s="49">
        <f t="shared" si="119"/>
        <v>166508.48104689803</v>
      </c>
      <c r="AA58" s="49">
        <f>AA57*AA56</f>
        <v>150680.42276200012</v>
      </c>
      <c r="AB58" s="49">
        <f t="shared" ref="AB58:AL58" si="120">AB57*AB56</f>
        <v>150226.00844114969</v>
      </c>
      <c r="AC58" s="49">
        <f t="shared" si="120"/>
        <v>151044.71535924406</v>
      </c>
      <c r="AD58" s="49">
        <f t="shared" si="120"/>
        <v>216889.39008245684</v>
      </c>
      <c r="AE58" s="49">
        <f t="shared" si="120"/>
        <v>498798.60508915019</v>
      </c>
      <c r="AF58" s="49">
        <f t="shared" si="120"/>
        <v>791088.50957349688</v>
      </c>
      <c r="AG58" s="49">
        <f t="shared" si="120"/>
        <v>948126.54421763879</v>
      </c>
      <c r="AH58" s="49">
        <f t="shared" si="120"/>
        <v>1018623.9083773553</v>
      </c>
      <c r="AI58" s="49">
        <f t="shared" si="120"/>
        <v>734505.76181756007</v>
      </c>
      <c r="AJ58" s="49">
        <f t="shared" si="120"/>
        <v>497717.67961818998</v>
      </c>
      <c r="AK58" s="49">
        <f t="shared" si="120"/>
        <v>285221.74397349684</v>
      </c>
      <c r="AL58" s="49">
        <f t="shared" si="120"/>
        <v>166965.49504768549</v>
      </c>
      <c r="AM58" s="49">
        <f>AM57*AM56</f>
        <v>151101.17676278757</v>
      </c>
      <c r="AN58" s="49">
        <f t="shared" ref="AN58:AX58" si="121">AN57*AN56</f>
        <v>150646.76244193714</v>
      </c>
      <c r="AO58" s="49">
        <f t="shared" si="121"/>
        <v>151470.64936003153</v>
      </c>
      <c r="AP58" s="49">
        <f t="shared" si="121"/>
        <v>217497.64108324429</v>
      </c>
      <c r="AQ58" s="49">
        <f t="shared" si="121"/>
        <v>500175.39908993762</v>
      </c>
      <c r="AR58" s="49">
        <f t="shared" si="121"/>
        <v>793244.61837428436</v>
      </c>
      <c r="AS58" s="49">
        <f t="shared" si="121"/>
        <v>950676.63601842627</v>
      </c>
      <c r="AT58" s="49">
        <f t="shared" si="121"/>
        <v>1021366.8267781428</v>
      </c>
      <c r="AU58" s="49">
        <f t="shared" si="121"/>
        <v>736479.82621834753</v>
      </c>
      <c r="AV58" s="49">
        <f t="shared" si="121"/>
        <v>499051.01261897752</v>
      </c>
      <c r="AW58" s="49">
        <f t="shared" si="121"/>
        <v>285992.59377428429</v>
      </c>
      <c r="AX58" s="49">
        <f t="shared" si="121"/>
        <v>167424.34074847295</v>
      </c>
      <c r="AY58" s="49">
        <f>AY57*AY56</f>
        <v>151521.93076357502</v>
      </c>
      <c r="AZ58" s="49">
        <f t="shared" ref="AZ58:BJ58" si="122">AZ57*AZ56</f>
        <v>151067.51644272459</v>
      </c>
      <c r="BA58" s="49">
        <f t="shared" si="122"/>
        <v>151896.58336081897</v>
      </c>
      <c r="BB58" s="49">
        <f t="shared" si="122"/>
        <v>218105.91208403173</v>
      </c>
      <c r="BC58" s="49">
        <f t="shared" si="122"/>
        <v>501552.29309072503</v>
      </c>
      <c r="BD58" s="49">
        <f t="shared" si="122"/>
        <v>795400.90717507165</v>
      </c>
      <c r="BE58" s="49">
        <f t="shared" si="122"/>
        <v>953226.94781921373</v>
      </c>
      <c r="BF58" s="49">
        <f t="shared" si="122"/>
        <v>1024109.9851789302</v>
      </c>
      <c r="BG58" s="49">
        <f t="shared" si="122"/>
        <v>738454.05061913503</v>
      </c>
      <c r="BH58" s="49">
        <f t="shared" si="122"/>
        <v>500382.54221976484</v>
      </c>
      <c r="BI58" s="49">
        <f t="shared" si="122"/>
        <v>286765.34717507177</v>
      </c>
      <c r="BJ58" s="49">
        <f t="shared" si="122"/>
        <v>167881.35974926039</v>
      </c>
      <c r="BK58" s="49">
        <f>BK57*BK56</f>
        <v>151942.68476436246</v>
      </c>
      <c r="BL58" s="49">
        <f t="shared" ref="BL58:BV58" si="123">BL57*BL56</f>
        <v>151488.27044351204</v>
      </c>
      <c r="BM58" s="49">
        <f t="shared" si="123"/>
        <v>152322.51736160641</v>
      </c>
      <c r="BN58" s="49">
        <f t="shared" si="123"/>
        <v>218714.20308481916</v>
      </c>
      <c r="BO58" s="49">
        <f t="shared" si="123"/>
        <v>502927.43609151244</v>
      </c>
      <c r="BP58" s="49">
        <f t="shared" si="123"/>
        <v>797555.4973758593</v>
      </c>
      <c r="BQ58" s="49">
        <f t="shared" si="123"/>
        <v>955777.47962000116</v>
      </c>
      <c r="BR58" s="49">
        <f t="shared" si="123"/>
        <v>1026851.4804797177</v>
      </c>
      <c r="BS58" s="49">
        <f t="shared" si="123"/>
        <v>740428.43501992233</v>
      </c>
      <c r="BT58" s="49">
        <f t="shared" si="123"/>
        <v>501714.16182055231</v>
      </c>
      <c r="BU58" s="49">
        <f t="shared" si="123"/>
        <v>287536.26197585918</v>
      </c>
      <c r="BV58" s="49">
        <f t="shared" si="123"/>
        <v>168340.22045004784</v>
      </c>
      <c r="BW58" s="49">
        <f>BW57*BW56</f>
        <v>152363.43876514991</v>
      </c>
      <c r="BX58" s="49">
        <f t="shared" ref="BX58:CH58" si="124">BX57*BX56</f>
        <v>151909.02444429946</v>
      </c>
      <c r="BY58" s="49">
        <f t="shared" si="124"/>
        <v>152748.45136239385</v>
      </c>
      <c r="BZ58" s="49">
        <f t="shared" si="124"/>
        <v>219322.51408560664</v>
      </c>
      <c r="CA58" s="49">
        <f t="shared" si="124"/>
        <v>504304.52509229985</v>
      </c>
      <c r="CB58" s="49">
        <f t="shared" si="124"/>
        <v>799712.14117664669</v>
      </c>
      <c r="CC58" s="49">
        <f t="shared" si="124"/>
        <v>958326.3215207886</v>
      </c>
      <c r="CD58" s="49">
        <f t="shared" si="124"/>
        <v>1029595.1138805052</v>
      </c>
      <c r="CE58" s="49">
        <f t="shared" si="124"/>
        <v>742401.07002070977</v>
      </c>
      <c r="CF58" s="49">
        <f t="shared" si="124"/>
        <v>503047.78482133971</v>
      </c>
      <c r="CG58" s="49">
        <f t="shared" si="124"/>
        <v>288309.09037664661</v>
      </c>
      <c r="CH58" s="49">
        <f t="shared" si="124"/>
        <v>168797.24445083528</v>
      </c>
    </row>
    <row r="59" spans="1:86">
      <c r="A59" s="30">
        <v>47</v>
      </c>
      <c r="B59" s="24" t="s">
        <v>119</v>
      </c>
      <c r="C59" s="50">
        <v>161428.85140000001</v>
      </c>
      <c r="D59" s="51">
        <v>137794.5638</v>
      </c>
      <c r="E59" s="51">
        <v>200242.5085</v>
      </c>
      <c r="F59" s="51">
        <v>252358.40150000001</v>
      </c>
      <c r="G59" s="51">
        <v>342336.42139999999</v>
      </c>
      <c r="H59" s="51">
        <v>612055.61010000005</v>
      </c>
      <c r="I59" s="51">
        <v>1019941.7302</v>
      </c>
      <c r="J59" s="51">
        <v>909140.90360000008</v>
      </c>
      <c r="K59" s="51">
        <v>540430.07220000005</v>
      </c>
      <c r="L59" s="51">
        <v>403774.88299999997</v>
      </c>
      <c r="M59" s="51">
        <v>214152.83119999999</v>
      </c>
      <c r="N59" s="52">
        <v>169081.74960000001</v>
      </c>
      <c r="O59" s="36" t="s">
        <v>120</v>
      </c>
      <c r="P59" s="36" t="s">
        <v>120</v>
      </c>
      <c r="Q59" s="36" t="s">
        <v>120</v>
      </c>
      <c r="R59" s="36" t="s">
        <v>120</v>
      </c>
      <c r="S59" s="36" t="s">
        <v>120</v>
      </c>
      <c r="T59" s="36" t="s">
        <v>120</v>
      </c>
      <c r="U59" s="36" t="s">
        <v>120</v>
      </c>
      <c r="V59" s="36" t="s">
        <v>120</v>
      </c>
      <c r="W59" s="36" t="s">
        <v>120</v>
      </c>
      <c r="X59" s="36" t="s">
        <v>120</v>
      </c>
      <c r="Y59" s="36" t="s">
        <v>120</v>
      </c>
      <c r="Z59" s="36" t="s">
        <v>120</v>
      </c>
      <c r="AA59" s="36" t="s">
        <v>120</v>
      </c>
      <c r="AB59" s="36" t="s">
        <v>120</v>
      </c>
      <c r="AC59" s="36" t="s">
        <v>120</v>
      </c>
      <c r="AD59" s="36" t="s">
        <v>120</v>
      </c>
      <c r="AE59" s="36" t="s">
        <v>120</v>
      </c>
      <c r="AF59" s="36" t="s">
        <v>120</v>
      </c>
      <c r="AG59" s="36" t="s">
        <v>120</v>
      </c>
      <c r="AH59" s="36" t="s">
        <v>120</v>
      </c>
      <c r="AI59" s="36" t="s">
        <v>120</v>
      </c>
      <c r="AJ59" s="36" t="s">
        <v>120</v>
      </c>
      <c r="AK59" s="36" t="s">
        <v>120</v>
      </c>
      <c r="AL59" s="36" t="s">
        <v>120</v>
      </c>
      <c r="AM59" s="36" t="s">
        <v>120</v>
      </c>
      <c r="AN59" s="36" t="s">
        <v>120</v>
      </c>
      <c r="AO59" s="36" t="s">
        <v>120</v>
      </c>
      <c r="AP59" s="36" t="s">
        <v>120</v>
      </c>
      <c r="AQ59" s="36" t="s">
        <v>120</v>
      </c>
      <c r="AR59" s="36" t="s">
        <v>120</v>
      </c>
      <c r="AS59" s="36" t="s">
        <v>120</v>
      </c>
      <c r="AT59" s="36" t="s">
        <v>120</v>
      </c>
      <c r="AU59" s="36" t="s">
        <v>120</v>
      </c>
      <c r="AV59" s="36" t="s">
        <v>120</v>
      </c>
      <c r="AW59" s="36" t="s">
        <v>120</v>
      </c>
      <c r="AX59" s="36" t="s">
        <v>120</v>
      </c>
      <c r="AY59" s="36" t="s">
        <v>120</v>
      </c>
      <c r="AZ59" s="36" t="s">
        <v>120</v>
      </c>
      <c r="BA59" s="36" t="s">
        <v>120</v>
      </c>
      <c r="BB59" s="36" t="s">
        <v>120</v>
      </c>
      <c r="BC59" s="36" t="s">
        <v>120</v>
      </c>
      <c r="BD59" s="36" t="s">
        <v>120</v>
      </c>
      <c r="BE59" s="36" t="s">
        <v>120</v>
      </c>
      <c r="BF59" s="36" t="s">
        <v>120</v>
      </c>
      <c r="BG59" s="36" t="s">
        <v>120</v>
      </c>
      <c r="BH59" s="36" t="s">
        <v>120</v>
      </c>
      <c r="BI59" s="36" t="s">
        <v>120</v>
      </c>
      <c r="BJ59" s="36" t="s">
        <v>120</v>
      </c>
      <c r="BK59" s="36" t="s">
        <v>120</v>
      </c>
      <c r="BL59" s="36" t="s">
        <v>120</v>
      </c>
      <c r="BM59" s="36" t="s">
        <v>120</v>
      </c>
      <c r="BN59" s="36" t="s">
        <v>120</v>
      </c>
      <c r="BO59" s="36" t="s">
        <v>120</v>
      </c>
      <c r="BP59" s="36" t="s">
        <v>120</v>
      </c>
      <c r="BQ59" s="36" t="s">
        <v>120</v>
      </c>
      <c r="BR59" s="36" t="s">
        <v>120</v>
      </c>
      <c r="BS59" s="36" t="s">
        <v>120</v>
      </c>
      <c r="BT59" s="36" t="s">
        <v>120</v>
      </c>
      <c r="BU59" s="36" t="s">
        <v>120</v>
      </c>
      <c r="BV59" s="36" t="s">
        <v>120</v>
      </c>
      <c r="BW59" s="36" t="s">
        <v>120</v>
      </c>
      <c r="BX59" s="36" t="s">
        <v>120</v>
      </c>
      <c r="BY59" s="36" t="s">
        <v>120</v>
      </c>
      <c r="BZ59" s="36" t="s">
        <v>120</v>
      </c>
      <c r="CA59" s="36" t="s">
        <v>120</v>
      </c>
      <c r="CB59" s="36" t="s">
        <v>120</v>
      </c>
      <c r="CC59" s="36" t="s">
        <v>120</v>
      </c>
      <c r="CD59" s="36" t="s">
        <v>120</v>
      </c>
      <c r="CE59" s="36" t="s">
        <v>120</v>
      </c>
      <c r="CF59" s="36" t="s">
        <v>120</v>
      </c>
      <c r="CG59" s="36" t="s">
        <v>120</v>
      </c>
      <c r="CH59" s="36" t="s">
        <v>120</v>
      </c>
    </row>
    <row r="60" spans="1:86">
      <c r="A60" s="30">
        <v>48</v>
      </c>
      <c r="B60" s="24" t="s">
        <v>121</v>
      </c>
      <c r="C60" s="39">
        <f>C57*(C53*C$15+C55)</f>
        <v>149838.91476042525</v>
      </c>
      <c r="D60" s="39">
        <f t="shared" ref="D60:BO60" si="125">D57*(D53*D$15+D55)</f>
        <v>149384.5004395748</v>
      </c>
      <c r="E60" s="39">
        <f t="shared" si="125"/>
        <v>162978.08258094679</v>
      </c>
      <c r="F60" s="39">
        <f t="shared" si="125"/>
        <v>339462.88945006509</v>
      </c>
      <c r="G60" s="39">
        <f t="shared" si="125"/>
        <v>636972.57295533782</v>
      </c>
      <c r="H60" s="39">
        <f t="shared" si="125"/>
        <v>922153.26951666549</v>
      </c>
      <c r="I60" s="39">
        <f t="shared" si="125"/>
        <v>974186.82508799119</v>
      </c>
      <c r="J60" s="39">
        <f t="shared" si="125"/>
        <v>866245.51498143876</v>
      </c>
      <c r="K60" s="39">
        <f t="shared" si="125"/>
        <v>627369.49105947558</v>
      </c>
      <c r="L60" s="39">
        <f t="shared" si="125"/>
        <v>373110.63020402082</v>
      </c>
      <c r="M60" s="39">
        <f t="shared" si="125"/>
        <v>212628.67684903956</v>
      </c>
      <c r="N60" s="39">
        <f t="shared" si="125"/>
        <v>152876.7586461106</v>
      </c>
      <c r="O60" s="39">
        <f t="shared" si="125"/>
        <v>150259.6687612127</v>
      </c>
      <c r="P60" s="39">
        <f t="shared" si="125"/>
        <v>149805.25444036225</v>
      </c>
      <c r="Q60" s="39">
        <f t="shared" si="125"/>
        <v>163441.04446385422</v>
      </c>
      <c r="R60" s="39">
        <f t="shared" si="125"/>
        <v>340424.54577624757</v>
      </c>
      <c r="S60" s="39">
        <f t="shared" si="125"/>
        <v>638742.21610686125</v>
      </c>
      <c r="T60" s="39">
        <f t="shared" si="125"/>
        <v>924681.1074686019</v>
      </c>
      <c r="U60" s="39">
        <f t="shared" si="125"/>
        <v>976820.88120448287</v>
      </c>
      <c r="V60" s="39">
        <f t="shared" si="125"/>
        <v>868589.00651097612</v>
      </c>
      <c r="W60" s="39">
        <f t="shared" si="125"/>
        <v>629063.28339247161</v>
      </c>
      <c r="X60" s="39">
        <f t="shared" si="125"/>
        <v>374112.46299919172</v>
      </c>
      <c r="Y60" s="39">
        <f t="shared" si="125"/>
        <v>213205.21775849591</v>
      </c>
      <c r="Z60" s="39">
        <f t="shared" si="125"/>
        <v>153297.51264689805</v>
      </c>
      <c r="AA60" s="39">
        <f t="shared" si="125"/>
        <v>150680.42276200012</v>
      </c>
      <c r="AB60" s="39">
        <f t="shared" si="125"/>
        <v>150226.00844114969</v>
      </c>
      <c r="AC60" s="39">
        <f t="shared" si="125"/>
        <v>163904.0066643139</v>
      </c>
      <c r="AD60" s="39">
        <f t="shared" si="125"/>
        <v>341386.20557586383</v>
      </c>
      <c r="AE60" s="39">
        <f t="shared" si="125"/>
        <v>640511.86482560344</v>
      </c>
      <c r="AF60" s="39">
        <f t="shared" si="125"/>
        <v>927208.95097986422</v>
      </c>
      <c r="AG60" s="39">
        <f t="shared" si="125"/>
        <v>979454.9400221986</v>
      </c>
      <c r="AH60" s="39">
        <f t="shared" si="125"/>
        <v>870932.50057366467</v>
      </c>
      <c r="AI60" s="39">
        <f t="shared" si="125"/>
        <v>630757.07731345575</v>
      </c>
      <c r="AJ60" s="39">
        <f t="shared" si="125"/>
        <v>375114.2963939241</v>
      </c>
      <c r="AK60" s="39">
        <f t="shared" si="125"/>
        <v>213781.75907898013</v>
      </c>
      <c r="AL60" s="39">
        <f t="shared" si="125"/>
        <v>153718.26664768549</v>
      </c>
      <c r="AM60" s="39">
        <f t="shared" si="125"/>
        <v>151101.17676278757</v>
      </c>
      <c r="AN60" s="39">
        <f t="shared" si="125"/>
        <v>150646.76244193714</v>
      </c>
      <c r="AO60" s="39">
        <f t="shared" si="125"/>
        <v>164366.97323040877</v>
      </c>
      <c r="AP60" s="39">
        <f t="shared" si="125"/>
        <v>342347.92131505336</v>
      </c>
      <c r="AQ60" s="39">
        <f t="shared" si="125"/>
        <v>642281.65300926485</v>
      </c>
      <c r="AR60" s="39">
        <f t="shared" si="125"/>
        <v>929737.01231131575</v>
      </c>
      <c r="AS60" s="39">
        <f t="shared" si="125"/>
        <v>982089.22760408372</v>
      </c>
      <c r="AT60" s="39">
        <f t="shared" si="125"/>
        <v>873276.19337028649</v>
      </c>
      <c r="AU60" s="39">
        <f t="shared" si="125"/>
        <v>632451.00281450443</v>
      </c>
      <c r="AV60" s="39">
        <f t="shared" si="125"/>
        <v>376116.18984697253</v>
      </c>
      <c r="AW60" s="39">
        <f t="shared" si="125"/>
        <v>214358.31650396457</v>
      </c>
      <c r="AX60" s="39">
        <f t="shared" si="125"/>
        <v>154139.02064847294</v>
      </c>
      <c r="AY60" s="39">
        <f t="shared" si="125"/>
        <v>151521.93076357502</v>
      </c>
      <c r="AZ60" s="39">
        <f t="shared" si="125"/>
        <v>151067.51644272459</v>
      </c>
      <c r="BA60" s="39">
        <f t="shared" si="125"/>
        <v>164829.95147786668</v>
      </c>
      <c r="BB60" s="39">
        <f t="shared" si="125"/>
        <v>343309.78779891011</v>
      </c>
      <c r="BC60" s="39">
        <f t="shared" si="125"/>
        <v>644051.82254560094</v>
      </c>
      <c r="BD60" s="39">
        <f t="shared" si="125"/>
        <v>932265.67485299171</v>
      </c>
      <c r="BE60" s="39">
        <f t="shared" si="125"/>
        <v>984724.15220897563</v>
      </c>
      <c r="BF60" s="39">
        <f t="shared" si="125"/>
        <v>875620.43923360901</v>
      </c>
      <c r="BG60" s="39">
        <f t="shared" si="125"/>
        <v>634145.29465573083</v>
      </c>
      <c r="BH60" s="39">
        <f t="shared" si="125"/>
        <v>377118.25073590194</v>
      </c>
      <c r="BI60" s="39">
        <f t="shared" si="125"/>
        <v>214934.91837932897</v>
      </c>
      <c r="BJ60" s="39">
        <f t="shared" si="125"/>
        <v>154559.77464926039</v>
      </c>
      <c r="BK60" s="39">
        <f t="shared" si="125"/>
        <v>151942.68476436246</v>
      </c>
      <c r="BL60" s="39">
        <f t="shared" si="125"/>
        <v>151488.27044351204</v>
      </c>
      <c r="BM60" s="39">
        <f t="shared" si="125"/>
        <v>165292.92679573456</v>
      </c>
      <c r="BN60" s="39">
        <f t="shared" si="125"/>
        <v>344271.61567981</v>
      </c>
      <c r="BO60" s="39">
        <f t="shared" si="125"/>
        <v>645821.89031294396</v>
      </c>
      <c r="BP60" s="39">
        <f t="shared" ref="BP60:CH60" si="126">BP57*(BP53*BP$15+BP55)</f>
        <v>934794.172845238</v>
      </c>
      <c r="BQ60" s="39">
        <f t="shared" si="126"/>
        <v>987358.89839011</v>
      </c>
      <c r="BR60" s="39">
        <f t="shared" si="126"/>
        <v>877964.53042847372</v>
      </c>
      <c r="BS60" s="39">
        <f t="shared" si="126"/>
        <v>635839.48393288173</v>
      </c>
      <c r="BT60" s="39">
        <f t="shared" si="126"/>
        <v>378120.26458670595</v>
      </c>
      <c r="BU60" s="39">
        <f t="shared" si="126"/>
        <v>215511.5080887581</v>
      </c>
      <c r="BV60" s="39">
        <f t="shared" si="126"/>
        <v>154980.52865004784</v>
      </c>
      <c r="BW60" s="39">
        <f t="shared" si="126"/>
        <v>152363.43876514991</v>
      </c>
      <c r="BX60" s="39">
        <f t="shared" si="126"/>
        <v>151909.02444429946</v>
      </c>
      <c r="BY60" s="39">
        <f t="shared" si="126"/>
        <v>165755.88419062161</v>
      </c>
      <c r="BZ60" s="39">
        <f t="shared" si="126"/>
        <v>345233.21067832218</v>
      </c>
      <c r="CA60" s="39">
        <f t="shared" si="126"/>
        <v>647591.36073093128</v>
      </c>
      <c r="CB60" s="39">
        <f t="shared" si="126"/>
        <v>937321.72090475238</v>
      </c>
      <c r="CC60" s="39">
        <f t="shared" si="126"/>
        <v>989992.62992571783</v>
      </c>
      <c r="CD60" s="39">
        <f t="shared" si="126"/>
        <v>880307.74118171819</v>
      </c>
      <c r="CE60" s="39">
        <f t="shared" si="126"/>
        <v>637533.08979419211</v>
      </c>
      <c r="CF60" s="39">
        <f t="shared" si="126"/>
        <v>379122.01146545995</v>
      </c>
      <c r="CG60" s="39">
        <f t="shared" si="126"/>
        <v>216088.02756506545</v>
      </c>
      <c r="CH60" s="39">
        <f t="shared" si="126"/>
        <v>155401.28265083529</v>
      </c>
    </row>
    <row r="61" spans="1:86">
      <c r="A61" s="30">
        <v>49</v>
      </c>
      <c r="B61" s="24" t="s">
        <v>122</v>
      </c>
      <c r="C61" s="39">
        <f>C60/SUM(C60:N60)*SUM(C58:N58)</f>
        <v>150167.54502493705</v>
      </c>
      <c r="D61" s="39">
        <f>D60/SUM(C60:N60)*SUM(C58:N58)</f>
        <v>149712.13407181189</v>
      </c>
      <c r="E61" s="39">
        <f>E60/SUM(C60:N60)*SUM(C58:N58)</f>
        <v>163335.5299802011</v>
      </c>
      <c r="F61" s="39">
        <f>F60/SUM(C60:N60)*SUM(C58:N58)</f>
        <v>340207.40751688561</v>
      </c>
      <c r="G61" s="39">
        <f>G60/SUM(C60:N60)*SUM(C58:N58)</f>
        <v>638369.59632187628</v>
      </c>
      <c r="H61" s="39">
        <f>H60/SUM(C60:N60)*SUM(C58:N58)</f>
        <v>924175.75795610866</v>
      </c>
      <c r="I61" s="39">
        <f>I60/SUM(C60:N60)*SUM(C58:N58)</f>
        <v>976323.43475661066</v>
      </c>
      <c r="J61" s="39">
        <f>J60/SUM(C60:N60)*SUM(C58:N58)</f>
        <v>868145.38520657795</v>
      </c>
      <c r="K61" s="39">
        <f>K60/SUM(C60:N60)*SUM(C58:N58)</f>
        <v>628745.45271885593</v>
      </c>
      <c r="L61" s="39">
        <f>L60/SUM(C60:N60)*SUM(C58:N58)</f>
        <v>373928.94529454422</v>
      </c>
      <c r="M61" s="39">
        <f>M60/SUM(C60:N60)*SUM(C58:N58)</f>
        <v>213095.0191101766</v>
      </c>
      <c r="N61" s="39">
        <f>N60/SUM(C60:N60)*SUM(C58:N58)</f>
        <v>153212.05158194041</v>
      </c>
      <c r="O61" s="39">
        <f>O60/SUM(O60:Z60)*SUM(O58:Z58)</f>
        <v>150588.34033700894</v>
      </c>
      <c r="P61" s="39">
        <f>P60/SUM(O60:Z60)*SUM(O58:Z58)</f>
        <v>150132.93204969942</v>
      </c>
      <c r="Q61" s="39">
        <f>Q60/SUM(O60:Z60)*SUM(O58:Z58)</f>
        <v>163798.54841735412</v>
      </c>
      <c r="R61" s="39">
        <f>R60/SUM(O60:Z60)*SUM(O58:Z58)</f>
        <v>341169.17587441322</v>
      </c>
      <c r="S61" s="39">
        <f>S60/SUM(O60:Z60)*SUM(O58:Z58)</f>
        <v>640139.37352392601</v>
      </c>
      <c r="T61" s="39">
        <f>T60/SUM(O60:Z60)*SUM(O58:Z58)</f>
        <v>926703.71539264638</v>
      </c>
      <c r="U61" s="39">
        <f>U60/SUM(O60:Z60)*SUM(O58:Z58)</f>
        <v>978957.53744060406</v>
      </c>
      <c r="V61" s="39">
        <f>V60/SUM(O60:Z60)*SUM(O58:Z58)</f>
        <v>870488.92097134225</v>
      </c>
      <c r="W61" s="39">
        <f>W60/SUM(O60:Z60)*SUM(O58:Z58)</f>
        <v>630439.26952589466</v>
      </c>
      <c r="X61" s="39">
        <f>X60/SUM(O60:Z60)*SUM(O58:Z58)</f>
        <v>374930.78060732089</v>
      </c>
      <c r="Y61" s="39">
        <f>Y60/SUM(O60:Z60)*SUM(O58:Z58)</f>
        <v>213671.57373722515</v>
      </c>
      <c r="Z61" s="39">
        <f>Z60/SUM(O60:Z60)*SUM(O58:Z58)</f>
        <v>153632.82907254098</v>
      </c>
      <c r="AA61" s="39">
        <f>AA60/SUM(AA60:AL60)*SUM(AA58:AL58)</f>
        <v>151009.16317436993</v>
      </c>
      <c r="AB61" s="39">
        <f>AB60/SUM(AA60:AL60)*SUM(AA58:AL58)</f>
        <v>150553.75745497888</v>
      </c>
      <c r="AC61" s="39">
        <f>AC60/SUM(AA60:AL60)*SUM(AA58:AL58)</f>
        <v>164261.59705165305</v>
      </c>
      <c r="AD61" s="39">
        <f>AD60/SUM(AA60:AL60)*SUM(AA58:AL58)</f>
        <v>342131.00997673569</v>
      </c>
      <c r="AE61" s="39">
        <f>AE60/SUM(AA60:AL60)*SUM(AA58:AL58)</f>
        <v>641909.27353146498</v>
      </c>
      <c r="AF61" s="39">
        <f>AF60/SUM(AA60:AL60)*SUM(AA58:AL58)</f>
        <v>929231.84849575139</v>
      </c>
      <c r="AG61" s="39">
        <f>AG60/SUM(AA60:AL60)*SUM(AA58:AL58)</f>
        <v>981591.82293623919</v>
      </c>
      <c r="AH61" s="39">
        <f>AH60/SUM(AA60:AL60)*SUM(AA58:AL58)</f>
        <v>872832.61940885719</v>
      </c>
      <c r="AI61" s="39">
        <f>AI60/SUM(AA60:AL60)*SUM(AA58:AL58)</f>
        <v>632133.2039389346</v>
      </c>
      <c r="AJ61" s="39">
        <f>AJ60/SUM(AA60:AL60)*SUM(AA58:AL58)</f>
        <v>375932.68557960569</v>
      </c>
      <c r="AK61" s="39">
        <f>AK60/SUM(AA60:AL60)*SUM(AA58:AL58)</f>
        <v>214248.16806794194</v>
      </c>
      <c r="AL61" s="39">
        <f>AL60/SUM(AA60:AL60)*SUM(AA58:AL58)</f>
        <v>154053.6347428915</v>
      </c>
      <c r="AM61" s="39">
        <f>AM60/SUM(AM60:AX60)*SUM(AM58:AX58)</f>
        <v>151430.03586560558</v>
      </c>
      <c r="AN61" s="39">
        <f>AN60/SUM(AM60:AX60)*SUM(AM58:AX58)</f>
        <v>150974.63254990373</v>
      </c>
      <c r="AO61" s="39">
        <f>AO60/SUM(AM60:AX60)*SUM(AM58:AX58)</f>
        <v>164724.70423229449</v>
      </c>
      <c r="AP61" s="39">
        <f>AP60/SUM(AM60:AX60)*SUM(AM58:AX58)</f>
        <v>343093.01299909782</v>
      </c>
      <c r="AQ61" s="39">
        <f>AQ60/SUM(AM60:AX60)*SUM(AM58:AX58)</f>
        <v>643679.52543283103</v>
      </c>
      <c r="AR61" s="39">
        <f>AR60/SUM(AM60:AX60)*SUM(AM58:AX58)</f>
        <v>931760.50733813073</v>
      </c>
      <c r="AS61" s="39">
        <f>AS60/SUM(AM60:AX60)*SUM(AM58:AX58)</f>
        <v>984226.66285903298</v>
      </c>
      <c r="AT61" s="39">
        <f>AT60/SUM(AM60:AX60)*SUM(AM58:AX58)</f>
        <v>875176.80613596283</v>
      </c>
      <c r="AU61" s="39">
        <f>AU60/SUM(AM60:AX60)*SUM(AM58:AX58)</f>
        <v>633827.47964822524</v>
      </c>
      <c r="AV61" s="39">
        <f>AV60/SUM(AM60:AX60)*SUM(AM58:AX58)</f>
        <v>376934.77534973528</v>
      </c>
      <c r="AW61" s="39">
        <f>AW60/SUM(AM60:AX60)*SUM(AM58:AX58)</f>
        <v>214824.84949303415</v>
      </c>
      <c r="AX61" s="39">
        <f>AX60/SUM(AM60:AX60)*SUM(AM58:AX58)</f>
        <v>154474.4913650199</v>
      </c>
      <c r="AY61" s="39">
        <f>AY60/SUM(AY60:BJ60)*SUM(AY58:BJ58)</f>
        <v>151850.8081293304</v>
      </c>
      <c r="AZ61" s="39">
        <f>AZ60/SUM(AY60:BJ60)*SUM(AY58:BJ58)</f>
        <v>151395.40750515048</v>
      </c>
      <c r="BA61" s="39">
        <f>BA60/SUM(AY60:BJ60)*SUM(AY58:BJ58)</f>
        <v>165187.71381607375</v>
      </c>
      <c r="BB61" s="39">
        <f>BB60/SUM(AY60:BJ60)*SUM(AY58:BJ58)</f>
        <v>344054.93946164544</v>
      </c>
      <c r="BC61" s="39">
        <f>BC60/SUM(AY60:BJ60)*SUM(AY58:BJ58)</f>
        <v>645449.73283978307</v>
      </c>
      <c r="BD61" s="39">
        <f>BD60/SUM(AY60:BJ60)*SUM(AY58:BJ58)</f>
        <v>934289.15144007548</v>
      </c>
      <c r="BE61" s="39">
        <f>BE60/SUM(AY60:BJ60)*SUM(AY58:BJ58)</f>
        <v>986861.48958015477</v>
      </c>
      <c r="BF61" s="39">
        <f>BF60/SUM(AY60:BJ60)*SUM(AY58:BJ58)</f>
        <v>877520.96770500264</v>
      </c>
      <c r="BG61" s="39">
        <f>BG60/SUM(AY60:BJ60)*SUM(AY58:BJ58)</f>
        <v>635521.70289552526</v>
      </c>
      <c r="BH61" s="39">
        <f>BH60/SUM(AY60:BJ60)*SUM(AY58:BJ58)</f>
        <v>377936.7834476704</v>
      </c>
      <c r="BI61" s="39">
        <f>BI60/SUM(AY60:BJ60)*SUM(AY58:BJ58)</f>
        <v>215401.43322248882</v>
      </c>
      <c r="BJ61" s="39">
        <f>BJ60/SUM(AY60:BJ60)*SUM(AY58:BJ58)</f>
        <v>154895.24563542218</v>
      </c>
      <c r="BK61" s="39">
        <f>BK60/SUM(BK60:BV60)*SUM(BK58:BV58)</f>
        <v>152271.47754963685</v>
      </c>
      <c r="BL61" s="39">
        <f>BL60/SUM(BK60:BV60)*SUM(BK58:BV58)</f>
        <v>151816.07990964572</v>
      </c>
      <c r="BM61" s="39">
        <f>BM60/SUM(BK60:BV60)*SUM(BK58:BV58)</f>
        <v>165650.60852204874</v>
      </c>
      <c r="BN61" s="39">
        <f>BN60/SUM(BK60:BV60)*SUM(BK58:BV58)</f>
        <v>345016.59411418362</v>
      </c>
      <c r="BO61" s="39">
        <f>BO60/SUM(BK60:BV60)*SUM(BK58:BV58)</f>
        <v>647219.40134439955</v>
      </c>
      <c r="BP61" s="39">
        <f>BP60/SUM(BK60:BV60)*SUM(BK58:BV58)</f>
        <v>936816.99862473982</v>
      </c>
      <c r="BQ61" s="39">
        <f>BQ60/SUM(BK60:BV60)*SUM(BK58:BV58)</f>
        <v>989495.47036638251</v>
      </c>
      <c r="BR61" s="39">
        <f>BR60/SUM(BK60:BV60)*SUM(BK58:BV58)</f>
        <v>879864.38104503602</v>
      </c>
      <c r="BS61" s="39">
        <f>BS60/SUM(BK60:BV60)*SUM(BK58:BV58)</f>
        <v>637215.39377173933</v>
      </c>
      <c r="BT61" s="39">
        <f>BT60/SUM(BK60:BV60)*SUM(BK58:BV58)</f>
        <v>378938.4890057029</v>
      </c>
      <c r="BU61" s="39">
        <f>BU60/SUM(BK60:BV60)*SUM(BK58:BV58)</f>
        <v>215977.85912838252</v>
      </c>
      <c r="BV61" s="39">
        <f>BV60/SUM(BK60:BV60)*SUM(BK58:BV58)</f>
        <v>155315.89510587408</v>
      </c>
      <c r="BW61" s="39">
        <f>BW60/SUM(BW60:CH60)*SUM(BW58:CH58)</f>
        <v>152692.40054029218</v>
      </c>
      <c r="BX61" s="39">
        <f>BX60/SUM(BW60:CH60)*SUM(BW58:CH58)</f>
        <v>152237.00511175048</v>
      </c>
      <c r="BY61" s="39">
        <f>BY60/SUM(BW60:CH60)*SUM(BW58:CH58)</f>
        <v>166113.76105626303</v>
      </c>
      <c r="BZ61" s="39">
        <f>BZ60/SUM(BW60:CH60)*SUM(BW58:CH58)</f>
        <v>345978.58982402296</v>
      </c>
      <c r="CA61" s="39">
        <f>CA60/SUM(BW60:CH60)*SUM(BW58:CH58)</f>
        <v>648989.54920264985</v>
      </c>
      <c r="CB61" s="39">
        <f>CB60/SUM(BW60:CH60)*SUM(BW58:CH58)</f>
        <v>939345.45454903878</v>
      </c>
      <c r="CC61" s="39">
        <f>CC60/SUM(BW60:CH60)*SUM(BW58:CH58)</f>
        <v>992130.08321213303</v>
      </c>
      <c r="CD61" s="39">
        <f>CD60/SUM(BW60:CH60)*SUM(BW58:CH58)</f>
        <v>882208.37823452824</v>
      </c>
      <c r="CE61" s="39">
        <f>CE60/SUM(BW60:CH60)*SUM(BW58:CH58)</f>
        <v>638909.5618575057</v>
      </c>
      <c r="CF61" s="39">
        <f>CF60/SUM(BW60:CH60)*SUM(BW58:CH58)</f>
        <v>379940.55855850247</v>
      </c>
      <c r="CG61" s="39">
        <f>CG60/SUM(BW60:CH60)*SUM(BW58:CH58)</f>
        <v>216554.57453795415</v>
      </c>
      <c r="CH61" s="39">
        <f>CH60/SUM(BW60:CH60)*SUM(BW58:CH58)</f>
        <v>155736.80331258013</v>
      </c>
    </row>
    <row r="62" spans="1:86">
      <c r="A62" s="30">
        <v>50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</row>
    <row r="63" spans="1:86">
      <c r="A63" s="30">
        <v>51</v>
      </c>
      <c r="B63" s="24" t="s">
        <v>123</v>
      </c>
      <c r="C63" s="53">
        <f>ROUND(C58-C59,0)</f>
        <v>-11590</v>
      </c>
      <c r="D63" s="53">
        <f t="shared" ref="D63:N63" si="127">ROUND(D58-D59,0)</f>
        <v>11590</v>
      </c>
      <c r="E63" s="53">
        <f t="shared" si="127"/>
        <v>-50050</v>
      </c>
      <c r="F63" s="53">
        <f t="shared" si="127"/>
        <v>-36685</v>
      </c>
      <c r="G63" s="53">
        <f t="shared" si="127"/>
        <v>153709</v>
      </c>
      <c r="H63" s="53">
        <f t="shared" si="127"/>
        <v>174721</v>
      </c>
      <c r="I63" s="53">
        <f t="shared" si="127"/>
        <v>-76915</v>
      </c>
      <c r="J63" s="53">
        <f t="shared" si="127"/>
        <v>103998</v>
      </c>
      <c r="K63" s="53">
        <f t="shared" si="127"/>
        <v>190128</v>
      </c>
      <c r="L63" s="53">
        <f t="shared" si="127"/>
        <v>91280</v>
      </c>
      <c r="M63" s="53">
        <f t="shared" si="127"/>
        <v>69524</v>
      </c>
      <c r="N63" s="53">
        <f t="shared" si="127"/>
        <v>-3030</v>
      </c>
      <c r="O63" s="53">
        <f>O58-C58</f>
        <v>420.7540007874486</v>
      </c>
      <c r="P63" s="53">
        <f t="shared" ref="P63:CA63" si="128">P58-D58</f>
        <v>420.7540007874486</v>
      </c>
      <c r="Q63" s="53">
        <f t="shared" si="128"/>
        <v>425.93400078744162</v>
      </c>
      <c r="R63" s="53">
        <f t="shared" si="128"/>
        <v>608.21100078744348</v>
      </c>
      <c r="S63" s="53">
        <f t="shared" si="128"/>
        <v>1376.594000787416</v>
      </c>
      <c r="T63" s="53">
        <f t="shared" si="128"/>
        <v>2155.7488007874927</v>
      </c>
      <c r="U63" s="53">
        <f t="shared" si="128"/>
        <v>2549.6518007874256</v>
      </c>
      <c r="V63" s="53">
        <f t="shared" si="128"/>
        <v>2742.4384007875342</v>
      </c>
      <c r="W63" s="53">
        <f t="shared" si="128"/>
        <v>1973.7444007874001</v>
      </c>
      <c r="X63" s="53">
        <f t="shared" si="128"/>
        <v>1331.2546007873607</v>
      </c>
      <c r="Y63" s="53">
        <f t="shared" si="128"/>
        <v>772.63840078742942</v>
      </c>
      <c r="Z63" s="53">
        <f t="shared" si="128"/>
        <v>457.01400078745792</v>
      </c>
      <c r="AA63" s="53">
        <f t="shared" si="128"/>
        <v>420.7540007874195</v>
      </c>
      <c r="AB63" s="53">
        <f t="shared" si="128"/>
        <v>420.7540007874486</v>
      </c>
      <c r="AC63" s="53">
        <f t="shared" si="128"/>
        <v>425.93400078744162</v>
      </c>
      <c r="AD63" s="53">
        <f t="shared" si="128"/>
        <v>608.231000787433</v>
      </c>
      <c r="AE63" s="53">
        <f t="shared" si="128"/>
        <v>1376.6940007875091</v>
      </c>
      <c r="AF63" s="53">
        <f t="shared" si="128"/>
        <v>2155.9288007874275</v>
      </c>
      <c r="AG63" s="53">
        <f t="shared" si="128"/>
        <v>2549.8718007873977</v>
      </c>
      <c r="AH63" s="53">
        <f t="shared" si="128"/>
        <v>2742.678400787292</v>
      </c>
      <c r="AI63" s="53">
        <f t="shared" si="128"/>
        <v>1973.9044007874327</v>
      </c>
      <c r="AJ63" s="53">
        <f t="shared" si="128"/>
        <v>1331.3446007874445</v>
      </c>
      <c r="AK63" s="53">
        <f t="shared" si="128"/>
        <v>772.67840078740846</v>
      </c>
      <c r="AL63" s="53">
        <f t="shared" si="128"/>
        <v>457.01400078745792</v>
      </c>
      <c r="AM63" s="53">
        <f t="shared" si="128"/>
        <v>420.7540007874486</v>
      </c>
      <c r="AN63" s="53">
        <f t="shared" si="128"/>
        <v>420.7540007874486</v>
      </c>
      <c r="AO63" s="53">
        <f t="shared" si="128"/>
        <v>425.93400078747072</v>
      </c>
      <c r="AP63" s="53">
        <f t="shared" si="128"/>
        <v>608.25100078745163</v>
      </c>
      <c r="AQ63" s="53">
        <f t="shared" si="128"/>
        <v>1376.7940007874276</v>
      </c>
      <c r="AR63" s="53">
        <f t="shared" si="128"/>
        <v>2156.1088007874787</v>
      </c>
      <c r="AS63" s="53">
        <f t="shared" si="128"/>
        <v>2550.0918007874861</v>
      </c>
      <c r="AT63" s="53">
        <f t="shared" si="128"/>
        <v>2742.9184007875156</v>
      </c>
      <c r="AU63" s="53">
        <f t="shared" si="128"/>
        <v>1974.0644007874653</v>
      </c>
      <c r="AV63" s="53">
        <f t="shared" si="128"/>
        <v>1333.3330007875338</v>
      </c>
      <c r="AW63" s="53">
        <f t="shared" si="128"/>
        <v>770.84980078745866</v>
      </c>
      <c r="AX63" s="53">
        <f t="shared" si="128"/>
        <v>458.84570078746765</v>
      </c>
      <c r="AY63" s="53">
        <f t="shared" si="128"/>
        <v>420.7540007874486</v>
      </c>
      <c r="AZ63" s="53">
        <f t="shared" si="128"/>
        <v>420.7540007874486</v>
      </c>
      <c r="BA63" s="53">
        <f t="shared" si="128"/>
        <v>425.93400078744162</v>
      </c>
      <c r="BB63" s="53">
        <f t="shared" si="128"/>
        <v>608.27100078744115</v>
      </c>
      <c r="BC63" s="53">
        <f t="shared" si="128"/>
        <v>1376.8940007874044</v>
      </c>
      <c r="BD63" s="53">
        <f t="shared" si="128"/>
        <v>2156.2888007872971</v>
      </c>
      <c r="BE63" s="53">
        <f t="shared" si="128"/>
        <v>2550.3118007874582</v>
      </c>
      <c r="BF63" s="53">
        <f t="shared" si="128"/>
        <v>2743.1584007873898</v>
      </c>
      <c r="BG63" s="53">
        <f t="shared" si="128"/>
        <v>1974.2244007874979</v>
      </c>
      <c r="BH63" s="53">
        <f t="shared" si="128"/>
        <v>1331.5296007873258</v>
      </c>
      <c r="BI63" s="53">
        <f t="shared" si="128"/>
        <v>772.75340078747831</v>
      </c>
      <c r="BJ63" s="53">
        <f t="shared" si="128"/>
        <v>457.01900078743347</v>
      </c>
      <c r="BK63" s="53">
        <f t="shared" si="128"/>
        <v>420.7540007874486</v>
      </c>
      <c r="BL63" s="53">
        <f t="shared" si="128"/>
        <v>420.7540007874486</v>
      </c>
      <c r="BM63" s="53">
        <f t="shared" si="128"/>
        <v>425.93400078744162</v>
      </c>
      <c r="BN63" s="53">
        <f t="shared" si="128"/>
        <v>608.29100078743068</v>
      </c>
      <c r="BO63" s="53">
        <f t="shared" si="128"/>
        <v>1375.1430007874151</v>
      </c>
      <c r="BP63" s="53">
        <f t="shared" si="128"/>
        <v>2154.590200787643</v>
      </c>
      <c r="BQ63" s="53">
        <f t="shared" si="128"/>
        <v>2550.5318007874303</v>
      </c>
      <c r="BR63" s="53">
        <f t="shared" si="128"/>
        <v>2741.495300787501</v>
      </c>
      <c r="BS63" s="53">
        <f t="shared" si="128"/>
        <v>1974.3844007872976</v>
      </c>
      <c r="BT63" s="53">
        <f t="shared" si="128"/>
        <v>1331.6196007874678</v>
      </c>
      <c r="BU63" s="53">
        <f t="shared" si="128"/>
        <v>770.91480078740278</v>
      </c>
      <c r="BV63" s="53">
        <f t="shared" si="128"/>
        <v>458.86070078745252</v>
      </c>
      <c r="BW63" s="53">
        <f t="shared" si="128"/>
        <v>420.7540007874486</v>
      </c>
      <c r="BX63" s="53">
        <f t="shared" si="128"/>
        <v>420.7540007874195</v>
      </c>
      <c r="BY63" s="53">
        <f t="shared" si="128"/>
        <v>425.93400078744162</v>
      </c>
      <c r="BZ63" s="53">
        <f t="shared" si="128"/>
        <v>608.31100078747841</v>
      </c>
      <c r="CA63" s="53">
        <f t="shared" si="128"/>
        <v>1377.0890007874114</v>
      </c>
      <c r="CB63" s="53">
        <f t="shared" ref="CB63:CH63" si="129">CB58-BP58</f>
        <v>2156.6438007873949</v>
      </c>
      <c r="CC63" s="53">
        <f t="shared" si="129"/>
        <v>2548.8419007874327</v>
      </c>
      <c r="CD63" s="53">
        <f t="shared" si="129"/>
        <v>2743.633400787483</v>
      </c>
      <c r="CE63" s="53">
        <f t="shared" si="129"/>
        <v>1972.6350007874426</v>
      </c>
      <c r="CF63" s="53">
        <f t="shared" si="129"/>
        <v>1333.6230007873964</v>
      </c>
      <c r="CG63" s="53">
        <f t="shared" si="129"/>
        <v>772.82840078743175</v>
      </c>
      <c r="CH63" s="53">
        <f t="shared" si="129"/>
        <v>457.02400078743813</v>
      </c>
    </row>
    <row r="64" spans="1:86">
      <c r="A64" s="30">
        <v>52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</row>
    <row r="65" spans="1:86">
      <c r="A65" s="30">
        <v>53</v>
      </c>
      <c r="B65" s="24" t="s">
        <v>124</v>
      </c>
      <c r="C65" s="49">
        <v>-10049.025914248683</v>
      </c>
      <c r="D65" s="49">
        <v>10400.983102803653</v>
      </c>
      <c r="E65" s="49">
        <v>-37548.351977047874</v>
      </c>
      <c r="F65" s="49">
        <v>-25238.381806073929</v>
      </c>
      <c r="G65" s="49">
        <v>134687.21587466649</v>
      </c>
      <c r="H65" s="49">
        <v>153993.11041907253</v>
      </c>
      <c r="I65" s="49">
        <v>-65079.048579439135</v>
      </c>
      <c r="J65" s="49">
        <v>89830.361073386433</v>
      </c>
      <c r="K65" s="49">
        <v>171063.58164981776</v>
      </c>
      <c r="L65" s="49">
        <v>82830.71021492935</v>
      </c>
      <c r="M65" s="49">
        <v>62760.486928873252</v>
      </c>
      <c r="N65" s="49">
        <v>-2677.2242341878391</v>
      </c>
      <c r="O65" s="49">
        <f>IFERROR(C65/C$68*O$63,0)</f>
        <v>364.81172195313911</v>
      </c>
      <c r="P65" s="49">
        <f t="shared" ref="P65:AE67" si="130">IFERROR(D65/D$68*P$63,0)</f>
        <v>377.5888915122768</v>
      </c>
      <c r="Q65" s="49">
        <f t="shared" si="130"/>
        <v>319.54285275842244</v>
      </c>
      <c r="R65" s="49">
        <f t="shared" si="130"/>
        <v>418.43427713037562</v>
      </c>
      <c r="S65" s="49">
        <f t="shared" si="130"/>
        <v>1206.237847854228</v>
      </c>
      <c r="T65" s="49">
        <f t="shared" si="130"/>
        <v>1900.0032229408687</v>
      </c>
      <c r="U65" s="49">
        <f t="shared" si="130"/>
        <v>2157.3023910043471</v>
      </c>
      <c r="V65" s="49">
        <f t="shared" si="130"/>
        <v>2368.8362445841713</v>
      </c>
      <c r="W65" s="49">
        <f t="shared" si="130"/>
        <v>1775.8341036563054</v>
      </c>
      <c r="X65" s="49">
        <f t="shared" si="130"/>
        <v>1208.0276518416883</v>
      </c>
      <c r="Y65" s="49">
        <f t="shared" si="130"/>
        <v>697.47371056563202</v>
      </c>
      <c r="Z65" s="49">
        <f t="shared" si="130"/>
        <v>403.80493672320875</v>
      </c>
      <c r="AA65" s="49">
        <f t="shared" si="130"/>
        <v>364.81172195311387</v>
      </c>
      <c r="AB65" s="49">
        <f t="shared" si="130"/>
        <v>377.5888915122768</v>
      </c>
      <c r="AC65" s="49">
        <f t="shared" si="130"/>
        <v>319.54285275842244</v>
      </c>
      <c r="AD65" s="49">
        <f t="shared" si="130"/>
        <v>418.44803664068928</v>
      </c>
      <c r="AE65" s="49">
        <f t="shared" si="130"/>
        <v>1206.3254726621442</v>
      </c>
      <c r="AF65" s="49">
        <f t="shared" ref="AF65:AU67" si="131">IFERROR(T65/T$68*AF$63,0)</f>
        <v>1900.1618687811822</v>
      </c>
      <c r="AG65" s="49">
        <f t="shared" si="131"/>
        <v>2157.4885366285507</v>
      </c>
      <c r="AH65" s="49">
        <f t="shared" si="131"/>
        <v>2369.0435494038397</v>
      </c>
      <c r="AI65" s="49">
        <f t="shared" si="131"/>
        <v>1775.9780602175144</v>
      </c>
      <c r="AJ65" s="49">
        <f t="shared" si="131"/>
        <v>1208.1093210345705</v>
      </c>
      <c r="AK65" s="49">
        <f t="shared" si="131"/>
        <v>697.50981923998677</v>
      </c>
      <c r="AL65" s="49">
        <f t="shared" si="131"/>
        <v>403.80493672320875</v>
      </c>
      <c r="AM65" s="49">
        <f t="shared" si="131"/>
        <v>364.81172195313911</v>
      </c>
      <c r="AN65" s="49">
        <f t="shared" si="131"/>
        <v>377.5888915122768</v>
      </c>
      <c r="AO65" s="49">
        <f t="shared" si="131"/>
        <v>319.54285275844427</v>
      </c>
      <c r="AP65" s="49">
        <f t="shared" si="131"/>
        <v>418.46179615102295</v>
      </c>
      <c r="AQ65" s="49">
        <f t="shared" si="131"/>
        <v>1206.4130974699074</v>
      </c>
      <c r="AR65" s="49">
        <f t="shared" si="131"/>
        <v>1900.3205146215982</v>
      </c>
      <c r="AS65" s="49">
        <f t="shared" si="131"/>
        <v>2157.6746822528535</v>
      </c>
      <c r="AT65" s="49">
        <f t="shared" si="131"/>
        <v>2369.2508542239098</v>
      </c>
      <c r="AU65" s="49">
        <f t="shared" si="131"/>
        <v>1776.1220167787235</v>
      </c>
      <c r="AV65" s="49">
        <f t="shared" ref="AV65:BK67" si="132">IFERROR(AJ65/AJ$68*AV$63,0)</f>
        <v>1209.9136657343818</v>
      </c>
      <c r="AW65" s="49">
        <f t="shared" si="132"/>
        <v>695.8591111910398</v>
      </c>
      <c r="AX65" s="49">
        <f t="shared" si="132"/>
        <v>405.42337620498694</v>
      </c>
      <c r="AY65" s="49">
        <f t="shared" si="132"/>
        <v>364.81172195313911</v>
      </c>
      <c r="AZ65" s="49">
        <f t="shared" si="132"/>
        <v>377.5888915122768</v>
      </c>
      <c r="BA65" s="49">
        <f t="shared" si="132"/>
        <v>319.54285275842244</v>
      </c>
      <c r="BB65" s="49">
        <f t="shared" si="132"/>
        <v>418.47555566133661</v>
      </c>
      <c r="BC65" s="49">
        <f t="shared" si="132"/>
        <v>1206.5007222777219</v>
      </c>
      <c r="BD65" s="49">
        <f t="shared" si="132"/>
        <v>1900.479160461809</v>
      </c>
      <c r="BE65" s="49">
        <f t="shared" si="132"/>
        <v>2157.8608278770575</v>
      </c>
      <c r="BF65" s="49">
        <f t="shared" si="132"/>
        <v>2369.4581590436787</v>
      </c>
      <c r="BG65" s="49">
        <f t="shared" si="132"/>
        <v>1776.2659733399323</v>
      </c>
      <c r="BH65" s="49">
        <f t="shared" si="132"/>
        <v>1208.2771965974532</v>
      </c>
      <c r="BI65" s="49">
        <f t="shared" si="132"/>
        <v>697.57752300450045</v>
      </c>
      <c r="BJ65" s="49">
        <f t="shared" si="132"/>
        <v>403.80935458495981</v>
      </c>
      <c r="BK65" s="49">
        <f t="shared" si="132"/>
        <v>364.81172195313911</v>
      </c>
      <c r="BL65" s="49">
        <f t="shared" ref="BL65:CA67" si="133">IFERROR(AZ65/AZ$68*BL$63,0)</f>
        <v>377.5888915122768</v>
      </c>
      <c r="BM65" s="49">
        <f t="shared" si="133"/>
        <v>319.54285275842244</v>
      </c>
      <c r="BN65" s="49">
        <f t="shared" si="133"/>
        <v>418.48931517165033</v>
      </c>
      <c r="BO65" s="49">
        <f t="shared" si="133"/>
        <v>1204.9664118925455</v>
      </c>
      <c r="BP65" s="49">
        <f t="shared" si="133"/>
        <v>1898.982072548481</v>
      </c>
      <c r="BQ65" s="49">
        <f t="shared" si="133"/>
        <v>2158.0469735012616</v>
      </c>
      <c r="BR65" s="49">
        <f t="shared" si="133"/>
        <v>2368.0216230190322</v>
      </c>
      <c r="BS65" s="49">
        <f t="shared" si="133"/>
        <v>1776.4099299009317</v>
      </c>
      <c r="BT65" s="49">
        <f t="shared" si="133"/>
        <v>1208.3588657903881</v>
      </c>
      <c r="BU65" s="49">
        <f t="shared" si="133"/>
        <v>695.91778778684659</v>
      </c>
      <c r="BV65" s="49">
        <f t="shared" si="133"/>
        <v>405.43662979029136</v>
      </c>
      <c r="BW65" s="49">
        <f t="shared" si="133"/>
        <v>364.81172195313911</v>
      </c>
      <c r="BX65" s="49">
        <f t="shared" si="133"/>
        <v>377.58889151225071</v>
      </c>
      <c r="BY65" s="49">
        <f t="shared" si="133"/>
        <v>319.54285275842244</v>
      </c>
      <c r="BZ65" s="49">
        <f t="shared" si="133"/>
        <v>418.50307468200401</v>
      </c>
      <c r="CA65" s="49">
        <f t="shared" si="133"/>
        <v>1206.6715906530055</v>
      </c>
      <c r="CB65" s="49">
        <f t="shared" ref="CB65:CH67" si="134">IFERROR(BP65/BP$68*CB$63,0)</f>
        <v>1900.7920453137376</v>
      </c>
      <c r="CC65" s="49">
        <f t="shared" si="134"/>
        <v>2156.6171212722525</v>
      </c>
      <c r="CD65" s="49">
        <f t="shared" si="134"/>
        <v>2369.8684498330999</v>
      </c>
      <c r="CE65" s="49">
        <f t="shared" si="134"/>
        <v>1774.835944850264</v>
      </c>
      <c r="CF65" s="49">
        <f t="shared" si="134"/>
        <v>1210.1768220221882</v>
      </c>
      <c r="CG65" s="49">
        <f t="shared" si="134"/>
        <v>697.64522676890897</v>
      </c>
      <c r="CH65" s="49">
        <f t="shared" si="134"/>
        <v>403.81377244673649</v>
      </c>
    </row>
    <row r="66" spans="1:86">
      <c r="A66" s="30">
        <v>54</v>
      </c>
      <c r="B66" s="24" t="s">
        <v>125</v>
      </c>
      <c r="C66" s="49">
        <v>-1540.9740857513157</v>
      </c>
      <c r="D66" s="49">
        <v>1189.0168971963462</v>
      </c>
      <c r="E66" s="49">
        <v>-12501.648022952129</v>
      </c>
      <c r="F66" s="49">
        <v>-11446.61819392607</v>
      </c>
      <c r="G66" s="49">
        <v>19021.784125333503</v>
      </c>
      <c r="H66" s="49">
        <v>20727.889580927476</v>
      </c>
      <c r="I66" s="49">
        <v>-11835.951420560868</v>
      </c>
      <c r="J66" s="49">
        <v>14167.638926613576</v>
      </c>
      <c r="K66" s="49">
        <v>19064.418350182252</v>
      </c>
      <c r="L66" s="49">
        <v>8449.2897850706595</v>
      </c>
      <c r="M66" s="49">
        <v>6763.5130711267484</v>
      </c>
      <c r="N66" s="49">
        <v>-352.77576581216073</v>
      </c>
      <c r="O66" s="49">
        <f>IFERROR(C66/C$68*O$63,0)</f>
        <v>55.942278834309498</v>
      </c>
      <c r="P66" s="49">
        <f t="shared" si="130"/>
        <v>43.165109275171801</v>
      </c>
      <c r="Q66" s="49">
        <f t="shared" si="130"/>
        <v>106.39114802901919</v>
      </c>
      <c r="R66" s="49">
        <f t="shared" si="130"/>
        <v>189.77672365706786</v>
      </c>
      <c r="S66" s="49">
        <f t="shared" si="130"/>
        <v>170.35615293318807</v>
      </c>
      <c r="T66" s="49">
        <f t="shared" si="130"/>
        <v>255.74557784662386</v>
      </c>
      <c r="U66" s="49">
        <f t="shared" si="130"/>
        <v>392.34940978307878</v>
      </c>
      <c r="V66" s="49">
        <f t="shared" si="130"/>
        <v>373.60215620336299</v>
      </c>
      <c r="W66" s="49">
        <f t="shared" si="130"/>
        <v>197.91029713109475</v>
      </c>
      <c r="X66" s="49">
        <f t="shared" si="130"/>
        <v>123.22694894567225</v>
      </c>
      <c r="Y66" s="49">
        <f t="shared" si="130"/>
        <v>75.164690221797457</v>
      </c>
      <c r="Z66" s="49">
        <f t="shared" si="130"/>
        <v>53.209064064249141</v>
      </c>
      <c r="AA66" s="49">
        <f t="shared" si="130"/>
        <v>55.942278834305625</v>
      </c>
      <c r="AB66" s="49">
        <f t="shared" si="130"/>
        <v>43.165109275171801</v>
      </c>
      <c r="AC66" s="49">
        <f t="shared" si="130"/>
        <v>106.39114802901919</v>
      </c>
      <c r="AD66" s="49">
        <f t="shared" si="130"/>
        <v>189.78296414674369</v>
      </c>
      <c r="AE66" s="49">
        <f t="shared" si="130"/>
        <v>170.36852812536489</v>
      </c>
      <c r="AF66" s="49">
        <f t="shared" si="131"/>
        <v>255.7669320062453</v>
      </c>
      <c r="AG66" s="49">
        <f t="shared" si="131"/>
        <v>392.38326415884666</v>
      </c>
      <c r="AH66" s="49">
        <f t="shared" si="131"/>
        <v>373.6348513834526</v>
      </c>
      <c r="AI66" s="49">
        <f t="shared" si="131"/>
        <v>197.92634056991835</v>
      </c>
      <c r="AJ66" s="49">
        <f t="shared" si="131"/>
        <v>123.23527975287388</v>
      </c>
      <c r="AK66" s="49">
        <f t="shared" si="131"/>
        <v>75.168581547421752</v>
      </c>
      <c r="AL66" s="49">
        <f t="shared" si="131"/>
        <v>53.209064064249141</v>
      </c>
      <c r="AM66" s="49">
        <f t="shared" si="131"/>
        <v>55.942278834309498</v>
      </c>
      <c r="AN66" s="49">
        <f t="shared" si="131"/>
        <v>43.165109275171801</v>
      </c>
      <c r="AO66" s="49">
        <f t="shared" si="131"/>
        <v>106.39114802902645</v>
      </c>
      <c r="AP66" s="49">
        <f t="shared" si="131"/>
        <v>189.78920463642862</v>
      </c>
      <c r="AQ66" s="49">
        <f t="shared" si="131"/>
        <v>170.38090331752008</v>
      </c>
      <c r="AR66" s="49">
        <f t="shared" si="131"/>
        <v>255.78828616588055</v>
      </c>
      <c r="AS66" s="49">
        <f t="shared" si="131"/>
        <v>392.41711853463261</v>
      </c>
      <c r="AT66" s="49">
        <f t="shared" si="131"/>
        <v>373.66754656360558</v>
      </c>
      <c r="AU66" s="49">
        <f t="shared" si="131"/>
        <v>197.94238400874193</v>
      </c>
      <c r="AV66" s="49">
        <f t="shared" si="132"/>
        <v>123.41933505315204</v>
      </c>
      <c r="AW66" s="49">
        <f t="shared" si="132"/>
        <v>74.990689596418889</v>
      </c>
      <c r="AX66" s="49">
        <f t="shared" si="132"/>
        <v>53.422324582480677</v>
      </c>
      <c r="AY66" s="49">
        <f t="shared" si="132"/>
        <v>55.942278834309498</v>
      </c>
      <c r="AZ66" s="49">
        <f t="shared" si="132"/>
        <v>43.165109275171801</v>
      </c>
      <c r="BA66" s="49">
        <f t="shared" si="132"/>
        <v>106.39114802901919</v>
      </c>
      <c r="BB66" s="49">
        <f t="shared" si="132"/>
        <v>189.79544512610448</v>
      </c>
      <c r="BC66" s="49">
        <f t="shared" si="132"/>
        <v>170.39327850968252</v>
      </c>
      <c r="BD66" s="49">
        <f t="shared" si="132"/>
        <v>255.80964032548815</v>
      </c>
      <c r="BE66" s="49">
        <f t="shared" si="132"/>
        <v>392.45097291040059</v>
      </c>
      <c r="BF66" s="49">
        <f t="shared" si="132"/>
        <v>373.70024174371105</v>
      </c>
      <c r="BG66" s="49">
        <f t="shared" si="132"/>
        <v>197.9584274475655</v>
      </c>
      <c r="BH66" s="49">
        <f t="shared" si="132"/>
        <v>123.25240418987252</v>
      </c>
      <c r="BI66" s="49">
        <f t="shared" si="132"/>
        <v>75.175877782977906</v>
      </c>
      <c r="BJ66" s="49">
        <f t="shared" si="132"/>
        <v>53.209646202473714</v>
      </c>
      <c r="BK66" s="49">
        <f t="shared" si="132"/>
        <v>55.942278834309498</v>
      </c>
      <c r="BL66" s="49">
        <f t="shared" si="133"/>
        <v>43.165109275171801</v>
      </c>
      <c r="BM66" s="49">
        <f t="shared" si="133"/>
        <v>106.39114802901919</v>
      </c>
      <c r="BN66" s="49">
        <f t="shared" si="133"/>
        <v>189.80168561578034</v>
      </c>
      <c r="BO66" s="49">
        <f t="shared" si="133"/>
        <v>170.17658889486975</v>
      </c>
      <c r="BP66" s="49">
        <f t="shared" si="133"/>
        <v>255.608128239162</v>
      </c>
      <c r="BQ66" s="49">
        <f t="shared" si="133"/>
        <v>392.48482728616852</v>
      </c>
      <c r="BR66" s="49">
        <f t="shared" si="133"/>
        <v>373.47367776846846</v>
      </c>
      <c r="BS66" s="49">
        <f t="shared" si="133"/>
        <v>197.97447088636574</v>
      </c>
      <c r="BT66" s="49">
        <f t="shared" si="133"/>
        <v>123.26073499707954</v>
      </c>
      <c r="BU66" s="49">
        <f t="shared" si="133"/>
        <v>74.997013000556223</v>
      </c>
      <c r="BV66" s="49">
        <f t="shared" si="133"/>
        <v>53.424070997161152</v>
      </c>
      <c r="BW66" s="49">
        <f t="shared" si="133"/>
        <v>55.942278834309498</v>
      </c>
      <c r="BX66" s="49">
        <f t="shared" si="133"/>
        <v>43.165109275168817</v>
      </c>
      <c r="BY66" s="49">
        <f t="shared" si="133"/>
        <v>106.39114802901919</v>
      </c>
      <c r="BZ66" s="49">
        <f t="shared" si="133"/>
        <v>189.80792610547434</v>
      </c>
      <c r="CA66" s="49">
        <f t="shared" si="133"/>
        <v>170.41741013440566</v>
      </c>
      <c r="CB66" s="49">
        <f t="shared" si="134"/>
        <v>255.85175547365728</v>
      </c>
      <c r="CC66" s="49">
        <f t="shared" si="134"/>
        <v>392.2247795151801</v>
      </c>
      <c r="CD66" s="49">
        <f t="shared" si="134"/>
        <v>373.76495095438304</v>
      </c>
      <c r="CE66" s="49">
        <f t="shared" si="134"/>
        <v>197.79905593717865</v>
      </c>
      <c r="CF66" s="49">
        <f t="shared" si="134"/>
        <v>123.44617876520849</v>
      </c>
      <c r="CG66" s="49">
        <f t="shared" si="134"/>
        <v>75.183174018522749</v>
      </c>
      <c r="CH66" s="49">
        <f t="shared" si="134"/>
        <v>53.210228340701661</v>
      </c>
    </row>
    <row r="67" spans="1:86">
      <c r="A67" s="30">
        <v>55</v>
      </c>
      <c r="B67" s="24" t="s">
        <v>126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f>IFERROR(C67/C$68*O$63,0)</f>
        <v>0</v>
      </c>
      <c r="P67" s="49">
        <f t="shared" si="130"/>
        <v>0</v>
      </c>
      <c r="Q67" s="49">
        <f t="shared" si="130"/>
        <v>0</v>
      </c>
      <c r="R67" s="49">
        <f t="shared" si="130"/>
        <v>0</v>
      </c>
      <c r="S67" s="49">
        <f t="shared" si="130"/>
        <v>0</v>
      </c>
      <c r="T67" s="49">
        <f t="shared" si="130"/>
        <v>0</v>
      </c>
      <c r="U67" s="49">
        <f t="shared" si="130"/>
        <v>0</v>
      </c>
      <c r="V67" s="49">
        <f t="shared" si="130"/>
        <v>0</v>
      </c>
      <c r="W67" s="49">
        <f t="shared" si="130"/>
        <v>0</v>
      </c>
      <c r="X67" s="49">
        <f t="shared" si="130"/>
        <v>0</v>
      </c>
      <c r="Y67" s="49">
        <f t="shared" si="130"/>
        <v>0</v>
      </c>
      <c r="Z67" s="49">
        <f t="shared" si="130"/>
        <v>0</v>
      </c>
      <c r="AA67" s="49">
        <f t="shared" si="130"/>
        <v>0</v>
      </c>
      <c r="AB67" s="49">
        <f t="shared" si="130"/>
        <v>0</v>
      </c>
      <c r="AC67" s="49">
        <f t="shared" si="130"/>
        <v>0</v>
      </c>
      <c r="AD67" s="49">
        <f t="shared" si="130"/>
        <v>0</v>
      </c>
      <c r="AE67" s="49">
        <f t="shared" si="130"/>
        <v>0</v>
      </c>
      <c r="AF67" s="49">
        <f t="shared" si="131"/>
        <v>0</v>
      </c>
      <c r="AG67" s="49">
        <f t="shared" si="131"/>
        <v>0</v>
      </c>
      <c r="AH67" s="49">
        <f t="shared" si="131"/>
        <v>0</v>
      </c>
      <c r="AI67" s="49">
        <f t="shared" si="131"/>
        <v>0</v>
      </c>
      <c r="AJ67" s="49">
        <f t="shared" si="131"/>
        <v>0</v>
      </c>
      <c r="AK67" s="49">
        <f t="shared" si="131"/>
        <v>0</v>
      </c>
      <c r="AL67" s="49">
        <f t="shared" si="131"/>
        <v>0</v>
      </c>
      <c r="AM67" s="49">
        <f t="shared" si="131"/>
        <v>0</v>
      </c>
      <c r="AN67" s="49">
        <f t="shared" si="131"/>
        <v>0</v>
      </c>
      <c r="AO67" s="49">
        <f t="shared" si="131"/>
        <v>0</v>
      </c>
      <c r="AP67" s="49">
        <f t="shared" si="131"/>
        <v>0</v>
      </c>
      <c r="AQ67" s="49">
        <f t="shared" si="131"/>
        <v>0</v>
      </c>
      <c r="AR67" s="49">
        <f t="shared" si="131"/>
        <v>0</v>
      </c>
      <c r="AS67" s="49">
        <f t="shared" si="131"/>
        <v>0</v>
      </c>
      <c r="AT67" s="49">
        <f t="shared" si="131"/>
        <v>0</v>
      </c>
      <c r="AU67" s="49">
        <f t="shared" si="131"/>
        <v>0</v>
      </c>
      <c r="AV67" s="49">
        <f t="shared" si="132"/>
        <v>0</v>
      </c>
      <c r="AW67" s="49">
        <f t="shared" si="132"/>
        <v>0</v>
      </c>
      <c r="AX67" s="49">
        <f t="shared" si="132"/>
        <v>0</v>
      </c>
      <c r="AY67" s="49">
        <f t="shared" si="132"/>
        <v>0</v>
      </c>
      <c r="AZ67" s="49">
        <f t="shared" si="132"/>
        <v>0</v>
      </c>
      <c r="BA67" s="49">
        <f t="shared" si="132"/>
        <v>0</v>
      </c>
      <c r="BB67" s="49">
        <f t="shared" si="132"/>
        <v>0</v>
      </c>
      <c r="BC67" s="49">
        <f t="shared" si="132"/>
        <v>0</v>
      </c>
      <c r="BD67" s="49">
        <f t="shared" si="132"/>
        <v>0</v>
      </c>
      <c r="BE67" s="49">
        <f t="shared" si="132"/>
        <v>0</v>
      </c>
      <c r="BF67" s="49">
        <f t="shared" si="132"/>
        <v>0</v>
      </c>
      <c r="BG67" s="49">
        <f t="shared" si="132"/>
        <v>0</v>
      </c>
      <c r="BH67" s="49">
        <f t="shared" si="132"/>
        <v>0</v>
      </c>
      <c r="BI67" s="49">
        <f t="shared" si="132"/>
        <v>0</v>
      </c>
      <c r="BJ67" s="49">
        <f t="shared" si="132"/>
        <v>0</v>
      </c>
      <c r="BK67" s="49">
        <f t="shared" si="132"/>
        <v>0</v>
      </c>
      <c r="BL67" s="49">
        <f t="shared" si="133"/>
        <v>0</v>
      </c>
      <c r="BM67" s="49">
        <f t="shared" si="133"/>
        <v>0</v>
      </c>
      <c r="BN67" s="49">
        <f t="shared" si="133"/>
        <v>0</v>
      </c>
      <c r="BO67" s="49">
        <f t="shared" si="133"/>
        <v>0</v>
      </c>
      <c r="BP67" s="49">
        <f t="shared" si="133"/>
        <v>0</v>
      </c>
      <c r="BQ67" s="49">
        <f t="shared" si="133"/>
        <v>0</v>
      </c>
      <c r="BR67" s="49">
        <f t="shared" si="133"/>
        <v>0</v>
      </c>
      <c r="BS67" s="49">
        <f t="shared" si="133"/>
        <v>0</v>
      </c>
      <c r="BT67" s="49">
        <f t="shared" si="133"/>
        <v>0</v>
      </c>
      <c r="BU67" s="49">
        <f t="shared" si="133"/>
        <v>0</v>
      </c>
      <c r="BV67" s="49">
        <f t="shared" si="133"/>
        <v>0</v>
      </c>
      <c r="BW67" s="49">
        <f t="shared" si="133"/>
        <v>0</v>
      </c>
      <c r="BX67" s="49">
        <f t="shared" si="133"/>
        <v>0</v>
      </c>
      <c r="BY67" s="49">
        <f t="shared" si="133"/>
        <v>0</v>
      </c>
      <c r="BZ67" s="49">
        <f t="shared" si="133"/>
        <v>0</v>
      </c>
      <c r="CA67" s="49">
        <f t="shared" si="133"/>
        <v>0</v>
      </c>
      <c r="CB67" s="49">
        <f t="shared" si="134"/>
        <v>0</v>
      </c>
      <c r="CC67" s="49">
        <f t="shared" si="134"/>
        <v>0</v>
      </c>
      <c r="CD67" s="49">
        <f t="shared" si="134"/>
        <v>0</v>
      </c>
      <c r="CE67" s="49">
        <f t="shared" si="134"/>
        <v>0</v>
      </c>
      <c r="CF67" s="49">
        <f t="shared" si="134"/>
        <v>0</v>
      </c>
      <c r="CG67" s="49">
        <f t="shared" si="134"/>
        <v>0</v>
      </c>
      <c r="CH67" s="49">
        <f t="shared" si="134"/>
        <v>0</v>
      </c>
    </row>
    <row r="68" spans="1:86" ht="13.5" thickBot="1">
      <c r="A68" s="30">
        <v>56</v>
      </c>
      <c r="B68" s="24" t="s">
        <v>3</v>
      </c>
      <c r="C68" s="54">
        <f>SUM(C65:C67)</f>
        <v>-11589.999999999998</v>
      </c>
      <c r="D68" s="54">
        <f t="shared" ref="D68:BO68" si="135">SUM(D65:D67)</f>
        <v>11590</v>
      </c>
      <c r="E68" s="54">
        <f t="shared" si="135"/>
        <v>-50050</v>
      </c>
      <c r="F68" s="54">
        <f t="shared" si="135"/>
        <v>-36685</v>
      </c>
      <c r="G68" s="54">
        <f t="shared" si="135"/>
        <v>153709</v>
      </c>
      <c r="H68" s="54">
        <f t="shared" si="135"/>
        <v>174721</v>
      </c>
      <c r="I68" s="54">
        <f t="shared" si="135"/>
        <v>-76915</v>
      </c>
      <c r="J68" s="54">
        <f t="shared" si="135"/>
        <v>103998.00000000001</v>
      </c>
      <c r="K68" s="54">
        <f t="shared" si="135"/>
        <v>190128</v>
      </c>
      <c r="L68" s="54">
        <f t="shared" si="135"/>
        <v>91280.000000000015</v>
      </c>
      <c r="M68" s="54">
        <f t="shared" si="135"/>
        <v>69524</v>
      </c>
      <c r="N68" s="54">
        <f t="shared" si="135"/>
        <v>-3030</v>
      </c>
      <c r="O68" s="54">
        <f t="shared" si="135"/>
        <v>420.7540007874486</v>
      </c>
      <c r="P68" s="54">
        <f t="shared" si="135"/>
        <v>420.7540007874486</v>
      </c>
      <c r="Q68" s="54">
        <f t="shared" si="135"/>
        <v>425.93400078744162</v>
      </c>
      <c r="R68" s="54">
        <f t="shared" si="135"/>
        <v>608.21100078744348</v>
      </c>
      <c r="S68" s="54">
        <f t="shared" si="135"/>
        <v>1376.594000787416</v>
      </c>
      <c r="T68" s="54">
        <f t="shared" si="135"/>
        <v>2155.7488007874927</v>
      </c>
      <c r="U68" s="54">
        <f t="shared" si="135"/>
        <v>2549.6518007874261</v>
      </c>
      <c r="V68" s="54">
        <f t="shared" si="135"/>
        <v>2742.4384007875342</v>
      </c>
      <c r="W68" s="54">
        <f t="shared" si="135"/>
        <v>1973.7444007874001</v>
      </c>
      <c r="X68" s="54">
        <f t="shared" si="135"/>
        <v>1331.2546007873607</v>
      </c>
      <c r="Y68" s="54">
        <f t="shared" si="135"/>
        <v>772.63840078742942</v>
      </c>
      <c r="Z68" s="54">
        <f t="shared" si="135"/>
        <v>457.01400078745792</v>
      </c>
      <c r="AA68" s="54">
        <f t="shared" si="135"/>
        <v>420.7540007874195</v>
      </c>
      <c r="AB68" s="54">
        <f t="shared" si="135"/>
        <v>420.7540007874486</v>
      </c>
      <c r="AC68" s="54">
        <f t="shared" si="135"/>
        <v>425.93400078744162</v>
      </c>
      <c r="AD68" s="54">
        <f t="shared" si="135"/>
        <v>608.231000787433</v>
      </c>
      <c r="AE68" s="54">
        <f t="shared" si="135"/>
        <v>1376.6940007875091</v>
      </c>
      <c r="AF68" s="54">
        <f t="shared" si="135"/>
        <v>2155.9288007874275</v>
      </c>
      <c r="AG68" s="54">
        <f t="shared" si="135"/>
        <v>2549.8718007873972</v>
      </c>
      <c r="AH68" s="54">
        <f t="shared" si="135"/>
        <v>2742.6784007872925</v>
      </c>
      <c r="AI68" s="54">
        <f t="shared" si="135"/>
        <v>1973.9044007874327</v>
      </c>
      <c r="AJ68" s="54">
        <f t="shared" si="135"/>
        <v>1331.3446007874443</v>
      </c>
      <c r="AK68" s="54">
        <f t="shared" si="135"/>
        <v>772.67840078740846</v>
      </c>
      <c r="AL68" s="54">
        <f t="shared" si="135"/>
        <v>457.01400078745792</v>
      </c>
      <c r="AM68" s="54">
        <f t="shared" si="135"/>
        <v>420.7540007874486</v>
      </c>
      <c r="AN68" s="54">
        <f t="shared" si="135"/>
        <v>420.7540007874486</v>
      </c>
      <c r="AO68" s="54">
        <f t="shared" si="135"/>
        <v>425.93400078747072</v>
      </c>
      <c r="AP68" s="54">
        <f t="shared" si="135"/>
        <v>608.25100078745163</v>
      </c>
      <c r="AQ68" s="54">
        <f t="shared" si="135"/>
        <v>1376.7940007874274</v>
      </c>
      <c r="AR68" s="54">
        <f t="shared" si="135"/>
        <v>2156.1088007874787</v>
      </c>
      <c r="AS68" s="54">
        <f t="shared" si="135"/>
        <v>2550.0918007874861</v>
      </c>
      <c r="AT68" s="54">
        <f t="shared" si="135"/>
        <v>2742.9184007875156</v>
      </c>
      <c r="AU68" s="54">
        <f t="shared" si="135"/>
        <v>1974.0644007874655</v>
      </c>
      <c r="AV68" s="54">
        <f t="shared" si="135"/>
        <v>1333.3330007875338</v>
      </c>
      <c r="AW68" s="54">
        <f t="shared" si="135"/>
        <v>770.84980078745866</v>
      </c>
      <c r="AX68" s="54">
        <f t="shared" si="135"/>
        <v>458.84570078746759</v>
      </c>
      <c r="AY68" s="54">
        <f t="shared" si="135"/>
        <v>420.7540007874486</v>
      </c>
      <c r="AZ68" s="54">
        <f t="shared" si="135"/>
        <v>420.7540007874486</v>
      </c>
      <c r="BA68" s="54">
        <f t="shared" si="135"/>
        <v>425.93400078744162</v>
      </c>
      <c r="BB68" s="54">
        <f t="shared" si="135"/>
        <v>608.27100078744115</v>
      </c>
      <c r="BC68" s="54">
        <f t="shared" si="135"/>
        <v>1376.8940007874044</v>
      </c>
      <c r="BD68" s="54">
        <f t="shared" si="135"/>
        <v>2156.2888007872971</v>
      </c>
      <c r="BE68" s="54">
        <f t="shared" si="135"/>
        <v>2550.3118007874582</v>
      </c>
      <c r="BF68" s="54">
        <f t="shared" si="135"/>
        <v>2743.1584007873898</v>
      </c>
      <c r="BG68" s="54">
        <f t="shared" si="135"/>
        <v>1974.2244007874979</v>
      </c>
      <c r="BH68" s="54">
        <f t="shared" si="135"/>
        <v>1331.5296007873258</v>
      </c>
      <c r="BI68" s="54">
        <f t="shared" si="135"/>
        <v>772.75340078747831</v>
      </c>
      <c r="BJ68" s="54">
        <f t="shared" si="135"/>
        <v>457.01900078743353</v>
      </c>
      <c r="BK68" s="54">
        <f t="shared" si="135"/>
        <v>420.7540007874486</v>
      </c>
      <c r="BL68" s="54">
        <f t="shared" si="135"/>
        <v>420.7540007874486</v>
      </c>
      <c r="BM68" s="54">
        <f t="shared" si="135"/>
        <v>425.93400078744162</v>
      </c>
      <c r="BN68" s="54">
        <f t="shared" si="135"/>
        <v>608.29100078743068</v>
      </c>
      <c r="BO68" s="54">
        <f t="shared" si="135"/>
        <v>1375.1430007874153</v>
      </c>
      <c r="BP68" s="54">
        <f t="shared" ref="BP68:CH68" si="136">SUM(BP65:BP67)</f>
        <v>2154.590200787643</v>
      </c>
      <c r="BQ68" s="54">
        <f t="shared" si="136"/>
        <v>2550.5318007874303</v>
      </c>
      <c r="BR68" s="54">
        <f t="shared" si="136"/>
        <v>2741.4953007875006</v>
      </c>
      <c r="BS68" s="54">
        <f t="shared" si="136"/>
        <v>1974.3844007872974</v>
      </c>
      <c r="BT68" s="54">
        <f t="shared" si="136"/>
        <v>1331.6196007874676</v>
      </c>
      <c r="BU68" s="54">
        <f t="shared" si="136"/>
        <v>770.91480078740278</v>
      </c>
      <c r="BV68" s="54">
        <f t="shared" si="136"/>
        <v>458.86070078745252</v>
      </c>
      <c r="BW68" s="54">
        <f t="shared" si="136"/>
        <v>420.7540007874486</v>
      </c>
      <c r="BX68" s="54">
        <f t="shared" si="136"/>
        <v>420.7540007874195</v>
      </c>
      <c r="BY68" s="54">
        <f t="shared" si="136"/>
        <v>425.93400078744162</v>
      </c>
      <c r="BZ68" s="54">
        <f t="shared" si="136"/>
        <v>608.31100078747841</v>
      </c>
      <c r="CA68" s="54">
        <f t="shared" si="136"/>
        <v>1377.0890007874111</v>
      </c>
      <c r="CB68" s="54">
        <f t="shared" si="136"/>
        <v>2156.6438007873949</v>
      </c>
      <c r="CC68" s="54">
        <f t="shared" si="136"/>
        <v>2548.8419007874327</v>
      </c>
      <c r="CD68" s="54">
        <f t="shared" si="136"/>
        <v>2743.633400787483</v>
      </c>
      <c r="CE68" s="54">
        <f t="shared" si="136"/>
        <v>1972.6350007874426</v>
      </c>
      <c r="CF68" s="54">
        <f t="shared" si="136"/>
        <v>1333.6230007873967</v>
      </c>
      <c r="CG68" s="54">
        <f t="shared" si="136"/>
        <v>772.82840078743175</v>
      </c>
      <c r="CH68" s="54">
        <f t="shared" si="136"/>
        <v>457.02400078743813</v>
      </c>
    </row>
    <row r="69" spans="1:86" ht="13.5" thickTop="1">
      <c r="A69" s="30">
        <v>57</v>
      </c>
    </row>
    <row r="70" spans="1:86">
      <c r="A70" s="30">
        <v>58</v>
      </c>
      <c r="C70" s="35"/>
    </row>
    <row r="71" spans="1:86">
      <c r="A71" s="30">
        <v>59</v>
      </c>
      <c r="B71" s="13" t="s">
        <v>33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49"/>
    </row>
    <row r="72" spans="1:86">
      <c r="A72" s="30">
        <v>60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9"/>
    </row>
    <row r="73" spans="1:86">
      <c r="A73" s="30">
        <v>61</v>
      </c>
      <c r="B73" s="24" t="s">
        <v>107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>
        <v>0</v>
      </c>
      <c r="P73" s="37">
        <f>O73</f>
        <v>0</v>
      </c>
      <c r="Q73" s="37">
        <f t="shared" ref="Q73:AF75" si="137">P73</f>
        <v>0</v>
      </c>
      <c r="R73" s="37">
        <f t="shared" si="137"/>
        <v>0</v>
      </c>
      <c r="S73" s="37">
        <f t="shared" si="137"/>
        <v>0</v>
      </c>
      <c r="T73" s="37">
        <f t="shared" si="137"/>
        <v>0</v>
      </c>
      <c r="U73" s="37">
        <f t="shared" si="137"/>
        <v>0</v>
      </c>
      <c r="V73" s="37">
        <f t="shared" si="137"/>
        <v>0</v>
      </c>
      <c r="W73" s="37">
        <f t="shared" si="137"/>
        <v>0</v>
      </c>
      <c r="X73" s="37">
        <f t="shared" si="137"/>
        <v>0</v>
      </c>
      <c r="Y73" s="37">
        <f t="shared" si="137"/>
        <v>0</v>
      </c>
      <c r="Z73" s="37">
        <f t="shared" si="137"/>
        <v>0</v>
      </c>
      <c r="AA73" s="37">
        <f t="shared" si="137"/>
        <v>0</v>
      </c>
      <c r="AB73" s="37">
        <f t="shared" si="137"/>
        <v>0</v>
      </c>
      <c r="AC73" s="37">
        <f t="shared" si="137"/>
        <v>0</v>
      </c>
      <c r="AD73" s="37">
        <f t="shared" si="137"/>
        <v>0</v>
      </c>
      <c r="AE73" s="37">
        <f t="shared" si="137"/>
        <v>0</v>
      </c>
      <c r="AF73" s="37">
        <f t="shared" si="137"/>
        <v>0</v>
      </c>
      <c r="AG73" s="37">
        <f t="shared" ref="AG73:AV75" si="138">AF73</f>
        <v>0</v>
      </c>
      <c r="AH73" s="37">
        <f t="shared" si="138"/>
        <v>0</v>
      </c>
      <c r="AI73" s="37">
        <f t="shared" si="138"/>
        <v>0</v>
      </c>
      <c r="AJ73" s="37">
        <f t="shared" si="138"/>
        <v>0</v>
      </c>
      <c r="AK73" s="37">
        <f t="shared" si="138"/>
        <v>0</v>
      </c>
      <c r="AL73" s="37">
        <f t="shared" si="138"/>
        <v>0</v>
      </c>
      <c r="AM73" s="37">
        <f t="shared" si="138"/>
        <v>0</v>
      </c>
      <c r="AN73" s="37">
        <f t="shared" si="138"/>
        <v>0</v>
      </c>
      <c r="AO73" s="37">
        <f t="shared" si="138"/>
        <v>0</v>
      </c>
      <c r="AP73" s="37">
        <f t="shared" si="138"/>
        <v>0</v>
      </c>
      <c r="AQ73" s="37">
        <f t="shared" si="138"/>
        <v>0</v>
      </c>
      <c r="AR73" s="37">
        <f t="shared" si="138"/>
        <v>0</v>
      </c>
      <c r="AS73" s="37">
        <f t="shared" si="138"/>
        <v>0</v>
      </c>
      <c r="AT73" s="37">
        <f t="shared" si="138"/>
        <v>0</v>
      </c>
      <c r="AU73" s="37">
        <f t="shared" si="138"/>
        <v>0</v>
      </c>
      <c r="AV73" s="37">
        <f t="shared" si="138"/>
        <v>0</v>
      </c>
      <c r="AW73" s="37">
        <f t="shared" ref="AW73:BL75" si="139">AV73</f>
        <v>0</v>
      </c>
      <c r="AX73" s="37">
        <f t="shared" si="139"/>
        <v>0</v>
      </c>
      <c r="AY73" s="37">
        <f t="shared" si="139"/>
        <v>0</v>
      </c>
      <c r="AZ73" s="37">
        <f t="shared" si="139"/>
        <v>0</v>
      </c>
      <c r="BA73" s="37">
        <f t="shared" si="139"/>
        <v>0</v>
      </c>
      <c r="BB73" s="37">
        <f t="shared" si="139"/>
        <v>0</v>
      </c>
      <c r="BC73" s="37">
        <f t="shared" si="139"/>
        <v>0</v>
      </c>
      <c r="BD73" s="37">
        <f t="shared" si="139"/>
        <v>0</v>
      </c>
      <c r="BE73" s="37">
        <f t="shared" si="139"/>
        <v>0</v>
      </c>
      <c r="BF73" s="37">
        <f t="shared" si="139"/>
        <v>0</v>
      </c>
      <c r="BG73" s="37">
        <f t="shared" si="139"/>
        <v>0</v>
      </c>
      <c r="BH73" s="37">
        <f t="shared" si="139"/>
        <v>0</v>
      </c>
      <c r="BI73" s="37">
        <f t="shared" si="139"/>
        <v>0</v>
      </c>
      <c r="BJ73" s="37">
        <f t="shared" si="139"/>
        <v>0</v>
      </c>
      <c r="BK73" s="37">
        <f t="shared" si="139"/>
        <v>0</v>
      </c>
      <c r="BL73" s="37">
        <f t="shared" si="139"/>
        <v>0</v>
      </c>
      <c r="BM73" s="37">
        <f t="shared" ref="BM73:CB75" si="140">BL73</f>
        <v>0</v>
      </c>
      <c r="BN73" s="37">
        <f t="shared" si="140"/>
        <v>0</v>
      </c>
      <c r="BO73" s="37">
        <f t="shared" si="140"/>
        <v>0</v>
      </c>
      <c r="BP73" s="37">
        <f t="shared" si="140"/>
        <v>0</v>
      </c>
      <c r="BQ73" s="37">
        <f t="shared" si="140"/>
        <v>0</v>
      </c>
      <c r="BR73" s="37">
        <f t="shared" si="140"/>
        <v>0</v>
      </c>
      <c r="BS73" s="37">
        <f t="shared" si="140"/>
        <v>0</v>
      </c>
      <c r="BT73" s="37">
        <f t="shared" si="140"/>
        <v>0</v>
      </c>
      <c r="BU73" s="37">
        <f t="shared" si="140"/>
        <v>0</v>
      </c>
      <c r="BV73" s="37">
        <f t="shared" si="140"/>
        <v>0</v>
      </c>
      <c r="BW73" s="37">
        <f t="shared" si="140"/>
        <v>0</v>
      </c>
      <c r="BX73" s="37">
        <f t="shared" si="140"/>
        <v>0</v>
      </c>
      <c r="BY73" s="37">
        <f t="shared" si="140"/>
        <v>0</v>
      </c>
      <c r="BZ73" s="37">
        <f t="shared" si="140"/>
        <v>0</v>
      </c>
      <c r="CA73" s="37">
        <f t="shared" si="140"/>
        <v>0</v>
      </c>
      <c r="CB73" s="37">
        <f t="shared" si="140"/>
        <v>0</v>
      </c>
      <c r="CC73" s="37">
        <f t="shared" ref="CC73:CH75" si="141">CB73</f>
        <v>0</v>
      </c>
      <c r="CD73" s="37">
        <f t="shared" si="141"/>
        <v>0</v>
      </c>
      <c r="CE73" s="37">
        <f t="shared" si="141"/>
        <v>0</v>
      </c>
      <c r="CF73" s="37">
        <f t="shared" si="141"/>
        <v>0</v>
      </c>
      <c r="CG73" s="37">
        <f t="shared" si="141"/>
        <v>0</v>
      </c>
      <c r="CH73" s="37">
        <f t="shared" si="141"/>
        <v>0</v>
      </c>
    </row>
    <row r="74" spans="1:86">
      <c r="A74" s="30">
        <v>62</v>
      </c>
      <c r="B74" s="24" t="s">
        <v>108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>
        <v>0</v>
      </c>
      <c r="P74" s="37">
        <f t="shared" ref="P74:P75" si="142">O74</f>
        <v>0</v>
      </c>
      <c r="Q74" s="37">
        <f t="shared" si="137"/>
        <v>0</v>
      </c>
      <c r="R74" s="37">
        <f t="shared" si="137"/>
        <v>0</v>
      </c>
      <c r="S74" s="37">
        <f t="shared" si="137"/>
        <v>0</v>
      </c>
      <c r="T74" s="37">
        <f t="shared" si="137"/>
        <v>0</v>
      </c>
      <c r="U74" s="37">
        <f t="shared" si="137"/>
        <v>0</v>
      </c>
      <c r="V74" s="37">
        <f t="shared" si="137"/>
        <v>0</v>
      </c>
      <c r="W74" s="37">
        <f t="shared" si="137"/>
        <v>0</v>
      </c>
      <c r="X74" s="37">
        <f t="shared" si="137"/>
        <v>0</v>
      </c>
      <c r="Y74" s="37">
        <f t="shared" si="137"/>
        <v>0</v>
      </c>
      <c r="Z74" s="37">
        <f t="shared" si="137"/>
        <v>0</v>
      </c>
      <c r="AA74" s="37">
        <f t="shared" si="137"/>
        <v>0</v>
      </c>
      <c r="AB74" s="37">
        <f t="shared" si="137"/>
        <v>0</v>
      </c>
      <c r="AC74" s="37">
        <f t="shared" si="137"/>
        <v>0</v>
      </c>
      <c r="AD74" s="37">
        <f t="shared" si="137"/>
        <v>0</v>
      </c>
      <c r="AE74" s="37">
        <f t="shared" si="137"/>
        <v>0</v>
      </c>
      <c r="AF74" s="37">
        <f t="shared" si="137"/>
        <v>0</v>
      </c>
      <c r="AG74" s="37">
        <f t="shared" si="138"/>
        <v>0</v>
      </c>
      <c r="AH74" s="37">
        <f t="shared" si="138"/>
        <v>0</v>
      </c>
      <c r="AI74" s="37">
        <f t="shared" si="138"/>
        <v>0</v>
      </c>
      <c r="AJ74" s="37">
        <f t="shared" si="138"/>
        <v>0</v>
      </c>
      <c r="AK74" s="37">
        <f t="shared" si="138"/>
        <v>0</v>
      </c>
      <c r="AL74" s="37">
        <f t="shared" si="138"/>
        <v>0</v>
      </c>
      <c r="AM74" s="37">
        <f t="shared" si="138"/>
        <v>0</v>
      </c>
      <c r="AN74" s="37">
        <f t="shared" si="138"/>
        <v>0</v>
      </c>
      <c r="AO74" s="37">
        <f t="shared" si="138"/>
        <v>0</v>
      </c>
      <c r="AP74" s="37">
        <f t="shared" si="138"/>
        <v>0</v>
      </c>
      <c r="AQ74" s="37">
        <f t="shared" si="138"/>
        <v>0</v>
      </c>
      <c r="AR74" s="37">
        <f t="shared" si="138"/>
        <v>0</v>
      </c>
      <c r="AS74" s="37">
        <f t="shared" si="138"/>
        <v>0</v>
      </c>
      <c r="AT74" s="37">
        <f t="shared" si="138"/>
        <v>0</v>
      </c>
      <c r="AU74" s="37">
        <f t="shared" si="138"/>
        <v>0</v>
      </c>
      <c r="AV74" s="37">
        <f t="shared" si="138"/>
        <v>0</v>
      </c>
      <c r="AW74" s="37">
        <f t="shared" si="139"/>
        <v>0</v>
      </c>
      <c r="AX74" s="37">
        <f t="shared" si="139"/>
        <v>0</v>
      </c>
      <c r="AY74" s="37">
        <f t="shared" si="139"/>
        <v>0</v>
      </c>
      <c r="AZ74" s="37">
        <f t="shared" si="139"/>
        <v>0</v>
      </c>
      <c r="BA74" s="37">
        <f t="shared" si="139"/>
        <v>0</v>
      </c>
      <c r="BB74" s="37">
        <f t="shared" si="139"/>
        <v>0</v>
      </c>
      <c r="BC74" s="37">
        <f t="shared" si="139"/>
        <v>0</v>
      </c>
      <c r="BD74" s="37">
        <f t="shared" si="139"/>
        <v>0</v>
      </c>
      <c r="BE74" s="37">
        <f t="shared" si="139"/>
        <v>0</v>
      </c>
      <c r="BF74" s="37">
        <f t="shared" si="139"/>
        <v>0</v>
      </c>
      <c r="BG74" s="37">
        <f t="shared" si="139"/>
        <v>0</v>
      </c>
      <c r="BH74" s="37">
        <f t="shared" si="139"/>
        <v>0</v>
      </c>
      <c r="BI74" s="37">
        <f t="shared" si="139"/>
        <v>0</v>
      </c>
      <c r="BJ74" s="37">
        <f t="shared" si="139"/>
        <v>0</v>
      </c>
      <c r="BK74" s="37">
        <f t="shared" si="139"/>
        <v>0</v>
      </c>
      <c r="BL74" s="37">
        <f t="shared" si="139"/>
        <v>0</v>
      </c>
      <c r="BM74" s="37">
        <f t="shared" si="140"/>
        <v>0</v>
      </c>
      <c r="BN74" s="37">
        <f t="shared" si="140"/>
        <v>0</v>
      </c>
      <c r="BO74" s="37">
        <f t="shared" si="140"/>
        <v>0</v>
      </c>
      <c r="BP74" s="37">
        <f t="shared" si="140"/>
        <v>0</v>
      </c>
      <c r="BQ74" s="37">
        <f t="shared" si="140"/>
        <v>0</v>
      </c>
      <c r="BR74" s="37">
        <f t="shared" si="140"/>
        <v>0</v>
      </c>
      <c r="BS74" s="37">
        <f t="shared" si="140"/>
        <v>0</v>
      </c>
      <c r="BT74" s="37">
        <f t="shared" si="140"/>
        <v>0</v>
      </c>
      <c r="BU74" s="37">
        <f t="shared" si="140"/>
        <v>0</v>
      </c>
      <c r="BV74" s="37">
        <f t="shared" si="140"/>
        <v>0</v>
      </c>
      <c r="BW74" s="37">
        <f t="shared" si="140"/>
        <v>0</v>
      </c>
      <c r="BX74" s="37">
        <f t="shared" si="140"/>
        <v>0</v>
      </c>
      <c r="BY74" s="37">
        <f t="shared" si="140"/>
        <v>0</v>
      </c>
      <c r="BZ74" s="37">
        <f t="shared" si="140"/>
        <v>0</v>
      </c>
      <c r="CA74" s="37">
        <f t="shared" si="140"/>
        <v>0</v>
      </c>
      <c r="CB74" s="37">
        <f t="shared" si="140"/>
        <v>0</v>
      </c>
      <c r="CC74" s="37">
        <f t="shared" si="141"/>
        <v>0</v>
      </c>
      <c r="CD74" s="37">
        <f t="shared" si="141"/>
        <v>0</v>
      </c>
      <c r="CE74" s="37">
        <f t="shared" si="141"/>
        <v>0</v>
      </c>
      <c r="CF74" s="37">
        <f t="shared" si="141"/>
        <v>0</v>
      </c>
      <c r="CG74" s="37">
        <f t="shared" si="141"/>
        <v>0</v>
      </c>
      <c r="CH74" s="37">
        <f t="shared" si="141"/>
        <v>0</v>
      </c>
    </row>
    <row r="75" spans="1:86">
      <c r="A75" s="30">
        <v>63</v>
      </c>
      <c r="B75" s="24" t="s">
        <v>109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7">
        <v>0</v>
      </c>
      <c r="P75" s="37">
        <f t="shared" si="142"/>
        <v>0</v>
      </c>
      <c r="Q75" s="37">
        <f t="shared" si="137"/>
        <v>0</v>
      </c>
      <c r="R75" s="37">
        <f t="shared" si="137"/>
        <v>0</v>
      </c>
      <c r="S75" s="37">
        <f t="shared" si="137"/>
        <v>0</v>
      </c>
      <c r="T75" s="37">
        <f t="shared" si="137"/>
        <v>0</v>
      </c>
      <c r="U75" s="37">
        <f t="shared" si="137"/>
        <v>0</v>
      </c>
      <c r="V75" s="37">
        <f t="shared" si="137"/>
        <v>0</v>
      </c>
      <c r="W75" s="37">
        <f t="shared" si="137"/>
        <v>0</v>
      </c>
      <c r="X75" s="37">
        <f t="shared" si="137"/>
        <v>0</v>
      </c>
      <c r="Y75" s="37">
        <f t="shared" si="137"/>
        <v>0</v>
      </c>
      <c r="Z75" s="37">
        <f t="shared" si="137"/>
        <v>0</v>
      </c>
      <c r="AA75" s="37">
        <f t="shared" si="137"/>
        <v>0</v>
      </c>
      <c r="AB75" s="37">
        <f t="shared" si="137"/>
        <v>0</v>
      </c>
      <c r="AC75" s="37">
        <f t="shared" si="137"/>
        <v>0</v>
      </c>
      <c r="AD75" s="37">
        <f t="shared" si="137"/>
        <v>0</v>
      </c>
      <c r="AE75" s="37">
        <f t="shared" si="137"/>
        <v>0</v>
      </c>
      <c r="AF75" s="37">
        <f t="shared" si="137"/>
        <v>0</v>
      </c>
      <c r="AG75" s="37">
        <f t="shared" si="138"/>
        <v>0</v>
      </c>
      <c r="AH75" s="37">
        <f t="shared" si="138"/>
        <v>0</v>
      </c>
      <c r="AI75" s="37">
        <f t="shared" si="138"/>
        <v>0</v>
      </c>
      <c r="AJ75" s="37">
        <f t="shared" si="138"/>
        <v>0</v>
      </c>
      <c r="AK75" s="37">
        <f t="shared" si="138"/>
        <v>0</v>
      </c>
      <c r="AL75" s="37">
        <f t="shared" si="138"/>
        <v>0</v>
      </c>
      <c r="AM75" s="37">
        <f t="shared" si="138"/>
        <v>0</v>
      </c>
      <c r="AN75" s="37">
        <f t="shared" si="138"/>
        <v>0</v>
      </c>
      <c r="AO75" s="37">
        <f t="shared" si="138"/>
        <v>0</v>
      </c>
      <c r="AP75" s="37">
        <f t="shared" si="138"/>
        <v>0</v>
      </c>
      <c r="AQ75" s="37">
        <f t="shared" si="138"/>
        <v>0</v>
      </c>
      <c r="AR75" s="37">
        <f t="shared" si="138"/>
        <v>0</v>
      </c>
      <c r="AS75" s="37">
        <f t="shared" si="138"/>
        <v>0</v>
      </c>
      <c r="AT75" s="37">
        <f t="shared" si="138"/>
        <v>0</v>
      </c>
      <c r="AU75" s="37">
        <f t="shared" si="138"/>
        <v>0</v>
      </c>
      <c r="AV75" s="37">
        <f t="shared" si="138"/>
        <v>0</v>
      </c>
      <c r="AW75" s="37">
        <f t="shared" si="139"/>
        <v>0</v>
      </c>
      <c r="AX75" s="37">
        <f t="shared" si="139"/>
        <v>0</v>
      </c>
      <c r="AY75" s="37">
        <f t="shared" si="139"/>
        <v>0</v>
      </c>
      <c r="AZ75" s="37">
        <f t="shared" si="139"/>
        <v>0</v>
      </c>
      <c r="BA75" s="37">
        <f t="shared" si="139"/>
        <v>0</v>
      </c>
      <c r="BB75" s="37">
        <f t="shared" si="139"/>
        <v>0</v>
      </c>
      <c r="BC75" s="37">
        <f t="shared" si="139"/>
        <v>0</v>
      </c>
      <c r="BD75" s="37">
        <f t="shared" si="139"/>
        <v>0</v>
      </c>
      <c r="BE75" s="37">
        <f t="shared" si="139"/>
        <v>0</v>
      </c>
      <c r="BF75" s="37">
        <f t="shared" si="139"/>
        <v>0</v>
      </c>
      <c r="BG75" s="37">
        <f t="shared" si="139"/>
        <v>0</v>
      </c>
      <c r="BH75" s="37">
        <f t="shared" si="139"/>
        <v>0</v>
      </c>
      <c r="BI75" s="37">
        <f t="shared" si="139"/>
        <v>0</v>
      </c>
      <c r="BJ75" s="37">
        <f t="shared" si="139"/>
        <v>0</v>
      </c>
      <c r="BK75" s="37">
        <f t="shared" si="139"/>
        <v>0</v>
      </c>
      <c r="BL75" s="37">
        <f t="shared" si="139"/>
        <v>0</v>
      </c>
      <c r="BM75" s="37">
        <f t="shared" si="140"/>
        <v>0</v>
      </c>
      <c r="BN75" s="37">
        <f t="shared" si="140"/>
        <v>0</v>
      </c>
      <c r="BO75" s="37">
        <f t="shared" si="140"/>
        <v>0</v>
      </c>
      <c r="BP75" s="37">
        <f t="shared" si="140"/>
        <v>0</v>
      </c>
      <c r="BQ75" s="37">
        <f t="shared" si="140"/>
        <v>0</v>
      </c>
      <c r="BR75" s="37">
        <f t="shared" si="140"/>
        <v>0</v>
      </c>
      <c r="BS75" s="37">
        <f t="shared" si="140"/>
        <v>0</v>
      </c>
      <c r="BT75" s="37">
        <f t="shared" si="140"/>
        <v>0</v>
      </c>
      <c r="BU75" s="37">
        <f t="shared" si="140"/>
        <v>0</v>
      </c>
      <c r="BV75" s="37">
        <f t="shared" si="140"/>
        <v>0</v>
      </c>
      <c r="BW75" s="37">
        <f t="shared" si="140"/>
        <v>0</v>
      </c>
      <c r="BX75" s="37">
        <f t="shared" si="140"/>
        <v>0</v>
      </c>
      <c r="BY75" s="37">
        <f t="shared" si="140"/>
        <v>0</v>
      </c>
      <c r="BZ75" s="37">
        <f t="shared" si="140"/>
        <v>0</v>
      </c>
      <c r="CA75" s="37">
        <f t="shared" si="140"/>
        <v>0</v>
      </c>
      <c r="CB75" s="37">
        <f t="shared" si="140"/>
        <v>0</v>
      </c>
      <c r="CC75" s="37">
        <f t="shared" si="141"/>
        <v>0</v>
      </c>
      <c r="CD75" s="37">
        <f t="shared" si="141"/>
        <v>0</v>
      </c>
      <c r="CE75" s="37">
        <f t="shared" si="141"/>
        <v>0</v>
      </c>
      <c r="CF75" s="37">
        <f t="shared" si="141"/>
        <v>0</v>
      </c>
      <c r="CG75" s="37">
        <f t="shared" si="141"/>
        <v>0</v>
      </c>
      <c r="CH75" s="37">
        <f t="shared" si="141"/>
        <v>0</v>
      </c>
    </row>
    <row r="76" spans="1:86">
      <c r="A76" s="30">
        <v>64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86">
      <c r="A77" s="30">
        <v>65</v>
      </c>
      <c r="B77" s="24" t="s">
        <v>110</v>
      </c>
      <c r="C77" s="38">
        <f t="shared" ref="C77:BN77" si="143">C82*C84</f>
        <v>24108.048003017098</v>
      </c>
      <c r="D77" s="38">
        <f t="shared" si="143"/>
        <v>24156.587696982904</v>
      </c>
      <c r="E77" s="38">
        <f t="shared" si="143"/>
        <v>24205.12739094871</v>
      </c>
      <c r="F77" s="38">
        <f t="shared" si="143"/>
        <v>24334.566574857527</v>
      </c>
      <c r="G77" s="38">
        <f t="shared" si="143"/>
        <v>24302.206778880322</v>
      </c>
      <c r="H77" s="38">
        <f t="shared" si="143"/>
        <v>24383.106268823332</v>
      </c>
      <c r="I77" s="38">
        <f t="shared" si="143"/>
        <v>24528.72535072075</v>
      </c>
      <c r="J77" s="38">
        <f t="shared" si="143"/>
        <v>24318.386676868926</v>
      </c>
      <c r="K77" s="38">
        <f t="shared" si="143"/>
        <v>24383.106268823332</v>
      </c>
      <c r="L77" s="38">
        <f t="shared" si="143"/>
        <v>24334.566574857527</v>
      </c>
      <c r="M77" s="38">
        <f t="shared" si="143"/>
        <v>24480.185656754944</v>
      </c>
      <c r="N77" s="38">
        <f t="shared" si="143"/>
        <v>23994.788717096882</v>
      </c>
      <c r="O77" s="38">
        <f t="shared" si="143"/>
        <v>24108.048003017098</v>
      </c>
      <c r="P77" s="38">
        <f t="shared" si="143"/>
        <v>24156.587696982904</v>
      </c>
      <c r="Q77" s="38">
        <f t="shared" si="143"/>
        <v>24205.12739094871</v>
      </c>
      <c r="R77" s="38">
        <f t="shared" si="143"/>
        <v>24334.566574857527</v>
      </c>
      <c r="S77" s="38">
        <f t="shared" si="143"/>
        <v>24302.206778880322</v>
      </c>
      <c r="T77" s="38">
        <f t="shared" si="143"/>
        <v>24383.106268823332</v>
      </c>
      <c r="U77" s="38">
        <f t="shared" si="143"/>
        <v>24528.72535072075</v>
      </c>
      <c r="V77" s="38">
        <f t="shared" si="143"/>
        <v>24318.386676868926</v>
      </c>
      <c r="W77" s="38">
        <f t="shared" si="143"/>
        <v>24383.106268823332</v>
      </c>
      <c r="X77" s="38">
        <f t="shared" si="143"/>
        <v>24334.566574857527</v>
      </c>
      <c r="Y77" s="38">
        <f t="shared" si="143"/>
        <v>24480.185656754944</v>
      </c>
      <c r="Z77" s="38">
        <f t="shared" si="143"/>
        <v>23994.788717096882</v>
      </c>
      <c r="AA77" s="38">
        <f t="shared" si="143"/>
        <v>24108.048003017098</v>
      </c>
      <c r="AB77" s="38">
        <f t="shared" si="143"/>
        <v>24156.587696982904</v>
      </c>
      <c r="AC77" s="38">
        <f t="shared" si="143"/>
        <v>24205.12739094871</v>
      </c>
      <c r="AD77" s="38">
        <f t="shared" si="143"/>
        <v>24334.566574857527</v>
      </c>
      <c r="AE77" s="38">
        <f t="shared" si="143"/>
        <v>24302.206778880322</v>
      </c>
      <c r="AF77" s="38">
        <f t="shared" si="143"/>
        <v>24383.106268823332</v>
      </c>
      <c r="AG77" s="38">
        <f t="shared" si="143"/>
        <v>24528.72535072075</v>
      </c>
      <c r="AH77" s="38">
        <f t="shared" si="143"/>
        <v>24318.386676868926</v>
      </c>
      <c r="AI77" s="38">
        <f t="shared" si="143"/>
        <v>24383.106268823332</v>
      </c>
      <c r="AJ77" s="38">
        <f t="shared" si="143"/>
        <v>24334.566574857527</v>
      </c>
      <c r="AK77" s="38">
        <f t="shared" si="143"/>
        <v>24480.185656754944</v>
      </c>
      <c r="AL77" s="38">
        <f t="shared" si="143"/>
        <v>23994.788717096882</v>
      </c>
      <c r="AM77" s="38">
        <f t="shared" si="143"/>
        <v>24108.048003017098</v>
      </c>
      <c r="AN77" s="38">
        <f t="shared" si="143"/>
        <v>24156.587696982904</v>
      </c>
      <c r="AO77" s="38">
        <f t="shared" si="143"/>
        <v>24205.12739094871</v>
      </c>
      <c r="AP77" s="38">
        <f t="shared" si="143"/>
        <v>24334.566574857527</v>
      </c>
      <c r="AQ77" s="38">
        <f t="shared" si="143"/>
        <v>24302.206778880322</v>
      </c>
      <c r="AR77" s="38">
        <f t="shared" si="143"/>
        <v>24383.106268823332</v>
      </c>
      <c r="AS77" s="38">
        <f t="shared" si="143"/>
        <v>24528.72535072075</v>
      </c>
      <c r="AT77" s="38">
        <f t="shared" si="143"/>
        <v>24318.386676868926</v>
      </c>
      <c r="AU77" s="38">
        <f t="shared" si="143"/>
        <v>24383.106268823332</v>
      </c>
      <c r="AV77" s="38">
        <f t="shared" si="143"/>
        <v>24334.566574857527</v>
      </c>
      <c r="AW77" s="38">
        <f t="shared" si="143"/>
        <v>24480.185656754944</v>
      </c>
      <c r="AX77" s="38">
        <f t="shared" si="143"/>
        <v>23994.788717096882</v>
      </c>
      <c r="AY77" s="38">
        <f t="shared" si="143"/>
        <v>24108.048003017098</v>
      </c>
      <c r="AZ77" s="38">
        <f t="shared" si="143"/>
        <v>24156.587696982904</v>
      </c>
      <c r="BA77" s="38">
        <f t="shared" si="143"/>
        <v>24205.12739094871</v>
      </c>
      <c r="BB77" s="38">
        <f t="shared" si="143"/>
        <v>24334.566574857527</v>
      </c>
      <c r="BC77" s="38">
        <f t="shared" si="143"/>
        <v>24302.206778880322</v>
      </c>
      <c r="BD77" s="38">
        <f t="shared" si="143"/>
        <v>24383.106268823332</v>
      </c>
      <c r="BE77" s="38">
        <f t="shared" si="143"/>
        <v>24528.72535072075</v>
      </c>
      <c r="BF77" s="38">
        <f t="shared" si="143"/>
        <v>24318.386676868926</v>
      </c>
      <c r="BG77" s="38">
        <f t="shared" si="143"/>
        <v>24383.106268823332</v>
      </c>
      <c r="BH77" s="38">
        <f t="shared" si="143"/>
        <v>24334.566574857527</v>
      </c>
      <c r="BI77" s="38">
        <f t="shared" si="143"/>
        <v>24480.185656754944</v>
      </c>
      <c r="BJ77" s="38">
        <f t="shared" si="143"/>
        <v>23994.788717096882</v>
      </c>
      <c r="BK77" s="38">
        <f t="shared" si="143"/>
        <v>24108.048003017098</v>
      </c>
      <c r="BL77" s="38">
        <f t="shared" si="143"/>
        <v>24156.587696982904</v>
      </c>
      <c r="BM77" s="38">
        <f t="shared" si="143"/>
        <v>24205.12739094871</v>
      </c>
      <c r="BN77" s="38">
        <f t="shared" si="143"/>
        <v>24334.566574857527</v>
      </c>
      <c r="BO77" s="38">
        <f t="shared" ref="BO77:CH77" si="144">BO82*BO84</f>
        <v>24302.206778880322</v>
      </c>
      <c r="BP77" s="38">
        <f t="shared" si="144"/>
        <v>24383.106268823332</v>
      </c>
      <c r="BQ77" s="38">
        <f t="shared" si="144"/>
        <v>24528.72535072075</v>
      </c>
      <c r="BR77" s="38">
        <f t="shared" si="144"/>
        <v>24318.386676868926</v>
      </c>
      <c r="BS77" s="38">
        <f t="shared" si="144"/>
        <v>24383.106268823332</v>
      </c>
      <c r="BT77" s="38">
        <f t="shared" si="144"/>
        <v>24334.566574857527</v>
      </c>
      <c r="BU77" s="38">
        <f t="shared" si="144"/>
        <v>24480.185656754944</v>
      </c>
      <c r="BV77" s="38">
        <f t="shared" si="144"/>
        <v>23994.788717096882</v>
      </c>
      <c r="BW77" s="38">
        <f t="shared" si="144"/>
        <v>24108.048003017098</v>
      </c>
      <c r="BX77" s="38">
        <f t="shared" si="144"/>
        <v>24156.587696982904</v>
      </c>
      <c r="BY77" s="38">
        <f t="shared" si="144"/>
        <v>24205.12739094871</v>
      </c>
      <c r="BZ77" s="38">
        <f t="shared" si="144"/>
        <v>24334.566574857527</v>
      </c>
      <c r="CA77" s="38">
        <f t="shared" si="144"/>
        <v>24302.206778880322</v>
      </c>
      <c r="CB77" s="38">
        <f t="shared" si="144"/>
        <v>24383.106268823332</v>
      </c>
      <c r="CC77" s="38">
        <f t="shared" si="144"/>
        <v>24528.72535072075</v>
      </c>
      <c r="CD77" s="38">
        <f t="shared" si="144"/>
        <v>24318.386676868926</v>
      </c>
      <c r="CE77" s="38">
        <f t="shared" si="144"/>
        <v>24383.106268823332</v>
      </c>
      <c r="CF77" s="38">
        <f t="shared" si="144"/>
        <v>24334.566574857527</v>
      </c>
      <c r="CG77" s="38">
        <f t="shared" si="144"/>
        <v>24480.185656754944</v>
      </c>
      <c r="CH77" s="38">
        <f t="shared" si="144"/>
        <v>23994.788717096882</v>
      </c>
    </row>
    <row r="78" spans="1:86">
      <c r="A78" s="30">
        <v>66</v>
      </c>
      <c r="B78" s="24" t="s">
        <v>111</v>
      </c>
      <c r="C78" s="38">
        <f t="shared" ref="C78:N78" si="145">C86-C77</f>
        <v>1100.4880969829028</v>
      </c>
      <c r="D78" s="38">
        <f t="shared" si="145"/>
        <v>-1100.4880969829028</v>
      </c>
      <c r="E78" s="38">
        <f t="shared" si="145"/>
        <v>788.06200905128935</v>
      </c>
      <c r="F78" s="38">
        <f t="shared" si="145"/>
        <v>11162.347925142472</v>
      </c>
      <c r="G78" s="38">
        <f t="shared" si="145"/>
        <v>36229.666321119672</v>
      </c>
      <c r="H78" s="38">
        <f t="shared" si="145"/>
        <v>75993.375131176668</v>
      </c>
      <c r="I78" s="38">
        <f t="shared" si="145"/>
        <v>136291.33804927926</v>
      </c>
      <c r="J78" s="38">
        <f t="shared" si="145"/>
        <v>125400.55292313109</v>
      </c>
      <c r="K78" s="38">
        <f t="shared" si="145"/>
        <v>66513.623531176665</v>
      </c>
      <c r="L78" s="38">
        <f t="shared" si="145"/>
        <v>43798.505325142469</v>
      </c>
      <c r="M78" s="38">
        <f t="shared" si="145"/>
        <v>20766.085943245056</v>
      </c>
      <c r="N78" s="38">
        <f t="shared" si="145"/>
        <v>4197.357082903116</v>
      </c>
      <c r="O78" s="39">
        <f>O80*O84*O$14</f>
        <v>0</v>
      </c>
      <c r="P78" s="39">
        <f t="shared" ref="P78:Z78" si="146">P80*P84*P$14</f>
        <v>0</v>
      </c>
      <c r="Q78" s="39">
        <f t="shared" si="146"/>
        <v>321.0724748419874</v>
      </c>
      <c r="R78" s="39">
        <f t="shared" si="146"/>
        <v>11459.025118157348</v>
      </c>
      <c r="S78" s="39">
        <f t="shared" si="146"/>
        <v>58347.195959553726</v>
      </c>
      <c r="T78" s="39">
        <f t="shared" si="146"/>
        <v>106247.83966195752</v>
      </c>
      <c r="U78" s="39">
        <f t="shared" si="146"/>
        <v>131122.04970572362</v>
      </c>
      <c r="V78" s="39">
        <f t="shared" si="146"/>
        <v>141771.63308667068</v>
      </c>
      <c r="W78" s="39">
        <f t="shared" si="146"/>
        <v>95089.390747688012</v>
      </c>
      <c r="X78" s="39">
        <f t="shared" si="146"/>
        <v>55681.178391046269</v>
      </c>
      <c r="Y78" s="39">
        <f t="shared" si="146"/>
        <v>21593.948208548893</v>
      </c>
      <c r="Z78" s="39">
        <f t="shared" si="146"/>
        <v>2227.9768458119456</v>
      </c>
      <c r="AA78" s="39">
        <f>AA80*AA84*AA$14</f>
        <v>0</v>
      </c>
      <c r="AB78" s="39">
        <f t="shared" ref="AB78:AL78" si="147">AB80*AB84*AB$14</f>
        <v>0</v>
      </c>
      <c r="AC78" s="39">
        <f t="shared" si="147"/>
        <v>321.0724748419874</v>
      </c>
      <c r="AD78" s="39">
        <f t="shared" si="147"/>
        <v>11459.025118157348</v>
      </c>
      <c r="AE78" s="39">
        <f t="shared" si="147"/>
        <v>58347.195959553726</v>
      </c>
      <c r="AF78" s="39">
        <f t="shared" si="147"/>
        <v>106247.83966195752</v>
      </c>
      <c r="AG78" s="39">
        <f t="shared" si="147"/>
        <v>131122.04970572362</v>
      </c>
      <c r="AH78" s="39">
        <f t="shared" si="147"/>
        <v>141771.63308667068</v>
      </c>
      <c r="AI78" s="39">
        <f t="shared" si="147"/>
        <v>95089.390747688012</v>
      </c>
      <c r="AJ78" s="39">
        <f t="shared" si="147"/>
        <v>55681.178391046269</v>
      </c>
      <c r="AK78" s="39">
        <f t="shared" si="147"/>
        <v>21593.948208548893</v>
      </c>
      <c r="AL78" s="39">
        <f t="shared" si="147"/>
        <v>2227.9768458119456</v>
      </c>
      <c r="AM78" s="39">
        <f>AM80*AM84*AM$14</f>
        <v>0</v>
      </c>
      <c r="AN78" s="39">
        <f t="shared" ref="AN78:AX78" si="148">AN80*AN84*AN$14</f>
        <v>0</v>
      </c>
      <c r="AO78" s="39">
        <f t="shared" si="148"/>
        <v>321.0724748419874</v>
      </c>
      <c r="AP78" s="39">
        <f t="shared" si="148"/>
        <v>11459.025118157348</v>
      </c>
      <c r="AQ78" s="39">
        <f t="shared" si="148"/>
        <v>58347.195959553726</v>
      </c>
      <c r="AR78" s="39">
        <f t="shared" si="148"/>
        <v>106247.83966195752</v>
      </c>
      <c r="AS78" s="39">
        <f t="shared" si="148"/>
        <v>131122.04970572362</v>
      </c>
      <c r="AT78" s="39">
        <f t="shared" si="148"/>
        <v>141771.63308667068</v>
      </c>
      <c r="AU78" s="39">
        <f t="shared" si="148"/>
        <v>95089.390747688012</v>
      </c>
      <c r="AV78" s="39">
        <f t="shared" si="148"/>
        <v>55681.178391046269</v>
      </c>
      <c r="AW78" s="39">
        <f t="shared" si="148"/>
        <v>21593.948208548893</v>
      </c>
      <c r="AX78" s="39">
        <f t="shared" si="148"/>
        <v>2227.9768458119456</v>
      </c>
      <c r="AY78" s="39">
        <f>AY80*AY84*AY$14</f>
        <v>0</v>
      </c>
      <c r="AZ78" s="39">
        <f t="shared" ref="AZ78:BJ78" si="149">AZ80*AZ84*AZ$14</f>
        <v>0</v>
      </c>
      <c r="BA78" s="39">
        <f t="shared" si="149"/>
        <v>321.0724748419874</v>
      </c>
      <c r="BB78" s="39">
        <f t="shared" si="149"/>
        <v>11459.025118157348</v>
      </c>
      <c r="BC78" s="39">
        <f t="shared" si="149"/>
        <v>58347.195959553726</v>
      </c>
      <c r="BD78" s="39">
        <f t="shared" si="149"/>
        <v>106247.83966195752</v>
      </c>
      <c r="BE78" s="39">
        <f t="shared" si="149"/>
        <v>131122.04970572362</v>
      </c>
      <c r="BF78" s="39">
        <f t="shared" si="149"/>
        <v>141771.63308667068</v>
      </c>
      <c r="BG78" s="39">
        <f t="shared" si="149"/>
        <v>95089.390747688012</v>
      </c>
      <c r="BH78" s="39">
        <f t="shared" si="149"/>
        <v>55681.178391046269</v>
      </c>
      <c r="BI78" s="39">
        <f t="shared" si="149"/>
        <v>21593.948208548893</v>
      </c>
      <c r="BJ78" s="39">
        <f t="shared" si="149"/>
        <v>2227.9768458119456</v>
      </c>
      <c r="BK78" s="39">
        <f>BK80*BK84*BK$14</f>
        <v>0</v>
      </c>
      <c r="BL78" s="39">
        <f t="shared" ref="BL78:BV78" si="150">BL80*BL84*BL$14</f>
        <v>0</v>
      </c>
      <c r="BM78" s="39">
        <f t="shared" si="150"/>
        <v>321.0724748419874</v>
      </c>
      <c r="BN78" s="39">
        <f t="shared" si="150"/>
        <v>11459.025118157348</v>
      </c>
      <c r="BO78" s="39">
        <f t="shared" si="150"/>
        <v>58347.195959553726</v>
      </c>
      <c r="BP78" s="39">
        <f t="shared" si="150"/>
        <v>106247.83966195752</v>
      </c>
      <c r="BQ78" s="39">
        <f t="shared" si="150"/>
        <v>131122.04970572362</v>
      </c>
      <c r="BR78" s="39">
        <f t="shared" si="150"/>
        <v>141771.63308667068</v>
      </c>
      <c r="BS78" s="39">
        <f t="shared" si="150"/>
        <v>95089.390747688012</v>
      </c>
      <c r="BT78" s="39">
        <f t="shared" si="150"/>
        <v>55681.178391046269</v>
      </c>
      <c r="BU78" s="39">
        <f t="shared" si="150"/>
        <v>21593.948208548893</v>
      </c>
      <c r="BV78" s="39">
        <f t="shared" si="150"/>
        <v>2227.9768458119456</v>
      </c>
      <c r="BW78" s="39">
        <f>BW80*BW84*BW$14</f>
        <v>0</v>
      </c>
      <c r="BX78" s="39">
        <f t="shared" ref="BX78:CH78" si="151">BX80*BX84*BX$14</f>
        <v>0</v>
      </c>
      <c r="BY78" s="39">
        <f t="shared" si="151"/>
        <v>321.0724748419874</v>
      </c>
      <c r="BZ78" s="39">
        <f t="shared" si="151"/>
        <v>11459.025118157348</v>
      </c>
      <c r="CA78" s="39">
        <f t="shared" si="151"/>
        <v>58347.195959553726</v>
      </c>
      <c r="CB78" s="39">
        <f t="shared" si="151"/>
        <v>106247.83966195752</v>
      </c>
      <c r="CC78" s="39">
        <f t="shared" si="151"/>
        <v>131122.04970572362</v>
      </c>
      <c r="CD78" s="39">
        <f t="shared" si="151"/>
        <v>141771.63308667068</v>
      </c>
      <c r="CE78" s="39">
        <f t="shared" si="151"/>
        <v>95089.390747688012</v>
      </c>
      <c r="CF78" s="39">
        <f t="shared" si="151"/>
        <v>55681.178391046269</v>
      </c>
      <c r="CG78" s="39">
        <f t="shared" si="151"/>
        <v>21593.948208548893</v>
      </c>
      <c r="CH78" s="39">
        <f t="shared" si="151"/>
        <v>2227.9768458119456</v>
      </c>
    </row>
    <row r="79" spans="1:86">
      <c r="A79" s="30">
        <v>67</v>
      </c>
      <c r="B79" s="24" t="s">
        <v>112</v>
      </c>
      <c r="C79" s="40">
        <f t="shared" ref="C79:N79" si="152">C78/C84</f>
        <v>0.738582615424767</v>
      </c>
      <c r="D79" s="40">
        <f t="shared" si="152"/>
        <v>-0.73709852443596968</v>
      </c>
      <c r="E79" s="40">
        <f t="shared" si="152"/>
        <v>0.52677941781503301</v>
      </c>
      <c r="F79" s="40">
        <f t="shared" si="152"/>
        <v>7.4217738863979204</v>
      </c>
      <c r="G79" s="40">
        <f t="shared" si="152"/>
        <v>24.120949614593655</v>
      </c>
      <c r="H79" s="40">
        <f t="shared" si="152"/>
        <v>50.426924440064148</v>
      </c>
      <c r="I79" s="40">
        <f t="shared" si="152"/>
        <v>89.901938027229065</v>
      </c>
      <c r="J79" s="40">
        <f t="shared" si="152"/>
        <v>83.433501612196338</v>
      </c>
      <c r="K79" s="40">
        <f t="shared" si="152"/>
        <v>44.136445607947358</v>
      </c>
      <c r="L79" s="40">
        <f t="shared" si="152"/>
        <v>29.121346625759621</v>
      </c>
      <c r="M79" s="40">
        <f t="shared" si="152"/>
        <v>13.725106373592238</v>
      </c>
      <c r="N79" s="40">
        <f t="shared" si="152"/>
        <v>2.8303149581275227</v>
      </c>
      <c r="O79" s="41">
        <f>O78/O84</f>
        <v>0</v>
      </c>
      <c r="P79" s="41">
        <f t="shared" ref="P79:Z79" si="153">P78/P84</f>
        <v>0</v>
      </c>
      <c r="Q79" s="41">
        <f t="shared" si="153"/>
        <v>0.21462063826336056</v>
      </c>
      <c r="R79" s="41">
        <f t="shared" si="153"/>
        <v>7.6190326583493002</v>
      </c>
      <c r="S79" s="41">
        <f t="shared" si="153"/>
        <v>38.846335525668259</v>
      </c>
      <c r="T79" s="41">
        <f t="shared" si="153"/>
        <v>70.502879669513945</v>
      </c>
      <c r="U79" s="41">
        <f t="shared" si="153"/>
        <v>86.492117220134318</v>
      </c>
      <c r="V79" s="41">
        <f t="shared" si="153"/>
        <v>94.325770516746957</v>
      </c>
      <c r="W79" s="41">
        <f t="shared" si="153"/>
        <v>63.098467649428009</v>
      </c>
      <c r="X79" s="41">
        <f t="shared" si="153"/>
        <v>37.022060100429698</v>
      </c>
      <c r="Y79" s="41">
        <f t="shared" si="153"/>
        <v>14.272272444513478</v>
      </c>
      <c r="Z79" s="41">
        <f t="shared" si="153"/>
        <v>1.5023444678435236</v>
      </c>
      <c r="AA79" s="41">
        <f>AA78/AA84</f>
        <v>0</v>
      </c>
      <c r="AB79" s="41">
        <f t="shared" ref="AB79:AL79" si="154">AB78/AB84</f>
        <v>0</v>
      </c>
      <c r="AC79" s="41">
        <f t="shared" si="154"/>
        <v>0.21462063826336056</v>
      </c>
      <c r="AD79" s="41">
        <f t="shared" si="154"/>
        <v>7.6190326583493002</v>
      </c>
      <c r="AE79" s="41">
        <f t="shared" si="154"/>
        <v>38.846335525668259</v>
      </c>
      <c r="AF79" s="41">
        <f t="shared" si="154"/>
        <v>70.502879669513945</v>
      </c>
      <c r="AG79" s="41">
        <f t="shared" si="154"/>
        <v>86.492117220134318</v>
      </c>
      <c r="AH79" s="41">
        <f t="shared" si="154"/>
        <v>94.325770516746957</v>
      </c>
      <c r="AI79" s="41">
        <f t="shared" si="154"/>
        <v>63.098467649428009</v>
      </c>
      <c r="AJ79" s="41">
        <f t="shared" si="154"/>
        <v>37.022060100429698</v>
      </c>
      <c r="AK79" s="41">
        <f t="shared" si="154"/>
        <v>14.272272444513478</v>
      </c>
      <c r="AL79" s="41">
        <f t="shared" si="154"/>
        <v>1.5023444678435236</v>
      </c>
      <c r="AM79" s="41">
        <f>AM78/AM84</f>
        <v>0</v>
      </c>
      <c r="AN79" s="41">
        <f t="shared" ref="AN79:AX79" si="155">AN78/AN84</f>
        <v>0</v>
      </c>
      <c r="AO79" s="41">
        <f t="shared" si="155"/>
        <v>0.21462063826336056</v>
      </c>
      <c r="AP79" s="41">
        <f t="shared" si="155"/>
        <v>7.6190326583493002</v>
      </c>
      <c r="AQ79" s="41">
        <f t="shared" si="155"/>
        <v>38.846335525668259</v>
      </c>
      <c r="AR79" s="41">
        <f t="shared" si="155"/>
        <v>70.502879669513945</v>
      </c>
      <c r="AS79" s="41">
        <f t="shared" si="155"/>
        <v>86.492117220134318</v>
      </c>
      <c r="AT79" s="41">
        <f t="shared" si="155"/>
        <v>94.325770516746957</v>
      </c>
      <c r="AU79" s="41">
        <f t="shared" si="155"/>
        <v>63.098467649428009</v>
      </c>
      <c r="AV79" s="41">
        <f t="shared" si="155"/>
        <v>37.022060100429698</v>
      </c>
      <c r="AW79" s="41">
        <f t="shared" si="155"/>
        <v>14.272272444513478</v>
      </c>
      <c r="AX79" s="41">
        <f t="shared" si="155"/>
        <v>1.5023444678435236</v>
      </c>
      <c r="AY79" s="41">
        <f>AY78/AY84</f>
        <v>0</v>
      </c>
      <c r="AZ79" s="41">
        <f t="shared" ref="AZ79:BJ79" si="156">AZ78/AZ84</f>
        <v>0</v>
      </c>
      <c r="BA79" s="41">
        <f t="shared" si="156"/>
        <v>0.21462063826336056</v>
      </c>
      <c r="BB79" s="41">
        <f t="shared" si="156"/>
        <v>7.6190326583493002</v>
      </c>
      <c r="BC79" s="41">
        <f t="shared" si="156"/>
        <v>38.846335525668259</v>
      </c>
      <c r="BD79" s="41">
        <f t="shared" si="156"/>
        <v>70.502879669513945</v>
      </c>
      <c r="BE79" s="41">
        <f t="shared" si="156"/>
        <v>86.492117220134318</v>
      </c>
      <c r="BF79" s="41">
        <f t="shared" si="156"/>
        <v>94.325770516746957</v>
      </c>
      <c r="BG79" s="41">
        <f t="shared" si="156"/>
        <v>63.098467649428009</v>
      </c>
      <c r="BH79" s="41">
        <f t="shared" si="156"/>
        <v>37.022060100429698</v>
      </c>
      <c r="BI79" s="41">
        <f t="shared" si="156"/>
        <v>14.272272444513478</v>
      </c>
      <c r="BJ79" s="41">
        <f t="shared" si="156"/>
        <v>1.5023444678435236</v>
      </c>
      <c r="BK79" s="41">
        <f>BK78/BK84</f>
        <v>0</v>
      </c>
      <c r="BL79" s="41">
        <f t="shared" ref="BL79:BV79" si="157">BL78/BL84</f>
        <v>0</v>
      </c>
      <c r="BM79" s="41">
        <f t="shared" si="157"/>
        <v>0.21462063826336056</v>
      </c>
      <c r="BN79" s="41">
        <f t="shared" si="157"/>
        <v>7.6190326583493002</v>
      </c>
      <c r="BO79" s="41">
        <f t="shared" si="157"/>
        <v>38.846335525668259</v>
      </c>
      <c r="BP79" s="41">
        <f t="shared" si="157"/>
        <v>70.502879669513945</v>
      </c>
      <c r="BQ79" s="41">
        <f t="shared" si="157"/>
        <v>86.492117220134318</v>
      </c>
      <c r="BR79" s="41">
        <f t="shared" si="157"/>
        <v>94.325770516746957</v>
      </c>
      <c r="BS79" s="41">
        <f t="shared" si="157"/>
        <v>63.098467649428009</v>
      </c>
      <c r="BT79" s="41">
        <f t="shared" si="157"/>
        <v>37.022060100429698</v>
      </c>
      <c r="BU79" s="41">
        <f t="shared" si="157"/>
        <v>14.272272444513478</v>
      </c>
      <c r="BV79" s="41">
        <f t="shared" si="157"/>
        <v>1.5023444678435236</v>
      </c>
      <c r="BW79" s="41">
        <f>BW78/BW84</f>
        <v>0</v>
      </c>
      <c r="BX79" s="41">
        <f t="shared" ref="BX79:CH79" si="158">BX78/BX84</f>
        <v>0</v>
      </c>
      <c r="BY79" s="41">
        <f t="shared" si="158"/>
        <v>0.21462063826336056</v>
      </c>
      <c r="BZ79" s="41">
        <f t="shared" si="158"/>
        <v>7.6190326583493002</v>
      </c>
      <c r="CA79" s="41">
        <f t="shared" si="158"/>
        <v>38.846335525668259</v>
      </c>
      <c r="CB79" s="41">
        <f t="shared" si="158"/>
        <v>70.502879669513945</v>
      </c>
      <c r="CC79" s="41">
        <f t="shared" si="158"/>
        <v>86.492117220134318</v>
      </c>
      <c r="CD79" s="41">
        <f t="shared" si="158"/>
        <v>94.325770516746957</v>
      </c>
      <c r="CE79" s="41">
        <f t="shared" si="158"/>
        <v>63.098467649428009</v>
      </c>
      <c r="CF79" s="41">
        <f t="shared" si="158"/>
        <v>37.022060100429698</v>
      </c>
      <c r="CG79" s="41">
        <f t="shared" si="158"/>
        <v>14.272272444513478</v>
      </c>
      <c r="CH79" s="41">
        <f t="shared" si="158"/>
        <v>1.5023444678435236</v>
      </c>
    </row>
    <row r="80" spans="1:86">
      <c r="A80" s="30">
        <v>68</v>
      </c>
      <c r="B80" s="24" t="s">
        <v>113</v>
      </c>
      <c r="C80" s="42">
        <f>SUM(C79:N79)/SUM(C$13:N$13)</f>
        <v>0.10731032743083253</v>
      </c>
      <c r="D80" s="42">
        <f>C80</f>
        <v>0.10731032743083253</v>
      </c>
      <c r="E80" s="42">
        <f t="shared" ref="E80:N80" si="159">D80</f>
        <v>0.10731032743083253</v>
      </c>
      <c r="F80" s="42">
        <f t="shared" si="159"/>
        <v>0.10731032743083253</v>
      </c>
      <c r="G80" s="42">
        <f t="shared" si="159"/>
        <v>0.10731032743083253</v>
      </c>
      <c r="H80" s="42">
        <f t="shared" si="159"/>
        <v>0.10731032743083253</v>
      </c>
      <c r="I80" s="42">
        <f t="shared" si="159"/>
        <v>0.10731032743083253</v>
      </c>
      <c r="J80" s="42">
        <f t="shared" si="159"/>
        <v>0.10731032743083253</v>
      </c>
      <c r="K80" s="42">
        <f t="shared" si="159"/>
        <v>0.10731032743083253</v>
      </c>
      <c r="L80" s="42">
        <f t="shared" si="159"/>
        <v>0.10731032743083253</v>
      </c>
      <c r="M80" s="42">
        <f t="shared" si="159"/>
        <v>0.10731032743083253</v>
      </c>
      <c r="N80" s="42">
        <f t="shared" si="159"/>
        <v>0.10731032743083253</v>
      </c>
      <c r="O80" s="43">
        <f>((SUM(C85:N85)/AVERAGE(C84:N84)+O75)*AVERAGE(O84:Z84)-SUM(O77:Z77))/(O84*O$14+P84*P$14+Q84*Q$14+R84*R$14+S84*S$14+T84*T$14+U84*U$14+V84*V$14+W84*W$14+X84*X$14+Y84*Y$14+Z84*Z$14)</f>
        <v>0.10731031913168028</v>
      </c>
      <c r="P80" s="42">
        <f>O80</f>
        <v>0.10731031913168028</v>
      </c>
      <c r="Q80" s="42">
        <f t="shared" ref="Q80:Z80" si="160">P80</f>
        <v>0.10731031913168028</v>
      </c>
      <c r="R80" s="42">
        <f t="shared" si="160"/>
        <v>0.10731031913168028</v>
      </c>
      <c r="S80" s="42">
        <f t="shared" si="160"/>
        <v>0.10731031913168028</v>
      </c>
      <c r="T80" s="42">
        <f t="shared" si="160"/>
        <v>0.10731031913168028</v>
      </c>
      <c r="U80" s="42">
        <f t="shared" si="160"/>
        <v>0.10731031913168028</v>
      </c>
      <c r="V80" s="42">
        <f t="shared" si="160"/>
        <v>0.10731031913168028</v>
      </c>
      <c r="W80" s="42">
        <f t="shared" si="160"/>
        <v>0.10731031913168028</v>
      </c>
      <c r="X80" s="42">
        <f t="shared" si="160"/>
        <v>0.10731031913168028</v>
      </c>
      <c r="Y80" s="42">
        <f t="shared" si="160"/>
        <v>0.10731031913168028</v>
      </c>
      <c r="Z80" s="42">
        <f t="shared" si="160"/>
        <v>0.10731031913168028</v>
      </c>
      <c r="AA80" s="43">
        <f>((SUM(O85:Z85)/AVERAGE(O84:Z84)+AA75)*AVERAGE(AA84:AL84)-SUM(AA77:AL77))/(AA84*AA$14+AB84*AB$14+AC84*AC$14+AD84*AD$14+AE84*AE$14+AF84*AF$14+AG84*AG$14+AH84*AH$14+AI84*AI$14+AJ84*AJ$14+AK84*AK$14+AL84*AL$14)</f>
        <v>0.10731031913168028</v>
      </c>
      <c r="AB80" s="42">
        <f>AA80</f>
        <v>0.10731031913168028</v>
      </c>
      <c r="AC80" s="42">
        <f t="shared" ref="AC80:AL80" si="161">AB80</f>
        <v>0.10731031913168028</v>
      </c>
      <c r="AD80" s="42">
        <f t="shared" si="161"/>
        <v>0.10731031913168028</v>
      </c>
      <c r="AE80" s="42">
        <f t="shared" si="161"/>
        <v>0.10731031913168028</v>
      </c>
      <c r="AF80" s="42">
        <f t="shared" si="161"/>
        <v>0.10731031913168028</v>
      </c>
      <c r="AG80" s="42">
        <f t="shared" si="161"/>
        <v>0.10731031913168028</v>
      </c>
      <c r="AH80" s="42">
        <f t="shared" si="161"/>
        <v>0.10731031913168028</v>
      </c>
      <c r="AI80" s="42">
        <f t="shared" si="161"/>
        <v>0.10731031913168028</v>
      </c>
      <c r="AJ80" s="42">
        <f t="shared" si="161"/>
        <v>0.10731031913168028</v>
      </c>
      <c r="AK80" s="42">
        <f t="shared" si="161"/>
        <v>0.10731031913168028</v>
      </c>
      <c r="AL80" s="42">
        <f t="shared" si="161"/>
        <v>0.10731031913168028</v>
      </c>
      <c r="AM80" s="43">
        <f>((SUM(AA85:AL85)/AVERAGE(AA84:AL84)+AM75)*AVERAGE(AM84:AX84)-SUM(AM77:AX77))/(AM84*AM$14+AN84*AN$14+AO84*AO$14+AP84*AP$14+AQ84*AQ$14+AR84*AR$14+AS84*AS$14+AT84*AT$14+AU84*AU$14+AV84*AV$14+AW84*AW$14+AX84*AX$14)</f>
        <v>0.10731031913168028</v>
      </c>
      <c r="AN80" s="42">
        <f>AM80</f>
        <v>0.10731031913168028</v>
      </c>
      <c r="AO80" s="42">
        <f t="shared" ref="AO80:AX80" si="162">AN80</f>
        <v>0.10731031913168028</v>
      </c>
      <c r="AP80" s="42">
        <f t="shared" si="162"/>
        <v>0.10731031913168028</v>
      </c>
      <c r="AQ80" s="42">
        <f t="shared" si="162"/>
        <v>0.10731031913168028</v>
      </c>
      <c r="AR80" s="42">
        <f t="shared" si="162"/>
        <v>0.10731031913168028</v>
      </c>
      <c r="AS80" s="42">
        <f t="shared" si="162"/>
        <v>0.10731031913168028</v>
      </c>
      <c r="AT80" s="42">
        <f t="shared" si="162"/>
        <v>0.10731031913168028</v>
      </c>
      <c r="AU80" s="42">
        <f t="shared" si="162"/>
        <v>0.10731031913168028</v>
      </c>
      <c r="AV80" s="42">
        <f t="shared" si="162"/>
        <v>0.10731031913168028</v>
      </c>
      <c r="AW80" s="42">
        <f t="shared" si="162"/>
        <v>0.10731031913168028</v>
      </c>
      <c r="AX80" s="42">
        <f t="shared" si="162"/>
        <v>0.10731031913168028</v>
      </c>
      <c r="AY80" s="43">
        <f>((SUM(AM85:AX85)/AVERAGE(AM84:AX84)+AY75)*AVERAGE(AY84:BJ84)-SUM(AY77:BJ77))/(AY84*AY$14+AZ84*AZ$14+BA84*BA$14+BB84*BB$14+BC84*BC$14+BD84*BD$14+BE84*BE$14+BF84*BF$14+BG84*BG$14+BH84*BH$14+BI84*BI$14+BJ84*BJ$14)</f>
        <v>0.10731031913168028</v>
      </c>
      <c r="AZ80" s="42">
        <f>AY80</f>
        <v>0.10731031913168028</v>
      </c>
      <c r="BA80" s="42">
        <f t="shared" ref="BA80:BJ80" si="163">AZ80</f>
        <v>0.10731031913168028</v>
      </c>
      <c r="BB80" s="42">
        <f t="shared" si="163"/>
        <v>0.10731031913168028</v>
      </c>
      <c r="BC80" s="42">
        <f t="shared" si="163"/>
        <v>0.10731031913168028</v>
      </c>
      <c r="BD80" s="42">
        <f t="shared" si="163"/>
        <v>0.10731031913168028</v>
      </c>
      <c r="BE80" s="42">
        <f t="shared" si="163"/>
        <v>0.10731031913168028</v>
      </c>
      <c r="BF80" s="42">
        <f t="shared" si="163"/>
        <v>0.10731031913168028</v>
      </c>
      <c r="BG80" s="42">
        <f t="shared" si="163"/>
        <v>0.10731031913168028</v>
      </c>
      <c r="BH80" s="42">
        <f t="shared" si="163"/>
        <v>0.10731031913168028</v>
      </c>
      <c r="BI80" s="42">
        <f t="shared" si="163"/>
        <v>0.10731031913168028</v>
      </c>
      <c r="BJ80" s="42">
        <f t="shared" si="163"/>
        <v>0.10731031913168028</v>
      </c>
      <c r="BK80" s="43">
        <f>((SUM(AY85:BJ85)/AVERAGE(AY84:BJ84)+BK75)*AVERAGE(BK84:BV84)-SUM(BK77:BV77))/(BK84*BK$14+BL84*BL$14+BM84*BM$14+BN84*BN$14+BO84*BO$14+BP84*BP$14+BQ84*BQ$14+BR84*BR$14+BS84*BS$14+BT84*BT$14+BU84*BU$14+BV84*BV$14)</f>
        <v>0.10731031913168028</v>
      </c>
      <c r="BL80" s="42">
        <f>BK80</f>
        <v>0.10731031913168028</v>
      </c>
      <c r="BM80" s="42">
        <f t="shared" ref="BM80:BV80" si="164">BL80</f>
        <v>0.10731031913168028</v>
      </c>
      <c r="BN80" s="42">
        <f t="shared" si="164"/>
        <v>0.10731031913168028</v>
      </c>
      <c r="BO80" s="42">
        <f t="shared" si="164"/>
        <v>0.10731031913168028</v>
      </c>
      <c r="BP80" s="42">
        <f t="shared" si="164"/>
        <v>0.10731031913168028</v>
      </c>
      <c r="BQ80" s="42">
        <f t="shared" si="164"/>
        <v>0.10731031913168028</v>
      </c>
      <c r="BR80" s="42">
        <f t="shared" si="164"/>
        <v>0.10731031913168028</v>
      </c>
      <c r="BS80" s="42">
        <f t="shared" si="164"/>
        <v>0.10731031913168028</v>
      </c>
      <c r="BT80" s="42">
        <f t="shared" si="164"/>
        <v>0.10731031913168028</v>
      </c>
      <c r="BU80" s="42">
        <f t="shared" si="164"/>
        <v>0.10731031913168028</v>
      </c>
      <c r="BV80" s="42">
        <f t="shared" si="164"/>
        <v>0.10731031913168028</v>
      </c>
      <c r="BW80" s="43">
        <f>((SUM(BK85:BV85)/AVERAGE(BK84:BV84)+BW75)*AVERAGE(BW84:CH84)-SUM(BW77:CH77))/(BW84*BW$14+BX84*BX$14+BY84*BY$14+BZ84*BZ$14+CA84*CA$14+CB84*CB$14+CC84*CC$14+CD84*CD$14+CE84*CE$14+CF84*CF$14+CG84*CG$14+CH84*CH$14)</f>
        <v>0.10731031913168028</v>
      </c>
      <c r="BX80" s="42">
        <f>BW80</f>
        <v>0.10731031913168028</v>
      </c>
      <c r="BY80" s="42">
        <f t="shared" ref="BY80:CH80" si="165">BX80</f>
        <v>0.10731031913168028</v>
      </c>
      <c r="BZ80" s="42">
        <f t="shared" si="165"/>
        <v>0.10731031913168028</v>
      </c>
      <c r="CA80" s="42">
        <f t="shared" si="165"/>
        <v>0.10731031913168028</v>
      </c>
      <c r="CB80" s="42">
        <f t="shared" si="165"/>
        <v>0.10731031913168028</v>
      </c>
      <c r="CC80" s="42">
        <f t="shared" si="165"/>
        <v>0.10731031913168028</v>
      </c>
      <c r="CD80" s="42">
        <f t="shared" si="165"/>
        <v>0.10731031913168028</v>
      </c>
      <c r="CE80" s="42">
        <f t="shared" si="165"/>
        <v>0.10731031913168028</v>
      </c>
      <c r="CF80" s="42">
        <f t="shared" si="165"/>
        <v>0.10731031913168028</v>
      </c>
      <c r="CG80" s="42">
        <f t="shared" si="165"/>
        <v>0.10731031913168028</v>
      </c>
      <c r="CH80" s="42">
        <f t="shared" si="165"/>
        <v>0.10731031913168028</v>
      </c>
    </row>
    <row r="81" spans="1:86">
      <c r="A81" s="30">
        <v>69</v>
      </c>
      <c r="B81" s="24" t="s">
        <v>114</v>
      </c>
      <c r="C81" s="24">
        <f>ROUND(C80*C$14,4)</f>
        <v>0</v>
      </c>
      <c r="D81" s="24">
        <f t="shared" ref="D81:BO81" si="166">ROUND(D80*D$14,4)</f>
        <v>0</v>
      </c>
      <c r="E81" s="24">
        <f t="shared" si="166"/>
        <v>0.21460000000000001</v>
      </c>
      <c r="F81" s="24">
        <f t="shared" si="166"/>
        <v>7.6189999999999998</v>
      </c>
      <c r="G81" s="24">
        <f t="shared" si="166"/>
        <v>38.846299999999999</v>
      </c>
      <c r="H81" s="24">
        <f t="shared" si="166"/>
        <v>70.502899999999997</v>
      </c>
      <c r="I81" s="24">
        <f t="shared" si="166"/>
        <v>86.492099999999994</v>
      </c>
      <c r="J81" s="24">
        <f t="shared" si="166"/>
        <v>94.325800000000001</v>
      </c>
      <c r="K81" s="24">
        <f t="shared" si="166"/>
        <v>63.098500000000001</v>
      </c>
      <c r="L81" s="24">
        <f t="shared" si="166"/>
        <v>37.022100000000002</v>
      </c>
      <c r="M81" s="24">
        <f t="shared" si="166"/>
        <v>14.2723</v>
      </c>
      <c r="N81" s="24">
        <f t="shared" si="166"/>
        <v>1.5023</v>
      </c>
      <c r="O81" s="24">
        <f t="shared" si="166"/>
        <v>0</v>
      </c>
      <c r="P81" s="24">
        <f t="shared" si="166"/>
        <v>0</v>
      </c>
      <c r="Q81" s="24">
        <f t="shared" si="166"/>
        <v>0.21460000000000001</v>
      </c>
      <c r="R81" s="24">
        <f t="shared" si="166"/>
        <v>7.6189999999999998</v>
      </c>
      <c r="S81" s="24">
        <f t="shared" si="166"/>
        <v>38.846299999999999</v>
      </c>
      <c r="T81" s="24">
        <f t="shared" si="166"/>
        <v>70.502899999999997</v>
      </c>
      <c r="U81" s="24">
        <f t="shared" si="166"/>
        <v>86.492099999999994</v>
      </c>
      <c r="V81" s="24">
        <f t="shared" si="166"/>
        <v>94.325800000000001</v>
      </c>
      <c r="W81" s="24">
        <f t="shared" si="166"/>
        <v>63.098500000000001</v>
      </c>
      <c r="X81" s="24">
        <f t="shared" si="166"/>
        <v>37.022100000000002</v>
      </c>
      <c r="Y81" s="24">
        <f t="shared" si="166"/>
        <v>14.2723</v>
      </c>
      <c r="Z81" s="24">
        <f t="shared" si="166"/>
        <v>1.5023</v>
      </c>
      <c r="AA81" s="24">
        <f t="shared" si="166"/>
        <v>0</v>
      </c>
      <c r="AB81" s="24">
        <f t="shared" si="166"/>
        <v>0</v>
      </c>
      <c r="AC81" s="24">
        <f t="shared" si="166"/>
        <v>0.21460000000000001</v>
      </c>
      <c r="AD81" s="24">
        <f t="shared" si="166"/>
        <v>7.6189999999999998</v>
      </c>
      <c r="AE81" s="24">
        <f t="shared" si="166"/>
        <v>38.846299999999999</v>
      </c>
      <c r="AF81" s="24">
        <f t="shared" si="166"/>
        <v>70.502899999999997</v>
      </c>
      <c r="AG81" s="24">
        <f t="shared" si="166"/>
        <v>86.492099999999994</v>
      </c>
      <c r="AH81" s="24">
        <f t="shared" si="166"/>
        <v>94.325800000000001</v>
      </c>
      <c r="AI81" s="24">
        <f t="shared" si="166"/>
        <v>63.098500000000001</v>
      </c>
      <c r="AJ81" s="24">
        <f t="shared" si="166"/>
        <v>37.022100000000002</v>
      </c>
      <c r="AK81" s="24">
        <f t="shared" si="166"/>
        <v>14.2723</v>
      </c>
      <c r="AL81" s="24">
        <f t="shared" si="166"/>
        <v>1.5023</v>
      </c>
      <c r="AM81" s="24">
        <f t="shared" si="166"/>
        <v>0</v>
      </c>
      <c r="AN81" s="24">
        <f t="shared" si="166"/>
        <v>0</v>
      </c>
      <c r="AO81" s="24">
        <f t="shared" si="166"/>
        <v>0.21460000000000001</v>
      </c>
      <c r="AP81" s="24">
        <f t="shared" si="166"/>
        <v>7.6189999999999998</v>
      </c>
      <c r="AQ81" s="24">
        <f t="shared" si="166"/>
        <v>38.846299999999999</v>
      </c>
      <c r="AR81" s="24">
        <f t="shared" si="166"/>
        <v>70.502899999999997</v>
      </c>
      <c r="AS81" s="24">
        <f t="shared" si="166"/>
        <v>86.492099999999994</v>
      </c>
      <c r="AT81" s="24">
        <f t="shared" si="166"/>
        <v>94.325800000000001</v>
      </c>
      <c r="AU81" s="24">
        <f t="shared" si="166"/>
        <v>63.098500000000001</v>
      </c>
      <c r="AV81" s="24">
        <f t="shared" si="166"/>
        <v>37.022100000000002</v>
      </c>
      <c r="AW81" s="24">
        <f t="shared" si="166"/>
        <v>14.2723</v>
      </c>
      <c r="AX81" s="24">
        <f t="shared" si="166"/>
        <v>1.5023</v>
      </c>
      <c r="AY81" s="24">
        <f t="shared" si="166"/>
        <v>0</v>
      </c>
      <c r="AZ81" s="24">
        <f t="shared" si="166"/>
        <v>0</v>
      </c>
      <c r="BA81" s="24">
        <f t="shared" si="166"/>
        <v>0.21460000000000001</v>
      </c>
      <c r="BB81" s="24">
        <f t="shared" si="166"/>
        <v>7.6189999999999998</v>
      </c>
      <c r="BC81" s="24">
        <f t="shared" si="166"/>
        <v>38.846299999999999</v>
      </c>
      <c r="BD81" s="24">
        <f t="shared" si="166"/>
        <v>70.502899999999997</v>
      </c>
      <c r="BE81" s="24">
        <f t="shared" si="166"/>
        <v>86.492099999999994</v>
      </c>
      <c r="BF81" s="24">
        <f t="shared" si="166"/>
        <v>94.325800000000001</v>
      </c>
      <c r="BG81" s="24">
        <f t="shared" si="166"/>
        <v>63.098500000000001</v>
      </c>
      <c r="BH81" s="24">
        <f t="shared" si="166"/>
        <v>37.022100000000002</v>
      </c>
      <c r="BI81" s="24">
        <f t="shared" si="166"/>
        <v>14.2723</v>
      </c>
      <c r="BJ81" s="24">
        <f t="shared" si="166"/>
        <v>1.5023</v>
      </c>
      <c r="BK81" s="24">
        <f t="shared" si="166"/>
        <v>0</v>
      </c>
      <c r="BL81" s="24">
        <f t="shared" si="166"/>
        <v>0</v>
      </c>
      <c r="BM81" s="24">
        <f t="shared" si="166"/>
        <v>0.21460000000000001</v>
      </c>
      <c r="BN81" s="24">
        <f t="shared" si="166"/>
        <v>7.6189999999999998</v>
      </c>
      <c r="BO81" s="24">
        <f t="shared" si="166"/>
        <v>38.846299999999999</v>
      </c>
      <c r="BP81" s="24">
        <f t="shared" ref="BP81:CH81" si="167">ROUND(BP80*BP$14,4)</f>
        <v>70.502899999999997</v>
      </c>
      <c r="BQ81" s="24">
        <f t="shared" si="167"/>
        <v>86.492099999999994</v>
      </c>
      <c r="BR81" s="24">
        <f t="shared" si="167"/>
        <v>94.325800000000001</v>
      </c>
      <c r="BS81" s="24">
        <f t="shared" si="167"/>
        <v>63.098500000000001</v>
      </c>
      <c r="BT81" s="24">
        <f t="shared" si="167"/>
        <v>37.022100000000002</v>
      </c>
      <c r="BU81" s="24">
        <f t="shared" si="167"/>
        <v>14.2723</v>
      </c>
      <c r="BV81" s="24">
        <f t="shared" si="167"/>
        <v>1.5023</v>
      </c>
      <c r="BW81" s="24">
        <f t="shared" si="167"/>
        <v>0</v>
      </c>
      <c r="BX81" s="24">
        <f t="shared" si="167"/>
        <v>0</v>
      </c>
      <c r="BY81" s="24">
        <f t="shared" si="167"/>
        <v>0.21460000000000001</v>
      </c>
      <c r="BZ81" s="24">
        <f t="shared" si="167"/>
        <v>7.6189999999999998</v>
      </c>
      <c r="CA81" s="24">
        <f t="shared" si="167"/>
        <v>38.846299999999999</v>
      </c>
      <c r="CB81" s="24">
        <f t="shared" si="167"/>
        <v>70.502899999999997</v>
      </c>
      <c r="CC81" s="24">
        <f t="shared" si="167"/>
        <v>86.492099999999994</v>
      </c>
      <c r="CD81" s="24">
        <f t="shared" si="167"/>
        <v>94.325800000000001</v>
      </c>
      <c r="CE81" s="24">
        <f t="shared" si="167"/>
        <v>63.098500000000001</v>
      </c>
      <c r="CF81" s="24">
        <f t="shared" si="167"/>
        <v>37.022100000000002</v>
      </c>
      <c r="CG81" s="24">
        <f t="shared" si="167"/>
        <v>14.2723</v>
      </c>
      <c r="CH81" s="24">
        <f t="shared" si="167"/>
        <v>1.5023</v>
      </c>
    </row>
    <row r="82" spans="1:86">
      <c r="A82" s="30">
        <v>70</v>
      </c>
      <c r="B82" s="24" t="s">
        <v>115</v>
      </c>
      <c r="C82" s="43">
        <f>(_xlfn.XLOOKUP($C$102,$C$101:$N$101,C86:N86,"#NA",0,1)+_xlfn.XLOOKUP($D$102,$C$101:$N$101,C86:N86,"#NA",0,1))/(_xlfn.XLOOKUP($C$102,$C$101:$N$101,C84:N84,"#NA",0,1)+_xlfn.XLOOKUP($D$102,$C$101:$N$101,C84:N84,"#NA",0,1))</f>
        <v>16.179897988602079</v>
      </c>
      <c r="D82" s="44">
        <f t="shared" ref="D82:N82" si="168">C82</f>
        <v>16.179897988602079</v>
      </c>
      <c r="E82" s="44">
        <f t="shared" si="168"/>
        <v>16.179897988602079</v>
      </c>
      <c r="F82" s="44">
        <f t="shared" si="168"/>
        <v>16.179897988602079</v>
      </c>
      <c r="G82" s="44">
        <f t="shared" si="168"/>
        <v>16.179897988602079</v>
      </c>
      <c r="H82" s="44">
        <f t="shared" si="168"/>
        <v>16.179897988602079</v>
      </c>
      <c r="I82" s="44">
        <f t="shared" si="168"/>
        <v>16.179897988602079</v>
      </c>
      <c r="J82" s="44">
        <f t="shared" si="168"/>
        <v>16.179897988602079</v>
      </c>
      <c r="K82" s="44">
        <f t="shared" si="168"/>
        <v>16.179897988602079</v>
      </c>
      <c r="L82" s="44">
        <f t="shared" si="168"/>
        <v>16.179897988602079</v>
      </c>
      <c r="M82" s="44">
        <f t="shared" si="168"/>
        <v>16.179897988602079</v>
      </c>
      <c r="N82" s="44">
        <f t="shared" si="168"/>
        <v>16.179897988602079</v>
      </c>
      <c r="O82" s="44">
        <f>C82+O74</f>
        <v>16.179897988602079</v>
      </c>
      <c r="P82" s="44">
        <f t="shared" ref="P82:Z82" si="169">D82+P74</f>
        <v>16.179897988602079</v>
      </c>
      <c r="Q82" s="44">
        <f t="shared" si="169"/>
        <v>16.179897988602079</v>
      </c>
      <c r="R82" s="44">
        <f t="shared" si="169"/>
        <v>16.179897988602079</v>
      </c>
      <c r="S82" s="44">
        <f t="shared" si="169"/>
        <v>16.179897988602079</v>
      </c>
      <c r="T82" s="44">
        <f t="shared" si="169"/>
        <v>16.179897988602079</v>
      </c>
      <c r="U82" s="44">
        <f t="shared" si="169"/>
        <v>16.179897988602079</v>
      </c>
      <c r="V82" s="44">
        <f t="shared" si="169"/>
        <v>16.179897988602079</v>
      </c>
      <c r="W82" s="44">
        <f t="shared" si="169"/>
        <v>16.179897988602079</v>
      </c>
      <c r="X82" s="44">
        <f t="shared" si="169"/>
        <v>16.179897988602079</v>
      </c>
      <c r="Y82" s="44">
        <f t="shared" si="169"/>
        <v>16.179897988602079</v>
      </c>
      <c r="Z82" s="44">
        <f t="shared" si="169"/>
        <v>16.179897988602079</v>
      </c>
      <c r="AA82" s="44">
        <f>O82+AA74</f>
        <v>16.179897988602079</v>
      </c>
      <c r="AB82" s="44">
        <f t="shared" ref="AB82:AL82" si="170">P82+AB74</f>
        <v>16.179897988602079</v>
      </c>
      <c r="AC82" s="44">
        <f t="shared" si="170"/>
        <v>16.179897988602079</v>
      </c>
      <c r="AD82" s="44">
        <f t="shared" si="170"/>
        <v>16.179897988602079</v>
      </c>
      <c r="AE82" s="44">
        <f t="shared" si="170"/>
        <v>16.179897988602079</v>
      </c>
      <c r="AF82" s="44">
        <f t="shared" si="170"/>
        <v>16.179897988602079</v>
      </c>
      <c r="AG82" s="44">
        <f t="shared" si="170"/>
        <v>16.179897988602079</v>
      </c>
      <c r="AH82" s="44">
        <f t="shared" si="170"/>
        <v>16.179897988602079</v>
      </c>
      <c r="AI82" s="44">
        <f t="shared" si="170"/>
        <v>16.179897988602079</v>
      </c>
      <c r="AJ82" s="44">
        <f t="shared" si="170"/>
        <v>16.179897988602079</v>
      </c>
      <c r="AK82" s="44">
        <f t="shared" si="170"/>
        <v>16.179897988602079</v>
      </c>
      <c r="AL82" s="44">
        <f t="shared" si="170"/>
        <v>16.179897988602079</v>
      </c>
      <c r="AM82" s="44">
        <f>AA82+AM74</f>
        <v>16.179897988602079</v>
      </c>
      <c r="AN82" s="44">
        <f t="shared" ref="AN82:AX82" si="171">AB82+AN74</f>
        <v>16.179897988602079</v>
      </c>
      <c r="AO82" s="44">
        <f t="shared" si="171"/>
        <v>16.179897988602079</v>
      </c>
      <c r="AP82" s="44">
        <f t="shared" si="171"/>
        <v>16.179897988602079</v>
      </c>
      <c r="AQ82" s="44">
        <f t="shared" si="171"/>
        <v>16.179897988602079</v>
      </c>
      <c r="AR82" s="44">
        <f t="shared" si="171"/>
        <v>16.179897988602079</v>
      </c>
      <c r="AS82" s="44">
        <f t="shared" si="171"/>
        <v>16.179897988602079</v>
      </c>
      <c r="AT82" s="44">
        <f t="shared" si="171"/>
        <v>16.179897988602079</v>
      </c>
      <c r="AU82" s="44">
        <f t="shared" si="171"/>
        <v>16.179897988602079</v>
      </c>
      <c r="AV82" s="44">
        <f t="shared" si="171"/>
        <v>16.179897988602079</v>
      </c>
      <c r="AW82" s="44">
        <f t="shared" si="171"/>
        <v>16.179897988602079</v>
      </c>
      <c r="AX82" s="44">
        <f t="shared" si="171"/>
        <v>16.179897988602079</v>
      </c>
      <c r="AY82" s="44">
        <f>AM82+AY74</f>
        <v>16.179897988602079</v>
      </c>
      <c r="AZ82" s="44">
        <f t="shared" ref="AZ82:BJ82" si="172">AN82+AZ74</f>
        <v>16.179897988602079</v>
      </c>
      <c r="BA82" s="44">
        <f t="shared" si="172"/>
        <v>16.179897988602079</v>
      </c>
      <c r="BB82" s="44">
        <f t="shared" si="172"/>
        <v>16.179897988602079</v>
      </c>
      <c r="BC82" s="44">
        <f t="shared" si="172"/>
        <v>16.179897988602079</v>
      </c>
      <c r="BD82" s="44">
        <f t="shared" si="172"/>
        <v>16.179897988602079</v>
      </c>
      <c r="BE82" s="44">
        <f t="shared" si="172"/>
        <v>16.179897988602079</v>
      </c>
      <c r="BF82" s="44">
        <f t="shared" si="172"/>
        <v>16.179897988602079</v>
      </c>
      <c r="BG82" s="44">
        <f t="shared" si="172"/>
        <v>16.179897988602079</v>
      </c>
      <c r="BH82" s="44">
        <f t="shared" si="172"/>
        <v>16.179897988602079</v>
      </c>
      <c r="BI82" s="44">
        <f t="shared" si="172"/>
        <v>16.179897988602079</v>
      </c>
      <c r="BJ82" s="44">
        <f t="shared" si="172"/>
        <v>16.179897988602079</v>
      </c>
      <c r="BK82" s="44">
        <f>AY82+BK74</f>
        <v>16.179897988602079</v>
      </c>
      <c r="BL82" s="44">
        <f t="shared" ref="BL82:BV82" si="173">AZ82+BL74</f>
        <v>16.179897988602079</v>
      </c>
      <c r="BM82" s="44">
        <f t="shared" si="173"/>
        <v>16.179897988602079</v>
      </c>
      <c r="BN82" s="44">
        <f t="shared" si="173"/>
        <v>16.179897988602079</v>
      </c>
      <c r="BO82" s="44">
        <f t="shared" si="173"/>
        <v>16.179897988602079</v>
      </c>
      <c r="BP82" s="44">
        <f t="shared" si="173"/>
        <v>16.179897988602079</v>
      </c>
      <c r="BQ82" s="44">
        <f t="shared" si="173"/>
        <v>16.179897988602079</v>
      </c>
      <c r="BR82" s="44">
        <f t="shared" si="173"/>
        <v>16.179897988602079</v>
      </c>
      <c r="BS82" s="44">
        <f t="shared" si="173"/>
        <v>16.179897988602079</v>
      </c>
      <c r="BT82" s="44">
        <f t="shared" si="173"/>
        <v>16.179897988602079</v>
      </c>
      <c r="BU82" s="44">
        <f t="shared" si="173"/>
        <v>16.179897988602079</v>
      </c>
      <c r="BV82" s="44">
        <f t="shared" si="173"/>
        <v>16.179897988602079</v>
      </c>
      <c r="BW82" s="44">
        <f>BK82+BW74</f>
        <v>16.179897988602079</v>
      </c>
      <c r="BX82" s="44">
        <f t="shared" ref="BX82:CH82" si="174">BL82+BX74</f>
        <v>16.179897988602079</v>
      </c>
      <c r="BY82" s="44">
        <f t="shared" si="174"/>
        <v>16.179897988602079</v>
      </c>
      <c r="BZ82" s="44">
        <f t="shared" si="174"/>
        <v>16.179897988602079</v>
      </c>
      <c r="CA82" s="44">
        <f t="shared" si="174"/>
        <v>16.179897988602079</v>
      </c>
      <c r="CB82" s="44">
        <f t="shared" si="174"/>
        <v>16.179897988602079</v>
      </c>
      <c r="CC82" s="44">
        <f t="shared" si="174"/>
        <v>16.179897988602079</v>
      </c>
      <c r="CD82" s="44">
        <f t="shared" si="174"/>
        <v>16.179897988602079</v>
      </c>
      <c r="CE82" s="44">
        <f t="shared" si="174"/>
        <v>16.179897988602079</v>
      </c>
      <c r="CF82" s="44">
        <f t="shared" si="174"/>
        <v>16.179897988602079</v>
      </c>
      <c r="CG82" s="44">
        <f t="shared" si="174"/>
        <v>16.179897988602079</v>
      </c>
      <c r="CH82" s="44">
        <f t="shared" si="174"/>
        <v>16.179897988602079</v>
      </c>
    </row>
    <row r="83" spans="1:86">
      <c r="A83" s="30">
        <v>71</v>
      </c>
      <c r="B83" s="24" t="s">
        <v>116</v>
      </c>
      <c r="C83" s="44">
        <f t="shared" ref="C83:BN83" si="175">C82+C81</f>
        <v>16.179897988602079</v>
      </c>
      <c r="D83" s="44">
        <f t="shared" si="175"/>
        <v>16.179897988602079</v>
      </c>
      <c r="E83" s="44">
        <f t="shared" si="175"/>
        <v>16.39449798860208</v>
      </c>
      <c r="F83" s="44">
        <f t="shared" si="175"/>
        <v>23.798897988602079</v>
      </c>
      <c r="G83" s="44">
        <f t="shared" si="175"/>
        <v>55.026197988602078</v>
      </c>
      <c r="H83" s="44">
        <f t="shared" si="175"/>
        <v>86.682797988602076</v>
      </c>
      <c r="I83" s="44">
        <f t="shared" si="175"/>
        <v>102.67199798860207</v>
      </c>
      <c r="J83" s="44">
        <f t="shared" si="175"/>
        <v>110.50569798860208</v>
      </c>
      <c r="K83" s="44">
        <f t="shared" si="175"/>
        <v>79.27839798860208</v>
      </c>
      <c r="L83" s="44">
        <f t="shared" si="175"/>
        <v>53.201997988602081</v>
      </c>
      <c r="M83" s="44">
        <f t="shared" si="175"/>
        <v>30.45219798860208</v>
      </c>
      <c r="N83" s="44">
        <f t="shared" si="175"/>
        <v>17.682197988602077</v>
      </c>
      <c r="O83" s="44">
        <f t="shared" si="175"/>
        <v>16.179897988602079</v>
      </c>
      <c r="P83" s="44">
        <f t="shared" si="175"/>
        <v>16.179897988602079</v>
      </c>
      <c r="Q83" s="44">
        <f t="shared" si="175"/>
        <v>16.39449798860208</v>
      </c>
      <c r="R83" s="44">
        <f t="shared" si="175"/>
        <v>23.798897988602079</v>
      </c>
      <c r="S83" s="44">
        <f t="shared" si="175"/>
        <v>55.026197988602078</v>
      </c>
      <c r="T83" s="44">
        <f t="shared" si="175"/>
        <v>86.682797988602076</v>
      </c>
      <c r="U83" s="44">
        <f t="shared" si="175"/>
        <v>102.67199798860207</v>
      </c>
      <c r="V83" s="44">
        <f t="shared" si="175"/>
        <v>110.50569798860208</v>
      </c>
      <c r="W83" s="44">
        <f t="shared" si="175"/>
        <v>79.27839798860208</v>
      </c>
      <c r="X83" s="44">
        <f t="shared" si="175"/>
        <v>53.201997988602081</v>
      </c>
      <c r="Y83" s="44">
        <f t="shared" si="175"/>
        <v>30.45219798860208</v>
      </c>
      <c r="Z83" s="44">
        <f t="shared" si="175"/>
        <v>17.682197988602077</v>
      </c>
      <c r="AA83" s="44">
        <f t="shared" si="175"/>
        <v>16.179897988602079</v>
      </c>
      <c r="AB83" s="44">
        <f t="shared" si="175"/>
        <v>16.179897988602079</v>
      </c>
      <c r="AC83" s="44">
        <f t="shared" si="175"/>
        <v>16.39449798860208</v>
      </c>
      <c r="AD83" s="44">
        <f t="shared" si="175"/>
        <v>23.798897988602079</v>
      </c>
      <c r="AE83" s="44">
        <f t="shared" si="175"/>
        <v>55.026197988602078</v>
      </c>
      <c r="AF83" s="44">
        <f t="shared" si="175"/>
        <v>86.682797988602076</v>
      </c>
      <c r="AG83" s="44">
        <f t="shared" si="175"/>
        <v>102.67199798860207</v>
      </c>
      <c r="AH83" s="44">
        <f t="shared" si="175"/>
        <v>110.50569798860208</v>
      </c>
      <c r="AI83" s="44">
        <f t="shared" si="175"/>
        <v>79.27839798860208</v>
      </c>
      <c r="AJ83" s="44">
        <f t="shared" si="175"/>
        <v>53.201997988602081</v>
      </c>
      <c r="AK83" s="44">
        <f t="shared" si="175"/>
        <v>30.45219798860208</v>
      </c>
      <c r="AL83" s="44">
        <f t="shared" si="175"/>
        <v>17.682197988602077</v>
      </c>
      <c r="AM83" s="44">
        <f t="shared" si="175"/>
        <v>16.179897988602079</v>
      </c>
      <c r="AN83" s="44">
        <f t="shared" si="175"/>
        <v>16.179897988602079</v>
      </c>
      <c r="AO83" s="44">
        <f t="shared" si="175"/>
        <v>16.39449798860208</v>
      </c>
      <c r="AP83" s="44">
        <f t="shared" si="175"/>
        <v>23.798897988602079</v>
      </c>
      <c r="AQ83" s="44">
        <f t="shared" si="175"/>
        <v>55.026197988602078</v>
      </c>
      <c r="AR83" s="44">
        <f t="shared" si="175"/>
        <v>86.682797988602076</v>
      </c>
      <c r="AS83" s="44">
        <f t="shared" si="175"/>
        <v>102.67199798860207</v>
      </c>
      <c r="AT83" s="44">
        <f t="shared" si="175"/>
        <v>110.50569798860208</v>
      </c>
      <c r="AU83" s="44">
        <f t="shared" si="175"/>
        <v>79.27839798860208</v>
      </c>
      <c r="AV83" s="44">
        <f t="shared" si="175"/>
        <v>53.201997988602081</v>
      </c>
      <c r="AW83" s="44">
        <f t="shared" si="175"/>
        <v>30.45219798860208</v>
      </c>
      <c r="AX83" s="44">
        <f t="shared" si="175"/>
        <v>17.682197988602077</v>
      </c>
      <c r="AY83" s="44">
        <f t="shared" si="175"/>
        <v>16.179897988602079</v>
      </c>
      <c r="AZ83" s="44">
        <f t="shared" si="175"/>
        <v>16.179897988602079</v>
      </c>
      <c r="BA83" s="44">
        <f t="shared" si="175"/>
        <v>16.39449798860208</v>
      </c>
      <c r="BB83" s="44">
        <f t="shared" si="175"/>
        <v>23.798897988602079</v>
      </c>
      <c r="BC83" s="44">
        <f t="shared" si="175"/>
        <v>55.026197988602078</v>
      </c>
      <c r="BD83" s="44">
        <f t="shared" si="175"/>
        <v>86.682797988602076</v>
      </c>
      <c r="BE83" s="44">
        <f t="shared" si="175"/>
        <v>102.67199798860207</v>
      </c>
      <c r="BF83" s="44">
        <f t="shared" si="175"/>
        <v>110.50569798860208</v>
      </c>
      <c r="BG83" s="44">
        <f t="shared" si="175"/>
        <v>79.27839798860208</v>
      </c>
      <c r="BH83" s="44">
        <f t="shared" si="175"/>
        <v>53.201997988602081</v>
      </c>
      <c r="BI83" s="44">
        <f t="shared" si="175"/>
        <v>30.45219798860208</v>
      </c>
      <c r="BJ83" s="44">
        <f t="shared" si="175"/>
        <v>17.682197988602077</v>
      </c>
      <c r="BK83" s="44">
        <f t="shared" si="175"/>
        <v>16.179897988602079</v>
      </c>
      <c r="BL83" s="44">
        <f t="shared" si="175"/>
        <v>16.179897988602079</v>
      </c>
      <c r="BM83" s="44">
        <f t="shared" si="175"/>
        <v>16.39449798860208</v>
      </c>
      <c r="BN83" s="44">
        <f t="shared" si="175"/>
        <v>23.798897988602079</v>
      </c>
      <c r="BO83" s="44">
        <f t="shared" ref="BO83:CH83" si="176">BO82+BO81</f>
        <v>55.026197988602078</v>
      </c>
      <c r="BP83" s="44">
        <f t="shared" si="176"/>
        <v>86.682797988602076</v>
      </c>
      <c r="BQ83" s="44">
        <f t="shared" si="176"/>
        <v>102.67199798860207</v>
      </c>
      <c r="BR83" s="44">
        <f t="shared" si="176"/>
        <v>110.50569798860208</v>
      </c>
      <c r="BS83" s="44">
        <f t="shared" si="176"/>
        <v>79.27839798860208</v>
      </c>
      <c r="BT83" s="44">
        <f t="shared" si="176"/>
        <v>53.201997988602081</v>
      </c>
      <c r="BU83" s="44">
        <f t="shared" si="176"/>
        <v>30.45219798860208</v>
      </c>
      <c r="BV83" s="44">
        <f t="shared" si="176"/>
        <v>17.682197988602077</v>
      </c>
      <c r="BW83" s="44">
        <f t="shared" si="176"/>
        <v>16.179897988602079</v>
      </c>
      <c r="BX83" s="44">
        <f t="shared" si="176"/>
        <v>16.179897988602079</v>
      </c>
      <c r="BY83" s="44">
        <f t="shared" si="176"/>
        <v>16.39449798860208</v>
      </c>
      <c r="BZ83" s="44">
        <f t="shared" si="176"/>
        <v>23.798897988602079</v>
      </c>
      <c r="CA83" s="44">
        <f t="shared" si="176"/>
        <v>55.026197988602078</v>
      </c>
      <c r="CB83" s="44">
        <f t="shared" si="176"/>
        <v>86.682797988602076</v>
      </c>
      <c r="CC83" s="44">
        <f t="shared" si="176"/>
        <v>102.67199798860207</v>
      </c>
      <c r="CD83" s="44">
        <f t="shared" si="176"/>
        <v>110.50569798860208</v>
      </c>
      <c r="CE83" s="44">
        <f t="shared" si="176"/>
        <v>79.27839798860208</v>
      </c>
      <c r="CF83" s="44">
        <f t="shared" si="176"/>
        <v>53.201997988602081</v>
      </c>
      <c r="CG83" s="44">
        <f t="shared" si="176"/>
        <v>30.45219798860208</v>
      </c>
      <c r="CH83" s="44">
        <f t="shared" si="176"/>
        <v>17.682197988602077</v>
      </c>
    </row>
    <row r="84" spans="1:86">
      <c r="A84" s="30">
        <v>72</v>
      </c>
      <c r="B84" s="24" t="s">
        <v>117</v>
      </c>
      <c r="C84" s="45">
        <v>1490</v>
      </c>
      <c r="D84" s="46">
        <v>1493</v>
      </c>
      <c r="E84" s="46">
        <v>1496</v>
      </c>
      <c r="F84" s="46">
        <v>1504</v>
      </c>
      <c r="G84" s="46">
        <v>1502</v>
      </c>
      <c r="H84" s="46">
        <v>1507</v>
      </c>
      <c r="I84" s="46">
        <v>1516</v>
      </c>
      <c r="J84" s="46">
        <v>1503</v>
      </c>
      <c r="K84" s="46">
        <v>1507</v>
      </c>
      <c r="L84" s="46">
        <v>1504</v>
      </c>
      <c r="M84" s="46">
        <v>1513</v>
      </c>
      <c r="N84" s="47">
        <v>1483</v>
      </c>
      <c r="O84" s="48">
        <f>C84+O73</f>
        <v>1490</v>
      </c>
      <c r="P84" s="48">
        <f t="shared" ref="P84:Z84" si="177">D84+P73</f>
        <v>1493</v>
      </c>
      <c r="Q84" s="48">
        <f t="shared" si="177"/>
        <v>1496</v>
      </c>
      <c r="R84" s="48">
        <f t="shared" si="177"/>
        <v>1504</v>
      </c>
      <c r="S84" s="48">
        <f t="shared" si="177"/>
        <v>1502</v>
      </c>
      <c r="T84" s="48">
        <f t="shared" si="177"/>
        <v>1507</v>
      </c>
      <c r="U84" s="48">
        <f t="shared" si="177"/>
        <v>1516</v>
      </c>
      <c r="V84" s="48">
        <f t="shared" si="177"/>
        <v>1503</v>
      </c>
      <c r="W84" s="48">
        <f t="shared" si="177"/>
        <v>1507</v>
      </c>
      <c r="X84" s="48">
        <f t="shared" si="177"/>
        <v>1504</v>
      </c>
      <c r="Y84" s="48">
        <f t="shared" si="177"/>
        <v>1513</v>
      </c>
      <c r="Z84" s="48">
        <f t="shared" si="177"/>
        <v>1483</v>
      </c>
      <c r="AA84" s="48">
        <f>O84+AA73</f>
        <v>1490</v>
      </c>
      <c r="AB84" s="48">
        <f t="shared" ref="AB84:AL84" si="178">P84+AB73</f>
        <v>1493</v>
      </c>
      <c r="AC84" s="48">
        <f t="shared" si="178"/>
        <v>1496</v>
      </c>
      <c r="AD84" s="48">
        <f t="shared" si="178"/>
        <v>1504</v>
      </c>
      <c r="AE84" s="48">
        <f t="shared" si="178"/>
        <v>1502</v>
      </c>
      <c r="AF84" s="48">
        <f t="shared" si="178"/>
        <v>1507</v>
      </c>
      <c r="AG84" s="48">
        <f t="shared" si="178"/>
        <v>1516</v>
      </c>
      <c r="AH84" s="48">
        <f t="shared" si="178"/>
        <v>1503</v>
      </c>
      <c r="AI84" s="48">
        <f t="shared" si="178"/>
        <v>1507</v>
      </c>
      <c r="AJ84" s="48">
        <f t="shared" si="178"/>
        <v>1504</v>
      </c>
      <c r="AK84" s="48">
        <f t="shared" si="178"/>
        <v>1513</v>
      </c>
      <c r="AL84" s="48">
        <f t="shared" si="178"/>
        <v>1483</v>
      </c>
      <c r="AM84" s="48">
        <f>AA84+AM73</f>
        <v>1490</v>
      </c>
      <c r="AN84" s="48">
        <f t="shared" ref="AN84:AX84" si="179">AB84+AN73</f>
        <v>1493</v>
      </c>
      <c r="AO84" s="48">
        <f t="shared" si="179"/>
        <v>1496</v>
      </c>
      <c r="AP84" s="48">
        <f t="shared" si="179"/>
        <v>1504</v>
      </c>
      <c r="AQ84" s="48">
        <f t="shared" si="179"/>
        <v>1502</v>
      </c>
      <c r="AR84" s="48">
        <f t="shared" si="179"/>
        <v>1507</v>
      </c>
      <c r="AS84" s="48">
        <f t="shared" si="179"/>
        <v>1516</v>
      </c>
      <c r="AT84" s="48">
        <f t="shared" si="179"/>
        <v>1503</v>
      </c>
      <c r="AU84" s="48">
        <f t="shared" si="179"/>
        <v>1507</v>
      </c>
      <c r="AV84" s="48">
        <f t="shared" si="179"/>
        <v>1504</v>
      </c>
      <c r="AW84" s="48">
        <f t="shared" si="179"/>
        <v>1513</v>
      </c>
      <c r="AX84" s="48">
        <f t="shared" si="179"/>
        <v>1483</v>
      </c>
      <c r="AY84" s="48">
        <f>AM84+AY73</f>
        <v>1490</v>
      </c>
      <c r="AZ84" s="48">
        <f t="shared" ref="AZ84:BJ84" si="180">AN84+AZ73</f>
        <v>1493</v>
      </c>
      <c r="BA84" s="48">
        <f t="shared" si="180"/>
        <v>1496</v>
      </c>
      <c r="BB84" s="48">
        <f t="shared" si="180"/>
        <v>1504</v>
      </c>
      <c r="BC84" s="48">
        <f t="shared" si="180"/>
        <v>1502</v>
      </c>
      <c r="BD84" s="48">
        <f t="shared" si="180"/>
        <v>1507</v>
      </c>
      <c r="BE84" s="48">
        <f t="shared" si="180"/>
        <v>1516</v>
      </c>
      <c r="BF84" s="48">
        <f t="shared" si="180"/>
        <v>1503</v>
      </c>
      <c r="BG84" s="48">
        <f t="shared" si="180"/>
        <v>1507</v>
      </c>
      <c r="BH84" s="48">
        <f t="shared" si="180"/>
        <v>1504</v>
      </c>
      <c r="BI84" s="48">
        <f t="shared" si="180"/>
        <v>1513</v>
      </c>
      <c r="BJ84" s="48">
        <f t="shared" si="180"/>
        <v>1483</v>
      </c>
      <c r="BK84" s="48">
        <f>AY84+BK73</f>
        <v>1490</v>
      </c>
      <c r="BL84" s="48">
        <f t="shared" ref="BL84:BV84" si="181">AZ84+BL73</f>
        <v>1493</v>
      </c>
      <c r="BM84" s="48">
        <f t="shared" si="181"/>
        <v>1496</v>
      </c>
      <c r="BN84" s="48">
        <f t="shared" si="181"/>
        <v>1504</v>
      </c>
      <c r="BO84" s="48">
        <f t="shared" si="181"/>
        <v>1502</v>
      </c>
      <c r="BP84" s="48">
        <f t="shared" si="181"/>
        <v>1507</v>
      </c>
      <c r="BQ84" s="48">
        <f t="shared" si="181"/>
        <v>1516</v>
      </c>
      <c r="BR84" s="48">
        <f t="shared" si="181"/>
        <v>1503</v>
      </c>
      <c r="BS84" s="48">
        <f t="shared" si="181"/>
        <v>1507</v>
      </c>
      <c r="BT84" s="48">
        <f t="shared" si="181"/>
        <v>1504</v>
      </c>
      <c r="BU84" s="48">
        <f t="shared" si="181"/>
        <v>1513</v>
      </c>
      <c r="BV84" s="48">
        <f t="shared" si="181"/>
        <v>1483</v>
      </c>
      <c r="BW84" s="48">
        <f>BK84+BW73</f>
        <v>1490</v>
      </c>
      <c r="BX84" s="48">
        <f t="shared" ref="BX84:CH84" si="182">BL84+BX73</f>
        <v>1493</v>
      </c>
      <c r="BY84" s="48">
        <f t="shared" si="182"/>
        <v>1496</v>
      </c>
      <c r="BZ84" s="48">
        <f t="shared" si="182"/>
        <v>1504</v>
      </c>
      <c r="CA84" s="48">
        <f t="shared" si="182"/>
        <v>1502</v>
      </c>
      <c r="CB84" s="48">
        <f t="shared" si="182"/>
        <v>1507</v>
      </c>
      <c r="CC84" s="48">
        <f t="shared" si="182"/>
        <v>1516</v>
      </c>
      <c r="CD84" s="48">
        <f t="shared" si="182"/>
        <v>1503</v>
      </c>
      <c r="CE84" s="48">
        <f t="shared" si="182"/>
        <v>1507</v>
      </c>
      <c r="CF84" s="48">
        <f t="shared" si="182"/>
        <v>1504</v>
      </c>
      <c r="CG84" s="48">
        <f t="shared" si="182"/>
        <v>1513</v>
      </c>
      <c r="CH84" s="48">
        <f t="shared" si="182"/>
        <v>1483</v>
      </c>
    </row>
    <row r="85" spans="1:86">
      <c r="A85" s="30">
        <v>73</v>
      </c>
      <c r="B85" s="24" t="s">
        <v>118</v>
      </c>
      <c r="C85" s="38">
        <f t="shared" ref="C85:N85" si="183">C84*C83</f>
        <v>24108.048003017098</v>
      </c>
      <c r="D85" s="38">
        <f t="shared" si="183"/>
        <v>24156.587696982904</v>
      </c>
      <c r="E85" s="38">
        <f t="shared" si="183"/>
        <v>24526.16899094871</v>
      </c>
      <c r="F85" s="38">
        <f t="shared" si="183"/>
        <v>35793.542574857529</v>
      </c>
      <c r="G85" s="38">
        <f t="shared" si="183"/>
        <v>82649.349378880317</v>
      </c>
      <c r="H85" s="38">
        <f t="shared" si="183"/>
        <v>130630.97656882333</v>
      </c>
      <c r="I85" s="38">
        <f t="shared" si="183"/>
        <v>155650.74895072074</v>
      </c>
      <c r="J85" s="38">
        <f t="shared" si="183"/>
        <v>166090.06407686893</v>
      </c>
      <c r="K85" s="38">
        <f t="shared" si="183"/>
        <v>119472.54576882333</v>
      </c>
      <c r="L85" s="38">
        <f t="shared" si="183"/>
        <v>80015.804974857529</v>
      </c>
      <c r="M85" s="38">
        <f t="shared" si="183"/>
        <v>46074.175556754948</v>
      </c>
      <c r="N85" s="38">
        <f t="shared" si="183"/>
        <v>26222.699617096881</v>
      </c>
      <c r="O85" s="49">
        <f>O84*O83</f>
        <v>24108.048003017098</v>
      </c>
      <c r="P85" s="49">
        <f t="shared" ref="P85:Z85" si="184">P84*P83</f>
        <v>24156.587696982904</v>
      </c>
      <c r="Q85" s="49">
        <f t="shared" si="184"/>
        <v>24526.16899094871</v>
      </c>
      <c r="R85" s="49">
        <f t="shared" si="184"/>
        <v>35793.542574857529</v>
      </c>
      <c r="S85" s="49">
        <f t="shared" si="184"/>
        <v>82649.349378880317</v>
      </c>
      <c r="T85" s="49">
        <f t="shared" si="184"/>
        <v>130630.97656882333</v>
      </c>
      <c r="U85" s="49">
        <f t="shared" si="184"/>
        <v>155650.74895072074</v>
      </c>
      <c r="V85" s="49">
        <f t="shared" si="184"/>
        <v>166090.06407686893</v>
      </c>
      <c r="W85" s="49">
        <f t="shared" si="184"/>
        <v>119472.54576882333</v>
      </c>
      <c r="X85" s="49">
        <f t="shared" si="184"/>
        <v>80015.804974857529</v>
      </c>
      <c r="Y85" s="49">
        <f t="shared" si="184"/>
        <v>46074.175556754948</v>
      </c>
      <c r="Z85" s="49">
        <f t="shared" si="184"/>
        <v>26222.699617096881</v>
      </c>
      <c r="AA85" s="49">
        <f>AA84*AA83</f>
        <v>24108.048003017098</v>
      </c>
      <c r="AB85" s="49">
        <f t="shared" ref="AB85:AL85" si="185">AB84*AB83</f>
        <v>24156.587696982904</v>
      </c>
      <c r="AC85" s="49">
        <f t="shared" si="185"/>
        <v>24526.16899094871</v>
      </c>
      <c r="AD85" s="49">
        <f t="shared" si="185"/>
        <v>35793.542574857529</v>
      </c>
      <c r="AE85" s="49">
        <f t="shared" si="185"/>
        <v>82649.349378880317</v>
      </c>
      <c r="AF85" s="49">
        <f t="shared" si="185"/>
        <v>130630.97656882333</v>
      </c>
      <c r="AG85" s="49">
        <f t="shared" si="185"/>
        <v>155650.74895072074</v>
      </c>
      <c r="AH85" s="49">
        <f t="shared" si="185"/>
        <v>166090.06407686893</v>
      </c>
      <c r="AI85" s="49">
        <f t="shared" si="185"/>
        <v>119472.54576882333</v>
      </c>
      <c r="AJ85" s="49">
        <f t="shared" si="185"/>
        <v>80015.804974857529</v>
      </c>
      <c r="AK85" s="49">
        <f t="shared" si="185"/>
        <v>46074.175556754948</v>
      </c>
      <c r="AL85" s="49">
        <f t="shared" si="185"/>
        <v>26222.699617096881</v>
      </c>
      <c r="AM85" s="49">
        <f>AM84*AM83</f>
        <v>24108.048003017098</v>
      </c>
      <c r="AN85" s="49">
        <f t="shared" ref="AN85:AX85" si="186">AN84*AN83</f>
        <v>24156.587696982904</v>
      </c>
      <c r="AO85" s="49">
        <f t="shared" si="186"/>
        <v>24526.16899094871</v>
      </c>
      <c r="AP85" s="49">
        <f t="shared" si="186"/>
        <v>35793.542574857529</v>
      </c>
      <c r="AQ85" s="49">
        <f t="shared" si="186"/>
        <v>82649.349378880317</v>
      </c>
      <c r="AR85" s="49">
        <f t="shared" si="186"/>
        <v>130630.97656882333</v>
      </c>
      <c r="AS85" s="49">
        <f t="shared" si="186"/>
        <v>155650.74895072074</v>
      </c>
      <c r="AT85" s="49">
        <f t="shared" si="186"/>
        <v>166090.06407686893</v>
      </c>
      <c r="AU85" s="49">
        <f t="shared" si="186"/>
        <v>119472.54576882333</v>
      </c>
      <c r="AV85" s="49">
        <f t="shared" si="186"/>
        <v>80015.804974857529</v>
      </c>
      <c r="AW85" s="49">
        <f t="shared" si="186"/>
        <v>46074.175556754948</v>
      </c>
      <c r="AX85" s="49">
        <f t="shared" si="186"/>
        <v>26222.699617096881</v>
      </c>
      <c r="AY85" s="49">
        <f>AY84*AY83</f>
        <v>24108.048003017098</v>
      </c>
      <c r="AZ85" s="49">
        <f t="shared" ref="AZ85:BJ85" si="187">AZ84*AZ83</f>
        <v>24156.587696982904</v>
      </c>
      <c r="BA85" s="49">
        <f t="shared" si="187"/>
        <v>24526.16899094871</v>
      </c>
      <c r="BB85" s="49">
        <f t="shared" si="187"/>
        <v>35793.542574857529</v>
      </c>
      <c r="BC85" s="49">
        <f t="shared" si="187"/>
        <v>82649.349378880317</v>
      </c>
      <c r="BD85" s="49">
        <f t="shared" si="187"/>
        <v>130630.97656882333</v>
      </c>
      <c r="BE85" s="49">
        <f t="shared" si="187"/>
        <v>155650.74895072074</v>
      </c>
      <c r="BF85" s="49">
        <f t="shared" si="187"/>
        <v>166090.06407686893</v>
      </c>
      <c r="BG85" s="49">
        <f t="shared" si="187"/>
        <v>119472.54576882333</v>
      </c>
      <c r="BH85" s="49">
        <f t="shared" si="187"/>
        <v>80015.804974857529</v>
      </c>
      <c r="BI85" s="49">
        <f t="shared" si="187"/>
        <v>46074.175556754948</v>
      </c>
      <c r="BJ85" s="49">
        <f t="shared" si="187"/>
        <v>26222.699617096881</v>
      </c>
      <c r="BK85" s="49">
        <f>BK84*BK83</f>
        <v>24108.048003017098</v>
      </c>
      <c r="BL85" s="49">
        <f t="shared" ref="BL85:BV85" si="188">BL84*BL83</f>
        <v>24156.587696982904</v>
      </c>
      <c r="BM85" s="49">
        <f t="shared" si="188"/>
        <v>24526.16899094871</v>
      </c>
      <c r="BN85" s="49">
        <f t="shared" si="188"/>
        <v>35793.542574857529</v>
      </c>
      <c r="BO85" s="49">
        <f t="shared" si="188"/>
        <v>82649.349378880317</v>
      </c>
      <c r="BP85" s="49">
        <f t="shared" si="188"/>
        <v>130630.97656882333</v>
      </c>
      <c r="BQ85" s="49">
        <f t="shared" si="188"/>
        <v>155650.74895072074</v>
      </c>
      <c r="BR85" s="49">
        <f t="shared" si="188"/>
        <v>166090.06407686893</v>
      </c>
      <c r="BS85" s="49">
        <f t="shared" si="188"/>
        <v>119472.54576882333</v>
      </c>
      <c r="BT85" s="49">
        <f t="shared" si="188"/>
        <v>80015.804974857529</v>
      </c>
      <c r="BU85" s="49">
        <f t="shared" si="188"/>
        <v>46074.175556754948</v>
      </c>
      <c r="BV85" s="49">
        <f t="shared" si="188"/>
        <v>26222.699617096881</v>
      </c>
      <c r="BW85" s="49">
        <f>BW84*BW83</f>
        <v>24108.048003017098</v>
      </c>
      <c r="BX85" s="49">
        <f t="shared" ref="BX85:CH85" si="189">BX84*BX83</f>
        <v>24156.587696982904</v>
      </c>
      <c r="BY85" s="49">
        <f t="shared" si="189"/>
        <v>24526.16899094871</v>
      </c>
      <c r="BZ85" s="49">
        <f t="shared" si="189"/>
        <v>35793.542574857529</v>
      </c>
      <c r="CA85" s="49">
        <f t="shared" si="189"/>
        <v>82649.349378880317</v>
      </c>
      <c r="CB85" s="49">
        <f t="shared" si="189"/>
        <v>130630.97656882333</v>
      </c>
      <c r="CC85" s="49">
        <f t="shared" si="189"/>
        <v>155650.74895072074</v>
      </c>
      <c r="CD85" s="49">
        <f t="shared" si="189"/>
        <v>166090.06407686893</v>
      </c>
      <c r="CE85" s="49">
        <f t="shared" si="189"/>
        <v>119472.54576882333</v>
      </c>
      <c r="CF85" s="49">
        <f t="shared" si="189"/>
        <v>80015.804974857529</v>
      </c>
      <c r="CG85" s="49">
        <f t="shared" si="189"/>
        <v>46074.175556754948</v>
      </c>
      <c r="CH85" s="49">
        <f t="shared" si="189"/>
        <v>26222.699617096881</v>
      </c>
    </row>
    <row r="86" spans="1:86">
      <c r="A86" s="30">
        <v>74</v>
      </c>
      <c r="B86" s="24" t="s">
        <v>119</v>
      </c>
      <c r="C86" s="50">
        <v>25208.536100000001</v>
      </c>
      <c r="D86" s="51">
        <v>23056.099600000001</v>
      </c>
      <c r="E86" s="51">
        <v>24993.189399999999</v>
      </c>
      <c r="F86" s="51">
        <v>35496.914499999999</v>
      </c>
      <c r="G86" s="51">
        <v>60531.873099999997</v>
      </c>
      <c r="H86" s="51">
        <v>100376.4814</v>
      </c>
      <c r="I86" s="51">
        <v>160820.06340000001</v>
      </c>
      <c r="J86" s="51">
        <v>149718.93960000001</v>
      </c>
      <c r="K86" s="51">
        <v>90896.729800000001</v>
      </c>
      <c r="L86" s="51">
        <v>68133.071899999995</v>
      </c>
      <c r="M86" s="51">
        <v>45246.2716</v>
      </c>
      <c r="N86" s="52">
        <v>28192.145799999998</v>
      </c>
      <c r="O86" s="36" t="s">
        <v>120</v>
      </c>
      <c r="P86" s="36" t="s">
        <v>120</v>
      </c>
      <c r="Q86" s="36" t="s">
        <v>120</v>
      </c>
      <c r="R86" s="36" t="s">
        <v>120</v>
      </c>
      <c r="S86" s="36" t="s">
        <v>120</v>
      </c>
      <c r="T86" s="36" t="s">
        <v>120</v>
      </c>
      <c r="U86" s="36" t="s">
        <v>120</v>
      </c>
      <c r="V86" s="36" t="s">
        <v>120</v>
      </c>
      <c r="W86" s="36" t="s">
        <v>120</v>
      </c>
      <c r="X86" s="36" t="s">
        <v>120</v>
      </c>
      <c r="Y86" s="36" t="s">
        <v>120</v>
      </c>
      <c r="Z86" s="36" t="s">
        <v>120</v>
      </c>
      <c r="AA86" s="36" t="s">
        <v>120</v>
      </c>
      <c r="AB86" s="36" t="s">
        <v>120</v>
      </c>
      <c r="AC86" s="36" t="s">
        <v>120</v>
      </c>
      <c r="AD86" s="36" t="s">
        <v>120</v>
      </c>
      <c r="AE86" s="36" t="s">
        <v>120</v>
      </c>
      <c r="AF86" s="36" t="s">
        <v>120</v>
      </c>
      <c r="AG86" s="36" t="s">
        <v>120</v>
      </c>
      <c r="AH86" s="36" t="s">
        <v>120</v>
      </c>
      <c r="AI86" s="36" t="s">
        <v>120</v>
      </c>
      <c r="AJ86" s="36" t="s">
        <v>120</v>
      </c>
      <c r="AK86" s="36" t="s">
        <v>120</v>
      </c>
      <c r="AL86" s="36" t="s">
        <v>120</v>
      </c>
      <c r="AM86" s="36" t="s">
        <v>120</v>
      </c>
      <c r="AN86" s="36" t="s">
        <v>120</v>
      </c>
      <c r="AO86" s="36" t="s">
        <v>120</v>
      </c>
      <c r="AP86" s="36" t="s">
        <v>120</v>
      </c>
      <c r="AQ86" s="36" t="s">
        <v>120</v>
      </c>
      <c r="AR86" s="36" t="s">
        <v>120</v>
      </c>
      <c r="AS86" s="36" t="s">
        <v>120</v>
      </c>
      <c r="AT86" s="36" t="s">
        <v>120</v>
      </c>
      <c r="AU86" s="36" t="s">
        <v>120</v>
      </c>
      <c r="AV86" s="36" t="s">
        <v>120</v>
      </c>
      <c r="AW86" s="36" t="s">
        <v>120</v>
      </c>
      <c r="AX86" s="36" t="s">
        <v>120</v>
      </c>
      <c r="AY86" s="36" t="s">
        <v>120</v>
      </c>
      <c r="AZ86" s="36" t="s">
        <v>120</v>
      </c>
      <c r="BA86" s="36" t="s">
        <v>120</v>
      </c>
      <c r="BB86" s="36" t="s">
        <v>120</v>
      </c>
      <c r="BC86" s="36" t="s">
        <v>120</v>
      </c>
      <c r="BD86" s="36" t="s">
        <v>120</v>
      </c>
      <c r="BE86" s="36" t="s">
        <v>120</v>
      </c>
      <c r="BF86" s="36" t="s">
        <v>120</v>
      </c>
      <c r="BG86" s="36" t="s">
        <v>120</v>
      </c>
      <c r="BH86" s="36" t="s">
        <v>120</v>
      </c>
      <c r="BI86" s="36" t="s">
        <v>120</v>
      </c>
      <c r="BJ86" s="36" t="s">
        <v>120</v>
      </c>
      <c r="BK86" s="36" t="s">
        <v>120</v>
      </c>
      <c r="BL86" s="36" t="s">
        <v>120</v>
      </c>
      <c r="BM86" s="36" t="s">
        <v>120</v>
      </c>
      <c r="BN86" s="36" t="s">
        <v>120</v>
      </c>
      <c r="BO86" s="36" t="s">
        <v>120</v>
      </c>
      <c r="BP86" s="36" t="s">
        <v>120</v>
      </c>
      <c r="BQ86" s="36" t="s">
        <v>120</v>
      </c>
      <c r="BR86" s="36" t="s">
        <v>120</v>
      </c>
      <c r="BS86" s="36" t="s">
        <v>120</v>
      </c>
      <c r="BT86" s="36" t="s">
        <v>120</v>
      </c>
      <c r="BU86" s="36" t="s">
        <v>120</v>
      </c>
      <c r="BV86" s="36" t="s">
        <v>120</v>
      </c>
      <c r="BW86" s="36" t="s">
        <v>120</v>
      </c>
      <c r="BX86" s="36" t="s">
        <v>120</v>
      </c>
      <c r="BY86" s="36" t="s">
        <v>120</v>
      </c>
      <c r="BZ86" s="36" t="s">
        <v>120</v>
      </c>
      <c r="CA86" s="36" t="s">
        <v>120</v>
      </c>
      <c r="CB86" s="36" t="s">
        <v>120</v>
      </c>
      <c r="CC86" s="36" t="s">
        <v>120</v>
      </c>
      <c r="CD86" s="36" t="s">
        <v>120</v>
      </c>
      <c r="CE86" s="36" t="s">
        <v>120</v>
      </c>
      <c r="CF86" s="36" t="s">
        <v>120</v>
      </c>
      <c r="CG86" s="36" t="s">
        <v>120</v>
      </c>
      <c r="CH86" s="36" t="s">
        <v>120</v>
      </c>
    </row>
    <row r="87" spans="1:86">
      <c r="A87" s="30">
        <v>75</v>
      </c>
      <c r="B87" s="24" t="s">
        <v>121</v>
      </c>
      <c r="C87" s="39">
        <f>C84*(C80*C$15+C82)</f>
        <v>24108.048003017098</v>
      </c>
      <c r="D87" s="39">
        <f t="shared" ref="D87:BO87" si="190">D84*(D80*D$15+D82)</f>
        <v>24156.587696982904</v>
      </c>
      <c r="E87" s="39">
        <f t="shared" si="190"/>
        <v>26773.707388333114</v>
      </c>
      <c r="F87" s="39">
        <f t="shared" si="190"/>
        <v>57420.486728331816</v>
      </c>
      <c r="G87" s="39">
        <f t="shared" si="190"/>
        <v>106665.24390924777</v>
      </c>
      <c r="H87" s="39">
        <f t="shared" si="190"/>
        <v>153433.0036925585</v>
      </c>
      <c r="I87" s="39">
        <f t="shared" si="190"/>
        <v>160856.62380146986</v>
      </c>
      <c r="J87" s="39">
        <f t="shared" si="190"/>
        <v>141735.62998644699</v>
      </c>
      <c r="K87" s="39">
        <f t="shared" si="190"/>
        <v>102330.53804606688</v>
      </c>
      <c r="L87" s="39">
        <f t="shared" si="190"/>
        <v>59841.407715171394</v>
      </c>
      <c r="M87" s="39">
        <f t="shared" si="190"/>
        <v>34059.45665552307</v>
      </c>
      <c r="N87" s="39">
        <f t="shared" si="190"/>
        <v>23994.788717096882</v>
      </c>
      <c r="O87" s="39">
        <f t="shared" si="190"/>
        <v>24108.048003017098</v>
      </c>
      <c r="P87" s="39">
        <f t="shared" si="190"/>
        <v>24156.587696982904</v>
      </c>
      <c r="Q87" s="39">
        <f t="shared" si="190"/>
        <v>26773.707189684606</v>
      </c>
      <c r="R87" s="39">
        <f t="shared" si="190"/>
        <v>57420.484169537194</v>
      </c>
      <c r="S87" s="39">
        <f t="shared" si="190"/>
        <v>106665.23753946584</v>
      </c>
      <c r="T87" s="39">
        <f t="shared" si="190"/>
        <v>153432.9937121142</v>
      </c>
      <c r="U87" s="39">
        <f t="shared" si="190"/>
        <v>160856.61325816042</v>
      </c>
      <c r="V87" s="39">
        <f t="shared" si="190"/>
        <v>141735.62090564737</v>
      </c>
      <c r="W87" s="39">
        <f t="shared" si="190"/>
        <v>102330.53201777847</v>
      </c>
      <c r="X87" s="39">
        <f t="shared" si="190"/>
        <v>59841.404969147887</v>
      </c>
      <c r="Y87" s="39">
        <f t="shared" si="190"/>
        <v>34059.45591468265</v>
      </c>
      <c r="Z87" s="39">
        <f t="shared" si="190"/>
        <v>23994.788717096882</v>
      </c>
      <c r="AA87" s="39">
        <f t="shared" si="190"/>
        <v>24108.048003017098</v>
      </c>
      <c r="AB87" s="39">
        <f t="shared" si="190"/>
        <v>24156.587696982904</v>
      </c>
      <c r="AC87" s="39">
        <f t="shared" si="190"/>
        <v>26773.707189684606</v>
      </c>
      <c r="AD87" s="39">
        <f t="shared" si="190"/>
        <v>57420.484169537194</v>
      </c>
      <c r="AE87" s="39">
        <f t="shared" si="190"/>
        <v>106665.23753946584</v>
      </c>
      <c r="AF87" s="39">
        <f t="shared" si="190"/>
        <v>153432.9937121142</v>
      </c>
      <c r="AG87" s="39">
        <f t="shared" si="190"/>
        <v>160856.61325816042</v>
      </c>
      <c r="AH87" s="39">
        <f t="shared" si="190"/>
        <v>141735.62090564737</v>
      </c>
      <c r="AI87" s="39">
        <f t="shared" si="190"/>
        <v>102330.53201777847</v>
      </c>
      <c r="AJ87" s="39">
        <f t="shared" si="190"/>
        <v>59841.404969147887</v>
      </c>
      <c r="AK87" s="39">
        <f t="shared" si="190"/>
        <v>34059.45591468265</v>
      </c>
      <c r="AL87" s="39">
        <f t="shared" si="190"/>
        <v>23994.788717096882</v>
      </c>
      <c r="AM87" s="39">
        <f t="shared" si="190"/>
        <v>24108.048003017098</v>
      </c>
      <c r="AN87" s="39">
        <f t="shared" si="190"/>
        <v>24156.587696982904</v>
      </c>
      <c r="AO87" s="39">
        <f t="shared" si="190"/>
        <v>26773.707189684606</v>
      </c>
      <c r="AP87" s="39">
        <f t="shared" si="190"/>
        <v>57420.484169537194</v>
      </c>
      <c r="AQ87" s="39">
        <f t="shared" si="190"/>
        <v>106665.23753946584</v>
      </c>
      <c r="AR87" s="39">
        <f t="shared" si="190"/>
        <v>153432.9937121142</v>
      </c>
      <c r="AS87" s="39">
        <f t="shared" si="190"/>
        <v>160856.61325816042</v>
      </c>
      <c r="AT87" s="39">
        <f t="shared" si="190"/>
        <v>141735.62090564737</v>
      </c>
      <c r="AU87" s="39">
        <f t="shared" si="190"/>
        <v>102330.53201777847</v>
      </c>
      <c r="AV87" s="39">
        <f t="shared" si="190"/>
        <v>59841.404969147887</v>
      </c>
      <c r="AW87" s="39">
        <f t="shared" si="190"/>
        <v>34059.45591468265</v>
      </c>
      <c r="AX87" s="39">
        <f t="shared" si="190"/>
        <v>23994.788717096882</v>
      </c>
      <c r="AY87" s="39">
        <f t="shared" si="190"/>
        <v>24108.048003017098</v>
      </c>
      <c r="AZ87" s="39">
        <f t="shared" si="190"/>
        <v>24156.587696982904</v>
      </c>
      <c r="BA87" s="39">
        <f t="shared" si="190"/>
        <v>26773.707189684606</v>
      </c>
      <c r="BB87" s="39">
        <f t="shared" si="190"/>
        <v>57420.484169537194</v>
      </c>
      <c r="BC87" s="39">
        <f t="shared" si="190"/>
        <v>106665.23753946584</v>
      </c>
      <c r="BD87" s="39">
        <f t="shared" si="190"/>
        <v>153432.9937121142</v>
      </c>
      <c r="BE87" s="39">
        <f t="shared" si="190"/>
        <v>160856.61325816042</v>
      </c>
      <c r="BF87" s="39">
        <f t="shared" si="190"/>
        <v>141735.62090564737</v>
      </c>
      <c r="BG87" s="39">
        <f t="shared" si="190"/>
        <v>102330.53201777847</v>
      </c>
      <c r="BH87" s="39">
        <f t="shared" si="190"/>
        <v>59841.404969147887</v>
      </c>
      <c r="BI87" s="39">
        <f t="shared" si="190"/>
        <v>34059.45591468265</v>
      </c>
      <c r="BJ87" s="39">
        <f t="shared" si="190"/>
        <v>23994.788717096882</v>
      </c>
      <c r="BK87" s="39">
        <f t="shared" si="190"/>
        <v>24108.048003017098</v>
      </c>
      <c r="BL87" s="39">
        <f t="shared" si="190"/>
        <v>24156.587696982904</v>
      </c>
      <c r="BM87" s="39">
        <f t="shared" si="190"/>
        <v>26773.707189684606</v>
      </c>
      <c r="BN87" s="39">
        <f t="shared" si="190"/>
        <v>57420.484169537194</v>
      </c>
      <c r="BO87" s="39">
        <f t="shared" si="190"/>
        <v>106665.23753946584</v>
      </c>
      <c r="BP87" s="39">
        <f t="shared" ref="BP87:CH87" si="191">BP84*(BP80*BP$15+BP82)</f>
        <v>153432.9937121142</v>
      </c>
      <c r="BQ87" s="39">
        <f t="shared" si="191"/>
        <v>160856.61325816042</v>
      </c>
      <c r="BR87" s="39">
        <f t="shared" si="191"/>
        <v>141735.62090564737</v>
      </c>
      <c r="BS87" s="39">
        <f t="shared" si="191"/>
        <v>102330.53201777847</v>
      </c>
      <c r="BT87" s="39">
        <f t="shared" si="191"/>
        <v>59841.404969147887</v>
      </c>
      <c r="BU87" s="39">
        <f t="shared" si="191"/>
        <v>34059.45591468265</v>
      </c>
      <c r="BV87" s="39">
        <f t="shared" si="191"/>
        <v>23994.788717096882</v>
      </c>
      <c r="BW87" s="39">
        <f t="shared" si="191"/>
        <v>24108.048003017098</v>
      </c>
      <c r="BX87" s="39">
        <f t="shared" si="191"/>
        <v>24156.587696982904</v>
      </c>
      <c r="BY87" s="39">
        <f t="shared" si="191"/>
        <v>26773.707189684606</v>
      </c>
      <c r="BZ87" s="39">
        <f t="shared" si="191"/>
        <v>57420.484169537194</v>
      </c>
      <c r="CA87" s="39">
        <f t="shared" si="191"/>
        <v>106665.23753946584</v>
      </c>
      <c r="CB87" s="39">
        <f t="shared" si="191"/>
        <v>153432.9937121142</v>
      </c>
      <c r="CC87" s="39">
        <f t="shared" si="191"/>
        <v>160856.61325816042</v>
      </c>
      <c r="CD87" s="39">
        <f t="shared" si="191"/>
        <v>141735.62090564737</v>
      </c>
      <c r="CE87" s="39">
        <f t="shared" si="191"/>
        <v>102330.53201777847</v>
      </c>
      <c r="CF87" s="39">
        <f t="shared" si="191"/>
        <v>59841.404969147887</v>
      </c>
      <c r="CG87" s="39">
        <f t="shared" si="191"/>
        <v>34059.45591468265</v>
      </c>
      <c r="CH87" s="39">
        <f t="shared" si="191"/>
        <v>23994.788717096882</v>
      </c>
    </row>
    <row r="88" spans="1:86">
      <c r="A88" s="30">
        <v>76</v>
      </c>
      <c r="B88" s="24" t="s">
        <v>122</v>
      </c>
      <c r="C88" s="39">
        <f>C87/SUM(C87:N87)*SUM(C85:N85)</f>
        <v>24108.448053992757</v>
      </c>
      <c r="D88" s="39">
        <f>D87/SUM(C87:N87)*SUM(C85:N85)</f>
        <v>24156.988553430325</v>
      </c>
      <c r="E88" s="39">
        <f>E87/SUM(C87:N87)*SUM(C85:N85)</f>
        <v>26774.151673484754</v>
      </c>
      <c r="F88" s="39">
        <f>F87/SUM(C87:N87)*SUM(C85:N85)</f>
        <v>57421.43956871672</v>
      </c>
      <c r="G88" s="39">
        <f>G87/SUM(C87:N87)*SUM(C85:N85)</f>
        <v>106667.01392127403</v>
      </c>
      <c r="H88" s="39">
        <f>H87/SUM(C87:N87)*SUM(C85:N85)</f>
        <v>153435.54977272302</v>
      </c>
      <c r="I88" s="39">
        <f>I87/SUM(C87:N87)*SUM(C85:N85)</f>
        <v>160859.29306981066</v>
      </c>
      <c r="J88" s="39">
        <f>J87/SUM(C87:N87)*SUM(C85:N85)</f>
        <v>141737.98195940867</v>
      </c>
      <c r="K88" s="39">
        <f>K87/SUM(C87:N87)*SUM(C85:N85)</f>
        <v>102332.23612761956</v>
      </c>
      <c r="L88" s="39">
        <f>L87/SUM(C87:N87)*SUM(C85:N85)</f>
        <v>59842.400728522713</v>
      </c>
      <c r="M88" s="39">
        <f>M87/SUM(C87:N87)*SUM(C85:N85)</f>
        <v>34060.021841010661</v>
      </c>
      <c r="N88" s="39">
        <f>N87/SUM(C87:N87)*SUM(C85:N85)</f>
        <v>23995.186888638425</v>
      </c>
      <c r="O88" s="39">
        <f>O87/SUM(O87:Z87)*SUM(O85:Z85)</f>
        <v>24108.44932468293</v>
      </c>
      <c r="P88" s="39">
        <f>P87/SUM(O87:Z87)*SUM(O85:Z85)</f>
        <v>24156.989826678935</v>
      </c>
      <c r="Q88" s="39">
        <f>Q87/SUM(O87:Z87)*SUM(O85:Z85)</f>
        <v>26774.152886025036</v>
      </c>
      <c r="R88" s="39">
        <f>R87/SUM(O87:Z87)*SUM(O85:Z85)</f>
        <v>57421.440036406086</v>
      </c>
      <c r="S88" s="39">
        <f>S87/SUM(O87:Z87)*SUM(O85:Z85)</f>
        <v>106667.0131735118</v>
      </c>
      <c r="T88" s="39">
        <f>T87/SUM(O87:Z87)*SUM(O85:Z85)</f>
        <v>153435.54787927956</v>
      </c>
      <c r="U88" s="39">
        <f>U87/SUM(O87:Z87)*SUM(O85:Z85)</f>
        <v>160859.29100477786</v>
      </c>
      <c r="V88" s="39">
        <f>V87/SUM(O87:Z87)*SUM(O85:Z85)</f>
        <v>141737.98034907813</v>
      </c>
      <c r="W88" s="39">
        <f>W87/SUM(O87:Z87)*SUM(O85:Z85)</f>
        <v>102332.2354928823</v>
      </c>
      <c r="X88" s="39">
        <f>X87/SUM(O87:Z87)*SUM(O85:Z85)</f>
        <v>59842.40113658231</v>
      </c>
      <c r="Y88" s="39">
        <f>Y87/SUM(O87:Z87)*SUM(O85:Z85)</f>
        <v>34060.022895368238</v>
      </c>
      <c r="Z88" s="39">
        <f>Z87/SUM(O87:Z87)*SUM(O85:Z85)</f>
        <v>23995.188153358915</v>
      </c>
      <c r="AA88" s="39">
        <f>AA87/SUM(AA87:AL87)*SUM(AA85:AL85)</f>
        <v>24108.44932468293</v>
      </c>
      <c r="AB88" s="39">
        <f>AB87/SUM(AA87:AL87)*SUM(AA85:AL85)</f>
        <v>24156.989826678935</v>
      </c>
      <c r="AC88" s="39">
        <f>AC87/SUM(AA87:AL87)*SUM(AA85:AL85)</f>
        <v>26774.152886025036</v>
      </c>
      <c r="AD88" s="39">
        <f>AD87/SUM(AA87:AL87)*SUM(AA85:AL85)</f>
        <v>57421.440036406086</v>
      </c>
      <c r="AE88" s="39">
        <f>AE87/SUM(AA87:AL87)*SUM(AA85:AL85)</f>
        <v>106667.0131735118</v>
      </c>
      <c r="AF88" s="39">
        <f>AF87/SUM(AA87:AL87)*SUM(AA85:AL85)</f>
        <v>153435.54787927956</v>
      </c>
      <c r="AG88" s="39">
        <f>AG87/SUM(AA87:AL87)*SUM(AA85:AL85)</f>
        <v>160859.29100477786</v>
      </c>
      <c r="AH88" s="39">
        <f>AH87/SUM(AA87:AL87)*SUM(AA85:AL85)</f>
        <v>141737.98034907813</v>
      </c>
      <c r="AI88" s="39">
        <f>AI87/SUM(AA87:AL87)*SUM(AA85:AL85)</f>
        <v>102332.2354928823</v>
      </c>
      <c r="AJ88" s="39">
        <f>AJ87/SUM(AA87:AL87)*SUM(AA85:AL85)</f>
        <v>59842.40113658231</v>
      </c>
      <c r="AK88" s="39">
        <f>AK87/SUM(AA87:AL87)*SUM(AA85:AL85)</f>
        <v>34060.022895368238</v>
      </c>
      <c r="AL88" s="39">
        <f>AL87/SUM(AA87:AL87)*SUM(AA85:AL85)</f>
        <v>23995.188153358915</v>
      </c>
      <c r="AM88" s="39">
        <f>AM87/SUM(AM87:AX87)*SUM(AM85:AX85)</f>
        <v>24108.44932468293</v>
      </c>
      <c r="AN88" s="39">
        <f>AN87/SUM(AM87:AX87)*SUM(AM85:AX85)</f>
        <v>24156.989826678935</v>
      </c>
      <c r="AO88" s="39">
        <f>AO87/SUM(AM87:AX87)*SUM(AM85:AX85)</f>
        <v>26774.152886025036</v>
      </c>
      <c r="AP88" s="39">
        <f>AP87/SUM(AM87:AX87)*SUM(AM85:AX85)</f>
        <v>57421.440036406086</v>
      </c>
      <c r="AQ88" s="39">
        <f>AQ87/SUM(AM87:AX87)*SUM(AM85:AX85)</f>
        <v>106667.0131735118</v>
      </c>
      <c r="AR88" s="39">
        <f>AR87/SUM(AM87:AX87)*SUM(AM85:AX85)</f>
        <v>153435.54787927956</v>
      </c>
      <c r="AS88" s="39">
        <f>AS87/SUM(AM87:AX87)*SUM(AM85:AX85)</f>
        <v>160859.29100477786</v>
      </c>
      <c r="AT88" s="39">
        <f>AT87/SUM(AM87:AX87)*SUM(AM85:AX85)</f>
        <v>141737.98034907813</v>
      </c>
      <c r="AU88" s="39">
        <f>AU87/SUM(AM87:AX87)*SUM(AM85:AX85)</f>
        <v>102332.2354928823</v>
      </c>
      <c r="AV88" s="39">
        <f>AV87/SUM(AM87:AX87)*SUM(AM85:AX85)</f>
        <v>59842.40113658231</v>
      </c>
      <c r="AW88" s="39">
        <f>AW87/SUM(AM87:AX87)*SUM(AM85:AX85)</f>
        <v>34060.022895368238</v>
      </c>
      <c r="AX88" s="39">
        <f>AX87/SUM(AM87:AX87)*SUM(AM85:AX85)</f>
        <v>23995.188153358915</v>
      </c>
      <c r="AY88" s="39">
        <f>AY87/SUM(AY87:BJ87)*SUM(AY85:BJ85)</f>
        <v>24108.44932468293</v>
      </c>
      <c r="AZ88" s="39">
        <f>AZ87/SUM(AY87:BJ87)*SUM(AY85:BJ85)</f>
        <v>24156.989826678935</v>
      </c>
      <c r="BA88" s="39">
        <f>BA87/SUM(AY87:BJ87)*SUM(AY85:BJ85)</f>
        <v>26774.152886025036</v>
      </c>
      <c r="BB88" s="39">
        <f>BB87/SUM(AY87:BJ87)*SUM(AY85:BJ85)</f>
        <v>57421.440036406086</v>
      </c>
      <c r="BC88" s="39">
        <f>BC87/SUM(AY87:BJ87)*SUM(AY85:BJ85)</f>
        <v>106667.0131735118</v>
      </c>
      <c r="BD88" s="39">
        <f>BD87/SUM(AY87:BJ87)*SUM(AY85:BJ85)</f>
        <v>153435.54787927956</v>
      </c>
      <c r="BE88" s="39">
        <f>BE87/SUM(AY87:BJ87)*SUM(AY85:BJ85)</f>
        <v>160859.29100477786</v>
      </c>
      <c r="BF88" s="39">
        <f>BF87/SUM(AY87:BJ87)*SUM(AY85:BJ85)</f>
        <v>141737.98034907813</v>
      </c>
      <c r="BG88" s="39">
        <f>BG87/SUM(AY87:BJ87)*SUM(AY85:BJ85)</f>
        <v>102332.2354928823</v>
      </c>
      <c r="BH88" s="39">
        <f>BH87/SUM(AY87:BJ87)*SUM(AY85:BJ85)</f>
        <v>59842.40113658231</v>
      </c>
      <c r="BI88" s="39">
        <f>BI87/SUM(AY87:BJ87)*SUM(AY85:BJ85)</f>
        <v>34060.022895368238</v>
      </c>
      <c r="BJ88" s="39">
        <f>BJ87/SUM(AY87:BJ87)*SUM(AY85:BJ85)</f>
        <v>23995.188153358915</v>
      </c>
      <c r="BK88" s="39">
        <f>BK87/SUM(BK87:BV87)*SUM(BK85:BV85)</f>
        <v>24108.44932468293</v>
      </c>
      <c r="BL88" s="39">
        <f>BL87/SUM(BK87:BV87)*SUM(BK85:BV85)</f>
        <v>24156.989826678935</v>
      </c>
      <c r="BM88" s="39">
        <f>BM87/SUM(BK87:BV87)*SUM(BK85:BV85)</f>
        <v>26774.152886025036</v>
      </c>
      <c r="BN88" s="39">
        <f>BN87/SUM(BK87:BV87)*SUM(BK85:BV85)</f>
        <v>57421.440036406086</v>
      </c>
      <c r="BO88" s="39">
        <f>BO87/SUM(BK87:BV87)*SUM(BK85:BV85)</f>
        <v>106667.0131735118</v>
      </c>
      <c r="BP88" s="39">
        <f>BP87/SUM(BK87:BV87)*SUM(BK85:BV85)</f>
        <v>153435.54787927956</v>
      </c>
      <c r="BQ88" s="39">
        <f>BQ87/SUM(BK87:BV87)*SUM(BK85:BV85)</f>
        <v>160859.29100477786</v>
      </c>
      <c r="BR88" s="39">
        <f>BR87/SUM(BK87:BV87)*SUM(BK85:BV85)</f>
        <v>141737.98034907813</v>
      </c>
      <c r="BS88" s="39">
        <f>BS87/SUM(BK87:BV87)*SUM(BK85:BV85)</f>
        <v>102332.2354928823</v>
      </c>
      <c r="BT88" s="39">
        <f>BT87/SUM(BK87:BV87)*SUM(BK85:BV85)</f>
        <v>59842.40113658231</v>
      </c>
      <c r="BU88" s="39">
        <f>BU87/SUM(BK87:BV87)*SUM(BK85:BV85)</f>
        <v>34060.022895368238</v>
      </c>
      <c r="BV88" s="39">
        <f>BV87/SUM(BK87:BV87)*SUM(BK85:BV85)</f>
        <v>23995.188153358915</v>
      </c>
      <c r="BW88" s="39">
        <f>BW87/SUM(BW87:CH87)*SUM(BW85:CH85)</f>
        <v>24108.44932468293</v>
      </c>
      <c r="BX88" s="39">
        <f>BX87/SUM(BW87:CH87)*SUM(BW85:CH85)</f>
        <v>24156.989826678935</v>
      </c>
      <c r="BY88" s="39">
        <f>BY87/SUM(BW87:CH87)*SUM(BW85:CH85)</f>
        <v>26774.152886025036</v>
      </c>
      <c r="BZ88" s="39">
        <f>BZ87/SUM(BW87:CH87)*SUM(BW85:CH85)</f>
        <v>57421.440036406086</v>
      </c>
      <c r="CA88" s="39">
        <f>CA87/SUM(BW87:CH87)*SUM(BW85:CH85)</f>
        <v>106667.0131735118</v>
      </c>
      <c r="CB88" s="39">
        <f>CB87/SUM(BW87:CH87)*SUM(BW85:CH85)</f>
        <v>153435.54787927956</v>
      </c>
      <c r="CC88" s="39">
        <f>CC87/SUM(BW87:CH87)*SUM(BW85:CH85)</f>
        <v>160859.29100477786</v>
      </c>
      <c r="CD88" s="39">
        <f>CD87/SUM(BW87:CH87)*SUM(BW85:CH85)</f>
        <v>141737.98034907813</v>
      </c>
      <c r="CE88" s="39">
        <f>CE87/SUM(BW87:CH87)*SUM(BW85:CH85)</f>
        <v>102332.2354928823</v>
      </c>
      <c r="CF88" s="39">
        <f>CF87/SUM(BW87:CH87)*SUM(BW85:CH85)</f>
        <v>59842.40113658231</v>
      </c>
      <c r="CG88" s="39">
        <f>CG87/SUM(BW87:CH87)*SUM(BW85:CH85)</f>
        <v>34060.022895368238</v>
      </c>
      <c r="CH88" s="39">
        <f>CH87/SUM(BW87:CH87)*SUM(BW85:CH85)</f>
        <v>23995.188153358915</v>
      </c>
    </row>
    <row r="89" spans="1:86">
      <c r="A89" s="30">
        <v>77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</row>
    <row r="90" spans="1:86">
      <c r="A90" s="30">
        <v>78</v>
      </c>
      <c r="B90" s="24" t="s">
        <v>123</v>
      </c>
      <c r="C90" s="53">
        <f t="shared" ref="C90:N90" si="192">ROUND(C85-C86,0)</f>
        <v>-1100</v>
      </c>
      <c r="D90" s="53">
        <f t="shared" si="192"/>
        <v>1100</v>
      </c>
      <c r="E90" s="53">
        <f t="shared" si="192"/>
        <v>-467</v>
      </c>
      <c r="F90" s="53">
        <f t="shared" si="192"/>
        <v>297</v>
      </c>
      <c r="G90" s="53">
        <f t="shared" si="192"/>
        <v>22117</v>
      </c>
      <c r="H90" s="53">
        <f t="shared" si="192"/>
        <v>30254</v>
      </c>
      <c r="I90" s="53">
        <f t="shared" si="192"/>
        <v>-5169</v>
      </c>
      <c r="J90" s="53">
        <f t="shared" si="192"/>
        <v>16371</v>
      </c>
      <c r="K90" s="53">
        <f t="shared" si="192"/>
        <v>28576</v>
      </c>
      <c r="L90" s="53">
        <f t="shared" si="192"/>
        <v>11883</v>
      </c>
      <c r="M90" s="53">
        <f t="shared" si="192"/>
        <v>828</v>
      </c>
      <c r="N90" s="53">
        <f t="shared" si="192"/>
        <v>-1969</v>
      </c>
      <c r="O90" s="53">
        <f>O85-C85</f>
        <v>0</v>
      </c>
      <c r="P90" s="53">
        <f t="shared" ref="P90:CA90" si="193">P85-D85</f>
        <v>0</v>
      </c>
      <c r="Q90" s="53">
        <f t="shared" si="193"/>
        <v>0</v>
      </c>
      <c r="R90" s="53">
        <f t="shared" si="193"/>
        <v>0</v>
      </c>
      <c r="S90" s="53">
        <f t="shared" si="193"/>
        <v>0</v>
      </c>
      <c r="T90" s="53">
        <f t="shared" si="193"/>
        <v>0</v>
      </c>
      <c r="U90" s="53">
        <f t="shared" si="193"/>
        <v>0</v>
      </c>
      <c r="V90" s="53">
        <f t="shared" si="193"/>
        <v>0</v>
      </c>
      <c r="W90" s="53">
        <f t="shared" si="193"/>
        <v>0</v>
      </c>
      <c r="X90" s="53">
        <f t="shared" si="193"/>
        <v>0</v>
      </c>
      <c r="Y90" s="53">
        <f t="shared" si="193"/>
        <v>0</v>
      </c>
      <c r="Z90" s="53">
        <f t="shared" si="193"/>
        <v>0</v>
      </c>
      <c r="AA90" s="53">
        <f t="shared" si="193"/>
        <v>0</v>
      </c>
      <c r="AB90" s="53">
        <f t="shared" si="193"/>
        <v>0</v>
      </c>
      <c r="AC90" s="53">
        <f t="shared" si="193"/>
        <v>0</v>
      </c>
      <c r="AD90" s="53">
        <f t="shared" si="193"/>
        <v>0</v>
      </c>
      <c r="AE90" s="53">
        <f t="shared" si="193"/>
        <v>0</v>
      </c>
      <c r="AF90" s="53">
        <f t="shared" si="193"/>
        <v>0</v>
      </c>
      <c r="AG90" s="53">
        <f t="shared" si="193"/>
        <v>0</v>
      </c>
      <c r="AH90" s="53">
        <f t="shared" si="193"/>
        <v>0</v>
      </c>
      <c r="AI90" s="53">
        <f t="shared" si="193"/>
        <v>0</v>
      </c>
      <c r="AJ90" s="53">
        <f t="shared" si="193"/>
        <v>0</v>
      </c>
      <c r="AK90" s="53">
        <f t="shared" si="193"/>
        <v>0</v>
      </c>
      <c r="AL90" s="53">
        <f t="shared" si="193"/>
        <v>0</v>
      </c>
      <c r="AM90" s="53">
        <f t="shared" si="193"/>
        <v>0</v>
      </c>
      <c r="AN90" s="53">
        <f t="shared" si="193"/>
        <v>0</v>
      </c>
      <c r="AO90" s="53">
        <f t="shared" si="193"/>
        <v>0</v>
      </c>
      <c r="AP90" s="53">
        <f t="shared" si="193"/>
        <v>0</v>
      </c>
      <c r="AQ90" s="53">
        <f t="shared" si="193"/>
        <v>0</v>
      </c>
      <c r="AR90" s="53">
        <f t="shared" si="193"/>
        <v>0</v>
      </c>
      <c r="AS90" s="53">
        <f t="shared" si="193"/>
        <v>0</v>
      </c>
      <c r="AT90" s="53">
        <f t="shared" si="193"/>
        <v>0</v>
      </c>
      <c r="AU90" s="53">
        <f t="shared" si="193"/>
        <v>0</v>
      </c>
      <c r="AV90" s="53">
        <f t="shared" si="193"/>
        <v>0</v>
      </c>
      <c r="AW90" s="53">
        <f t="shared" si="193"/>
        <v>0</v>
      </c>
      <c r="AX90" s="53">
        <f t="shared" si="193"/>
        <v>0</v>
      </c>
      <c r="AY90" s="53">
        <f t="shared" si="193"/>
        <v>0</v>
      </c>
      <c r="AZ90" s="53">
        <f t="shared" si="193"/>
        <v>0</v>
      </c>
      <c r="BA90" s="53">
        <f t="shared" si="193"/>
        <v>0</v>
      </c>
      <c r="BB90" s="53">
        <f t="shared" si="193"/>
        <v>0</v>
      </c>
      <c r="BC90" s="53">
        <f t="shared" si="193"/>
        <v>0</v>
      </c>
      <c r="BD90" s="53">
        <f t="shared" si="193"/>
        <v>0</v>
      </c>
      <c r="BE90" s="53">
        <f t="shared" si="193"/>
        <v>0</v>
      </c>
      <c r="BF90" s="53">
        <f t="shared" si="193"/>
        <v>0</v>
      </c>
      <c r="BG90" s="53">
        <f t="shared" si="193"/>
        <v>0</v>
      </c>
      <c r="BH90" s="53">
        <f t="shared" si="193"/>
        <v>0</v>
      </c>
      <c r="BI90" s="53">
        <f t="shared" si="193"/>
        <v>0</v>
      </c>
      <c r="BJ90" s="53">
        <f t="shared" si="193"/>
        <v>0</v>
      </c>
      <c r="BK90" s="53">
        <f t="shared" si="193"/>
        <v>0</v>
      </c>
      <c r="BL90" s="53">
        <f t="shared" si="193"/>
        <v>0</v>
      </c>
      <c r="BM90" s="53">
        <f t="shared" si="193"/>
        <v>0</v>
      </c>
      <c r="BN90" s="53">
        <f t="shared" si="193"/>
        <v>0</v>
      </c>
      <c r="BO90" s="53">
        <f t="shared" si="193"/>
        <v>0</v>
      </c>
      <c r="BP90" s="53">
        <f t="shared" si="193"/>
        <v>0</v>
      </c>
      <c r="BQ90" s="53">
        <f t="shared" si="193"/>
        <v>0</v>
      </c>
      <c r="BR90" s="53">
        <f t="shared" si="193"/>
        <v>0</v>
      </c>
      <c r="BS90" s="53">
        <f t="shared" si="193"/>
        <v>0</v>
      </c>
      <c r="BT90" s="53">
        <f t="shared" si="193"/>
        <v>0</v>
      </c>
      <c r="BU90" s="53">
        <f t="shared" si="193"/>
        <v>0</v>
      </c>
      <c r="BV90" s="53">
        <f t="shared" si="193"/>
        <v>0</v>
      </c>
      <c r="BW90" s="53">
        <f t="shared" si="193"/>
        <v>0</v>
      </c>
      <c r="BX90" s="53">
        <f t="shared" si="193"/>
        <v>0</v>
      </c>
      <c r="BY90" s="53">
        <f t="shared" si="193"/>
        <v>0</v>
      </c>
      <c r="BZ90" s="53">
        <f t="shared" si="193"/>
        <v>0</v>
      </c>
      <c r="CA90" s="53">
        <f t="shared" si="193"/>
        <v>0</v>
      </c>
      <c r="CB90" s="53">
        <f t="shared" ref="CB90:CH90" si="194">CB85-BP85</f>
        <v>0</v>
      </c>
      <c r="CC90" s="53">
        <f t="shared" si="194"/>
        <v>0</v>
      </c>
      <c r="CD90" s="53">
        <f t="shared" si="194"/>
        <v>0</v>
      </c>
      <c r="CE90" s="53">
        <f t="shared" si="194"/>
        <v>0</v>
      </c>
      <c r="CF90" s="53">
        <f t="shared" si="194"/>
        <v>0</v>
      </c>
      <c r="CG90" s="53">
        <f t="shared" si="194"/>
        <v>0</v>
      </c>
      <c r="CH90" s="53">
        <f t="shared" si="194"/>
        <v>0</v>
      </c>
    </row>
    <row r="91" spans="1:86">
      <c r="A91" s="30">
        <v>79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</row>
    <row r="92" spans="1:86">
      <c r="A92" s="30">
        <v>80</v>
      </c>
      <c r="B92" s="24" t="s">
        <v>124</v>
      </c>
      <c r="C92" s="49">
        <v>-974.5547544904839</v>
      </c>
      <c r="D92" s="49">
        <v>976.92419579936245</v>
      </c>
      <c r="E92" s="49">
        <v>-450.17800008349474</v>
      </c>
      <c r="F92" s="49">
        <v>262.31466389846361</v>
      </c>
      <c r="G92" s="49">
        <v>19645.738312576683</v>
      </c>
      <c r="H92" s="49">
        <v>26561.146521675149</v>
      </c>
      <c r="I92" s="49">
        <v>-4150.3933788686709</v>
      </c>
      <c r="J92" s="49">
        <v>13247.544815776935</v>
      </c>
      <c r="K92" s="49">
        <v>25291.135069688724</v>
      </c>
      <c r="L92" s="49">
        <v>10777.702350856429</v>
      </c>
      <c r="M92" s="49">
        <v>706.02436035414689</v>
      </c>
      <c r="N92" s="49">
        <v>-1687.6073853236103</v>
      </c>
      <c r="O92" s="49">
        <f>IFERROR(C92/C$95*O$90,0)</f>
        <v>0</v>
      </c>
      <c r="P92" s="49">
        <f t="shared" ref="P92:AE94" si="195">IFERROR(D92/D$95*P$90,0)</f>
        <v>0</v>
      </c>
      <c r="Q92" s="49">
        <f t="shared" si="195"/>
        <v>0</v>
      </c>
      <c r="R92" s="49">
        <f t="shared" si="195"/>
        <v>0</v>
      </c>
      <c r="S92" s="49">
        <f t="shared" si="195"/>
        <v>0</v>
      </c>
      <c r="T92" s="49">
        <f t="shared" si="195"/>
        <v>0</v>
      </c>
      <c r="U92" s="49">
        <f t="shared" si="195"/>
        <v>0</v>
      </c>
      <c r="V92" s="49">
        <f t="shared" si="195"/>
        <v>0</v>
      </c>
      <c r="W92" s="49">
        <f t="shared" si="195"/>
        <v>0</v>
      </c>
      <c r="X92" s="49">
        <f t="shared" si="195"/>
        <v>0</v>
      </c>
      <c r="Y92" s="49">
        <f t="shared" si="195"/>
        <v>0</v>
      </c>
      <c r="Z92" s="49">
        <f t="shared" si="195"/>
        <v>0</v>
      </c>
      <c r="AA92" s="49">
        <f t="shared" si="195"/>
        <v>0</v>
      </c>
      <c r="AB92" s="49">
        <f t="shared" si="195"/>
        <v>0</v>
      </c>
      <c r="AC92" s="49">
        <f t="shared" si="195"/>
        <v>0</v>
      </c>
      <c r="AD92" s="49">
        <f t="shared" si="195"/>
        <v>0</v>
      </c>
      <c r="AE92" s="49">
        <f t="shared" si="195"/>
        <v>0</v>
      </c>
      <c r="AF92" s="49">
        <f t="shared" ref="AF92:AU94" si="196">IFERROR(T92/T$95*AF$90,0)</f>
        <v>0</v>
      </c>
      <c r="AG92" s="49">
        <f t="shared" si="196"/>
        <v>0</v>
      </c>
      <c r="AH92" s="49">
        <f t="shared" si="196"/>
        <v>0</v>
      </c>
      <c r="AI92" s="49">
        <f t="shared" si="196"/>
        <v>0</v>
      </c>
      <c r="AJ92" s="49">
        <f t="shared" si="196"/>
        <v>0</v>
      </c>
      <c r="AK92" s="49">
        <f t="shared" si="196"/>
        <v>0</v>
      </c>
      <c r="AL92" s="49">
        <f t="shared" si="196"/>
        <v>0</v>
      </c>
      <c r="AM92" s="49">
        <f t="shared" si="196"/>
        <v>0</v>
      </c>
      <c r="AN92" s="49">
        <f t="shared" si="196"/>
        <v>0</v>
      </c>
      <c r="AO92" s="49">
        <f t="shared" si="196"/>
        <v>0</v>
      </c>
      <c r="AP92" s="49">
        <f t="shared" si="196"/>
        <v>0</v>
      </c>
      <c r="AQ92" s="49">
        <f t="shared" si="196"/>
        <v>0</v>
      </c>
      <c r="AR92" s="49">
        <f t="shared" si="196"/>
        <v>0</v>
      </c>
      <c r="AS92" s="49">
        <f t="shared" si="196"/>
        <v>0</v>
      </c>
      <c r="AT92" s="49">
        <f t="shared" si="196"/>
        <v>0</v>
      </c>
      <c r="AU92" s="49">
        <f t="shared" si="196"/>
        <v>0</v>
      </c>
      <c r="AV92" s="49">
        <f t="shared" ref="AV92:BK94" si="197">IFERROR(AJ92/AJ$95*AV$90,0)</f>
        <v>0</v>
      </c>
      <c r="AW92" s="49">
        <f t="shared" si="197"/>
        <v>0</v>
      </c>
      <c r="AX92" s="49">
        <f t="shared" si="197"/>
        <v>0</v>
      </c>
      <c r="AY92" s="49">
        <f t="shared" si="197"/>
        <v>0</v>
      </c>
      <c r="AZ92" s="49">
        <f t="shared" si="197"/>
        <v>0</v>
      </c>
      <c r="BA92" s="49">
        <f t="shared" si="197"/>
        <v>0</v>
      </c>
      <c r="BB92" s="49">
        <f t="shared" si="197"/>
        <v>0</v>
      </c>
      <c r="BC92" s="49">
        <f t="shared" si="197"/>
        <v>0</v>
      </c>
      <c r="BD92" s="49">
        <f t="shared" si="197"/>
        <v>0</v>
      </c>
      <c r="BE92" s="49">
        <f t="shared" si="197"/>
        <v>0</v>
      </c>
      <c r="BF92" s="49">
        <f t="shared" si="197"/>
        <v>0</v>
      </c>
      <c r="BG92" s="49">
        <f t="shared" si="197"/>
        <v>0</v>
      </c>
      <c r="BH92" s="49">
        <f t="shared" si="197"/>
        <v>0</v>
      </c>
      <c r="BI92" s="49">
        <f t="shared" si="197"/>
        <v>0</v>
      </c>
      <c r="BJ92" s="49">
        <f t="shared" si="197"/>
        <v>0</v>
      </c>
      <c r="BK92" s="49">
        <f t="shared" si="197"/>
        <v>0</v>
      </c>
      <c r="BL92" s="49">
        <f t="shared" ref="BL92:CA94" si="198">IFERROR(AZ92/AZ$95*BL$90,0)</f>
        <v>0</v>
      </c>
      <c r="BM92" s="49">
        <f t="shared" si="198"/>
        <v>0</v>
      </c>
      <c r="BN92" s="49">
        <f t="shared" si="198"/>
        <v>0</v>
      </c>
      <c r="BO92" s="49">
        <f t="shared" si="198"/>
        <v>0</v>
      </c>
      <c r="BP92" s="49">
        <f t="shared" si="198"/>
        <v>0</v>
      </c>
      <c r="BQ92" s="49">
        <f t="shared" si="198"/>
        <v>0</v>
      </c>
      <c r="BR92" s="49">
        <f t="shared" si="198"/>
        <v>0</v>
      </c>
      <c r="BS92" s="49">
        <f t="shared" si="198"/>
        <v>0</v>
      </c>
      <c r="BT92" s="49">
        <f t="shared" si="198"/>
        <v>0</v>
      </c>
      <c r="BU92" s="49">
        <f t="shared" si="198"/>
        <v>0</v>
      </c>
      <c r="BV92" s="49">
        <f t="shared" si="198"/>
        <v>0</v>
      </c>
      <c r="BW92" s="49">
        <f t="shared" si="198"/>
        <v>0</v>
      </c>
      <c r="BX92" s="49">
        <f t="shared" si="198"/>
        <v>0</v>
      </c>
      <c r="BY92" s="49">
        <f t="shared" si="198"/>
        <v>0</v>
      </c>
      <c r="BZ92" s="49">
        <f t="shared" si="198"/>
        <v>0</v>
      </c>
      <c r="CA92" s="49">
        <f t="shared" si="198"/>
        <v>0</v>
      </c>
      <c r="CB92" s="49">
        <f t="shared" ref="CB92:CH94" si="199">IFERROR(BP92/BP$95*CB$90,0)</f>
        <v>0</v>
      </c>
      <c r="CC92" s="49">
        <f t="shared" si="199"/>
        <v>0</v>
      </c>
      <c r="CD92" s="49">
        <f t="shared" si="199"/>
        <v>0</v>
      </c>
      <c r="CE92" s="49">
        <f t="shared" si="199"/>
        <v>0</v>
      </c>
      <c r="CF92" s="49">
        <f t="shared" si="199"/>
        <v>0</v>
      </c>
      <c r="CG92" s="49">
        <f t="shared" si="199"/>
        <v>0</v>
      </c>
      <c r="CH92" s="49">
        <f t="shared" si="199"/>
        <v>0</v>
      </c>
    </row>
    <row r="93" spans="1:86">
      <c r="A93" s="30">
        <v>81</v>
      </c>
      <c r="B93" s="24" t="s">
        <v>125</v>
      </c>
      <c r="C93" s="49">
        <v>-125.44524550951611</v>
      </c>
      <c r="D93" s="49">
        <v>123.07580420063763</v>
      </c>
      <c r="E93" s="49">
        <v>-16.821999916505256</v>
      </c>
      <c r="F93" s="49">
        <v>34.685336101536372</v>
      </c>
      <c r="G93" s="49">
        <v>2471.2616874233154</v>
      </c>
      <c r="H93" s="49">
        <v>3692.8534783248538</v>
      </c>
      <c r="I93" s="49">
        <v>-1018.6066211313283</v>
      </c>
      <c r="J93" s="49">
        <v>3123.4551842230649</v>
      </c>
      <c r="K93" s="49">
        <v>3284.864930311277</v>
      </c>
      <c r="L93" s="49">
        <v>1105.2976491435727</v>
      </c>
      <c r="M93" s="49">
        <v>121.97563964585316</v>
      </c>
      <c r="N93" s="49">
        <v>-281.39261467638977</v>
      </c>
      <c r="O93" s="49">
        <f t="shared" ref="O93:O94" si="200">IFERROR(C93/C$95*O$90,0)</f>
        <v>0</v>
      </c>
      <c r="P93" s="49">
        <f t="shared" si="195"/>
        <v>0</v>
      </c>
      <c r="Q93" s="49">
        <f t="shared" si="195"/>
        <v>0</v>
      </c>
      <c r="R93" s="49">
        <f t="shared" si="195"/>
        <v>0</v>
      </c>
      <c r="S93" s="49">
        <f t="shared" si="195"/>
        <v>0</v>
      </c>
      <c r="T93" s="49">
        <f t="shared" si="195"/>
        <v>0</v>
      </c>
      <c r="U93" s="49">
        <f t="shared" si="195"/>
        <v>0</v>
      </c>
      <c r="V93" s="49">
        <f t="shared" si="195"/>
        <v>0</v>
      </c>
      <c r="W93" s="49">
        <f t="shared" si="195"/>
        <v>0</v>
      </c>
      <c r="X93" s="49">
        <f t="shared" si="195"/>
        <v>0</v>
      </c>
      <c r="Y93" s="49">
        <f t="shared" si="195"/>
        <v>0</v>
      </c>
      <c r="Z93" s="49">
        <f t="shared" si="195"/>
        <v>0</v>
      </c>
      <c r="AA93" s="49">
        <f t="shared" si="195"/>
        <v>0</v>
      </c>
      <c r="AB93" s="49">
        <f t="shared" si="195"/>
        <v>0</v>
      </c>
      <c r="AC93" s="49">
        <f t="shared" si="195"/>
        <v>0</v>
      </c>
      <c r="AD93" s="49">
        <f t="shared" si="195"/>
        <v>0</v>
      </c>
      <c r="AE93" s="49">
        <f t="shared" si="195"/>
        <v>0</v>
      </c>
      <c r="AF93" s="49">
        <f t="shared" si="196"/>
        <v>0</v>
      </c>
      <c r="AG93" s="49">
        <f t="shared" si="196"/>
        <v>0</v>
      </c>
      <c r="AH93" s="49">
        <f t="shared" si="196"/>
        <v>0</v>
      </c>
      <c r="AI93" s="49">
        <f t="shared" si="196"/>
        <v>0</v>
      </c>
      <c r="AJ93" s="49">
        <f t="shared" si="196"/>
        <v>0</v>
      </c>
      <c r="AK93" s="49">
        <f t="shared" si="196"/>
        <v>0</v>
      </c>
      <c r="AL93" s="49">
        <f t="shared" si="196"/>
        <v>0</v>
      </c>
      <c r="AM93" s="49">
        <f t="shared" si="196"/>
        <v>0</v>
      </c>
      <c r="AN93" s="49">
        <f t="shared" si="196"/>
        <v>0</v>
      </c>
      <c r="AO93" s="49">
        <f t="shared" si="196"/>
        <v>0</v>
      </c>
      <c r="AP93" s="49">
        <f t="shared" si="196"/>
        <v>0</v>
      </c>
      <c r="AQ93" s="49">
        <f t="shared" si="196"/>
        <v>0</v>
      </c>
      <c r="AR93" s="49">
        <f t="shared" si="196"/>
        <v>0</v>
      </c>
      <c r="AS93" s="49">
        <f t="shared" si="196"/>
        <v>0</v>
      </c>
      <c r="AT93" s="49">
        <f t="shared" si="196"/>
        <v>0</v>
      </c>
      <c r="AU93" s="49">
        <f t="shared" si="196"/>
        <v>0</v>
      </c>
      <c r="AV93" s="49">
        <f t="shared" si="197"/>
        <v>0</v>
      </c>
      <c r="AW93" s="49">
        <f t="shared" si="197"/>
        <v>0</v>
      </c>
      <c r="AX93" s="49">
        <f t="shared" si="197"/>
        <v>0</v>
      </c>
      <c r="AY93" s="49">
        <f t="shared" si="197"/>
        <v>0</v>
      </c>
      <c r="AZ93" s="49">
        <f t="shared" si="197"/>
        <v>0</v>
      </c>
      <c r="BA93" s="49">
        <f t="shared" si="197"/>
        <v>0</v>
      </c>
      <c r="BB93" s="49">
        <f t="shared" si="197"/>
        <v>0</v>
      </c>
      <c r="BC93" s="49">
        <f t="shared" si="197"/>
        <v>0</v>
      </c>
      <c r="BD93" s="49">
        <f t="shared" si="197"/>
        <v>0</v>
      </c>
      <c r="BE93" s="49">
        <f t="shared" si="197"/>
        <v>0</v>
      </c>
      <c r="BF93" s="49">
        <f t="shared" si="197"/>
        <v>0</v>
      </c>
      <c r="BG93" s="49">
        <f t="shared" si="197"/>
        <v>0</v>
      </c>
      <c r="BH93" s="49">
        <f t="shared" si="197"/>
        <v>0</v>
      </c>
      <c r="BI93" s="49">
        <f t="shared" si="197"/>
        <v>0</v>
      </c>
      <c r="BJ93" s="49">
        <f t="shared" si="197"/>
        <v>0</v>
      </c>
      <c r="BK93" s="49">
        <f t="shared" si="197"/>
        <v>0</v>
      </c>
      <c r="BL93" s="49">
        <f t="shared" si="198"/>
        <v>0</v>
      </c>
      <c r="BM93" s="49">
        <f t="shared" si="198"/>
        <v>0</v>
      </c>
      <c r="BN93" s="49">
        <f t="shared" si="198"/>
        <v>0</v>
      </c>
      <c r="BO93" s="49">
        <f t="shared" si="198"/>
        <v>0</v>
      </c>
      <c r="BP93" s="49">
        <f t="shared" si="198"/>
        <v>0</v>
      </c>
      <c r="BQ93" s="49">
        <f t="shared" si="198"/>
        <v>0</v>
      </c>
      <c r="BR93" s="49">
        <f t="shared" si="198"/>
        <v>0</v>
      </c>
      <c r="BS93" s="49">
        <f t="shared" si="198"/>
        <v>0</v>
      </c>
      <c r="BT93" s="49">
        <f t="shared" si="198"/>
        <v>0</v>
      </c>
      <c r="BU93" s="49">
        <f t="shared" si="198"/>
        <v>0</v>
      </c>
      <c r="BV93" s="49">
        <f t="shared" si="198"/>
        <v>0</v>
      </c>
      <c r="BW93" s="49">
        <f t="shared" si="198"/>
        <v>0</v>
      </c>
      <c r="BX93" s="49">
        <f t="shared" si="198"/>
        <v>0</v>
      </c>
      <c r="BY93" s="49">
        <f t="shared" si="198"/>
        <v>0</v>
      </c>
      <c r="BZ93" s="49">
        <f t="shared" si="198"/>
        <v>0</v>
      </c>
      <c r="CA93" s="49">
        <f t="shared" si="198"/>
        <v>0</v>
      </c>
      <c r="CB93" s="49">
        <f t="shared" si="199"/>
        <v>0</v>
      </c>
      <c r="CC93" s="49">
        <f t="shared" si="199"/>
        <v>0</v>
      </c>
      <c r="CD93" s="49">
        <f t="shared" si="199"/>
        <v>0</v>
      </c>
      <c r="CE93" s="49">
        <f t="shared" si="199"/>
        <v>0</v>
      </c>
      <c r="CF93" s="49">
        <f t="shared" si="199"/>
        <v>0</v>
      </c>
      <c r="CG93" s="49">
        <f t="shared" si="199"/>
        <v>0</v>
      </c>
      <c r="CH93" s="49">
        <f t="shared" si="199"/>
        <v>0</v>
      </c>
    </row>
    <row r="94" spans="1:86">
      <c r="A94" s="30">
        <v>82</v>
      </c>
      <c r="B94" s="24" t="s">
        <v>126</v>
      </c>
      <c r="C94" s="49">
        <v>0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f t="shared" si="200"/>
        <v>0</v>
      </c>
      <c r="P94" s="49">
        <f t="shared" si="195"/>
        <v>0</v>
      </c>
      <c r="Q94" s="49">
        <f t="shared" si="195"/>
        <v>0</v>
      </c>
      <c r="R94" s="49">
        <f t="shared" si="195"/>
        <v>0</v>
      </c>
      <c r="S94" s="49">
        <f t="shared" si="195"/>
        <v>0</v>
      </c>
      <c r="T94" s="49">
        <f t="shared" si="195"/>
        <v>0</v>
      </c>
      <c r="U94" s="49">
        <f t="shared" si="195"/>
        <v>0</v>
      </c>
      <c r="V94" s="49">
        <f t="shared" si="195"/>
        <v>0</v>
      </c>
      <c r="W94" s="49">
        <f t="shared" si="195"/>
        <v>0</v>
      </c>
      <c r="X94" s="49">
        <f t="shared" si="195"/>
        <v>0</v>
      </c>
      <c r="Y94" s="49">
        <f t="shared" si="195"/>
        <v>0</v>
      </c>
      <c r="Z94" s="49">
        <f t="shared" si="195"/>
        <v>0</v>
      </c>
      <c r="AA94" s="49">
        <f t="shared" si="195"/>
        <v>0</v>
      </c>
      <c r="AB94" s="49">
        <f t="shared" si="195"/>
        <v>0</v>
      </c>
      <c r="AC94" s="49">
        <f t="shared" si="195"/>
        <v>0</v>
      </c>
      <c r="AD94" s="49">
        <f t="shared" si="195"/>
        <v>0</v>
      </c>
      <c r="AE94" s="49">
        <f t="shared" si="195"/>
        <v>0</v>
      </c>
      <c r="AF94" s="49">
        <f t="shared" si="196"/>
        <v>0</v>
      </c>
      <c r="AG94" s="49">
        <f t="shared" si="196"/>
        <v>0</v>
      </c>
      <c r="AH94" s="49">
        <f t="shared" si="196"/>
        <v>0</v>
      </c>
      <c r="AI94" s="49">
        <f t="shared" si="196"/>
        <v>0</v>
      </c>
      <c r="AJ94" s="49">
        <f t="shared" si="196"/>
        <v>0</v>
      </c>
      <c r="AK94" s="49">
        <f t="shared" si="196"/>
        <v>0</v>
      </c>
      <c r="AL94" s="49">
        <f t="shared" si="196"/>
        <v>0</v>
      </c>
      <c r="AM94" s="49">
        <f t="shared" si="196"/>
        <v>0</v>
      </c>
      <c r="AN94" s="49">
        <f t="shared" si="196"/>
        <v>0</v>
      </c>
      <c r="AO94" s="49">
        <f t="shared" si="196"/>
        <v>0</v>
      </c>
      <c r="AP94" s="49">
        <f t="shared" si="196"/>
        <v>0</v>
      </c>
      <c r="AQ94" s="49">
        <f t="shared" si="196"/>
        <v>0</v>
      </c>
      <c r="AR94" s="49">
        <f t="shared" si="196"/>
        <v>0</v>
      </c>
      <c r="AS94" s="49">
        <f t="shared" si="196"/>
        <v>0</v>
      </c>
      <c r="AT94" s="49">
        <f t="shared" si="196"/>
        <v>0</v>
      </c>
      <c r="AU94" s="49">
        <f t="shared" si="196"/>
        <v>0</v>
      </c>
      <c r="AV94" s="49">
        <f t="shared" si="197"/>
        <v>0</v>
      </c>
      <c r="AW94" s="49">
        <f t="shared" si="197"/>
        <v>0</v>
      </c>
      <c r="AX94" s="49">
        <f t="shared" si="197"/>
        <v>0</v>
      </c>
      <c r="AY94" s="49">
        <f t="shared" si="197"/>
        <v>0</v>
      </c>
      <c r="AZ94" s="49">
        <f t="shared" si="197"/>
        <v>0</v>
      </c>
      <c r="BA94" s="49">
        <f t="shared" si="197"/>
        <v>0</v>
      </c>
      <c r="BB94" s="49">
        <f t="shared" si="197"/>
        <v>0</v>
      </c>
      <c r="BC94" s="49">
        <f t="shared" si="197"/>
        <v>0</v>
      </c>
      <c r="BD94" s="49">
        <f t="shared" si="197"/>
        <v>0</v>
      </c>
      <c r="BE94" s="49">
        <f t="shared" si="197"/>
        <v>0</v>
      </c>
      <c r="BF94" s="49">
        <f t="shared" si="197"/>
        <v>0</v>
      </c>
      <c r="BG94" s="49">
        <f t="shared" si="197"/>
        <v>0</v>
      </c>
      <c r="BH94" s="49">
        <f t="shared" si="197"/>
        <v>0</v>
      </c>
      <c r="BI94" s="49">
        <f t="shared" si="197"/>
        <v>0</v>
      </c>
      <c r="BJ94" s="49">
        <f t="shared" si="197"/>
        <v>0</v>
      </c>
      <c r="BK94" s="49">
        <f t="shared" si="197"/>
        <v>0</v>
      </c>
      <c r="BL94" s="49">
        <f t="shared" si="198"/>
        <v>0</v>
      </c>
      <c r="BM94" s="49">
        <f t="shared" si="198"/>
        <v>0</v>
      </c>
      <c r="BN94" s="49">
        <f t="shared" si="198"/>
        <v>0</v>
      </c>
      <c r="BO94" s="49">
        <f t="shared" si="198"/>
        <v>0</v>
      </c>
      <c r="BP94" s="49">
        <f t="shared" si="198"/>
        <v>0</v>
      </c>
      <c r="BQ94" s="49">
        <f t="shared" si="198"/>
        <v>0</v>
      </c>
      <c r="BR94" s="49">
        <f t="shared" si="198"/>
        <v>0</v>
      </c>
      <c r="BS94" s="49">
        <f t="shared" si="198"/>
        <v>0</v>
      </c>
      <c r="BT94" s="49">
        <f t="shared" si="198"/>
        <v>0</v>
      </c>
      <c r="BU94" s="49">
        <f t="shared" si="198"/>
        <v>0</v>
      </c>
      <c r="BV94" s="49">
        <f t="shared" si="198"/>
        <v>0</v>
      </c>
      <c r="BW94" s="49">
        <f t="shared" si="198"/>
        <v>0</v>
      </c>
      <c r="BX94" s="49">
        <f t="shared" si="198"/>
        <v>0</v>
      </c>
      <c r="BY94" s="49">
        <f t="shared" si="198"/>
        <v>0</v>
      </c>
      <c r="BZ94" s="49">
        <f t="shared" si="198"/>
        <v>0</v>
      </c>
      <c r="CA94" s="49">
        <f t="shared" si="198"/>
        <v>0</v>
      </c>
      <c r="CB94" s="49">
        <f t="shared" si="199"/>
        <v>0</v>
      </c>
      <c r="CC94" s="49">
        <f t="shared" si="199"/>
        <v>0</v>
      </c>
      <c r="CD94" s="49">
        <f t="shared" si="199"/>
        <v>0</v>
      </c>
      <c r="CE94" s="49">
        <f t="shared" si="199"/>
        <v>0</v>
      </c>
      <c r="CF94" s="49">
        <f t="shared" si="199"/>
        <v>0</v>
      </c>
      <c r="CG94" s="49">
        <f t="shared" si="199"/>
        <v>0</v>
      </c>
      <c r="CH94" s="49">
        <f t="shared" si="199"/>
        <v>0</v>
      </c>
    </row>
    <row r="95" spans="1:86" ht="13.5" thickBot="1">
      <c r="A95" s="30">
        <v>83</v>
      </c>
      <c r="B95" s="24" t="s">
        <v>3</v>
      </c>
      <c r="C95" s="54">
        <f>SUM(C92:C94)</f>
        <v>-1100</v>
      </c>
      <c r="D95" s="54">
        <f t="shared" ref="D95:BO95" si="201">SUM(D92:D94)</f>
        <v>1100</v>
      </c>
      <c r="E95" s="54">
        <f t="shared" si="201"/>
        <v>-467</v>
      </c>
      <c r="F95" s="54">
        <f t="shared" si="201"/>
        <v>297</v>
      </c>
      <c r="G95" s="54">
        <f t="shared" si="201"/>
        <v>22117</v>
      </c>
      <c r="H95" s="54">
        <f t="shared" si="201"/>
        <v>30254.000000000004</v>
      </c>
      <c r="I95" s="54">
        <f t="shared" si="201"/>
        <v>-5168.9999999999991</v>
      </c>
      <c r="J95" s="54">
        <f t="shared" si="201"/>
        <v>16371</v>
      </c>
      <c r="K95" s="54">
        <f t="shared" si="201"/>
        <v>28576</v>
      </c>
      <c r="L95" s="54">
        <f t="shared" si="201"/>
        <v>11883.000000000002</v>
      </c>
      <c r="M95" s="54">
        <f t="shared" si="201"/>
        <v>828</v>
      </c>
      <c r="N95" s="54">
        <f t="shared" si="201"/>
        <v>-1969</v>
      </c>
      <c r="O95" s="54">
        <f t="shared" si="201"/>
        <v>0</v>
      </c>
      <c r="P95" s="54">
        <f t="shared" si="201"/>
        <v>0</v>
      </c>
      <c r="Q95" s="54">
        <f t="shared" si="201"/>
        <v>0</v>
      </c>
      <c r="R95" s="54">
        <f t="shared" si="201"/>
        <v>0</v>
      </c>
      <c r="S95" s="54">
        <f t="shared" si="201"/>
        <v>0</v>
      </c>
      <c r="T95" s="54">
        <f t="shared" si="201"/>
        <v>0</v>
      </c>
      <c r="U95" s="54">
        <f t="shared" si="201"/>
        <v>0</v>
      </c>
      <c r="V95" s="54">
        <f t="shared" si="201"/>
        <v>0</v>
      </c>
      <c r="W95" s="54">
        <f t="shared" si="201"/>
        <v>0</v>
      </c>
      <c r="X95" s="54">
        <f t="shared" si="201"/>
        <v>0</v>
      </c>
      <c r="Y95" s="54">
        <f t="shared" si="201"/>
        <v>0</v>
      </c>
      <c r="Z95" s="54">
        <f t="shared" si="201"/>
        <v>0</v>
      </c>
      <c r="AA95" s="54">
        <f t="shared" si="201"/>
        <v>0</v>
      </c>
      <c r="AB95" s="54">
        <f t="shared" si="201"/>
        <v>0</v>
      </c>
      <c r="AC95" s="54">
        <f t="shared" si="201"/>
        <v>0</v>
      </c>
      <c r="AD95" s="54">
        <f t="shared" si="201"/>
        <v>0</v>
      </c>
      <c r="AE95" s="54">
        <f t="shared" si="201"/>
        <v>0</v>
      </c>
      <c r="AF95" s="54">
        <f t="shared" si="201"/>
        <v>0</v>
      </c>
      <c r="AG95" s="54">
        <f t="shared" si="201"/>
        <v>0</v>
      </c>
      <c r="AH95" s="54">
        <f t="shared" si="201"/>
        <v>0</v>
      </c>
      <c r="AI95" s="54">
        <f t="shared" si="201"/>
        <v>0</v>
      </c>
      <c r="AJ95" s="54">
        <f t="shared" si="201"/>
        <v>0</v>
      </c>
      <c r="AK95" s="54">
        <f t="shared" si="201"/>
        <v>0</v>
      </c>
      <c r="AL95" s="54">
        <f t="shared" si="201"/>
        <v>0</v>
      </c>
      <c r="AM95" s="54">
        <f t="shared" si="201"/>
        <v>0</v>
      </c>
      <c r="AN95" s="54">
        <f t="shared" si="201"/>
        <v>0</v>
      </c>
      <c r="AO95" s="54">
        <f t="shared" si="201"/>
        <v>0</v>
      </c>
      <c r="AP95" s="54">
        <f t="shared" si="201"/>
        <v>0</v>
      </c>
      <c r="AQ95" s="54">
        <f t="shared" si="201"/>
        <v>0</v>
      </c>
      <c r="AR95" s="54">
        <f t="shared" si="201"/>
        <v>0</v>
      </c>
      <c r="AS95" s="54">
        <f t="shared" si="201"/>
        <v>0</v>
      </c>
      <c r="AT95" s="54">
        <f t="shared" si="201"/>
        <v>0</v>
      </c>
      <c r="AU95" s="54">
        <f t="shared" si="201"/>
        <v>0</v>
      </c>
      <c r="AV95" s="54">
        <f t="shared" si="201"/>
        <v>0</v>
      </c>
      <c r="AW95" s="54">
        <f t="shared" si="201"/>
        <v>0</v>
      </c>
      <c r="AX95" s="54">
        <f t="shared" si="201"/>
        <v>0</v>
      </c>
      <c r="AY95" s="54">
        <f t="shared" si="201"/>
        <v>0</v>
      </c>
      <c r="AZ95" s="54">
        <f t="shared" si="201"/>
        <v>0</v>
      </c>
      <c r="BA95" s="54">
        <f t="shared" si="201"/>
        <v>0</v>
      </c>
      <c r="BB95" s="54">
        <f t="shared" si="201"/>
        <v>0</v>
      </c>
      <c r="BC95" s="54">
        <f t="shared" si="201"/>
        <v>0</v>
      </c>
      <c r="BD95" s="54">
        <f t="shared" si="201"/>
        <v>0</v>
      </c>
      <c r="BE95" s="54">
        <f t="shared" si="201"/>
        <v>0</v>
      </c>
      <c r="BF95" s="54">
        <f t="shared" si="201"/>
        <v>0</v>
      </c>
      <c r="BG95" s="54">
        <f t="shared" si="201"/>
        <v>0</v>
      </c>
      <c r="BH95" s="54">
        <f t="shared" si="201"/>
        <v>0</v>
      </c>
      <c r="BI95" s="54">
        <f t="shared" si="201"/>
        <v>0</v>
      </c>
      <c r="BJ95" s="54">
        <f t="shared" si="201"/>
        <v>0</v>
      </c>
      <c r="BK95" s="54">
        <f t="shared" si="201"/>
        <v>0</v>
      </c>
      <c r="BL95" s="54">
        <f t="shared" si="201"/>
        <v>0</v>
      </c>
      <c r="BM95" s="54">
        <f t="shared" si="201"/>
        <v>0</v>
      </c>
      <c r="BN95" s="54">
        <f t="shared" si="201"/>
        <v>0</v>
      </c>
      <c r="BO95" s="54">
        <f t="shared" si="201"/>
        <v>0</v>
      </c>
      <c r="BP95" s="54">
        <f t="shared" ref="BP95:CH95" si="202">SUM(BP92:BP94)</f>
        <v>0</v>
      </c>
      <c r="BQ95" s="54">
        <f t="shared" si="202"/>
        <v>0</v>
      </c>
      <c r="BR95" s="54">
        <f t="shared" si="202"/>
        <v>0</v>
      </c>
      <c r="BS95" s="54">
        <f t="shared" si="202"/>
        <v>0</v>
      </c>
      <c r="BT95" s="54">
        <f t="shared" si="202"/>
        <v>0</v>
      </c>
      <c r="BU95" s="54">
        <f t="shared" si="202"/>
        <v>0</v>
      </c>
      <c r="BV95" s="54">
        <f t="shared" si="202"/>
        <v>0</v>
      </c>
      <c r="BW95" s="54">
        <f t="shared" si="202"/>
        <v>0</v>
      </c>
      <c r="BX95" s="54">
        <f t="shared" si="202"/>
        <v>0</v>
      </c>
      <c r="BY95" s="54">
        <f t="shared" si="202"/>
        <v>0</v>
      </c>
      <c r="BZ95" s="54">
        <f t="shared" si="202"/>
        <v>0</v>
      </c>
      <c r="CA95" s="54">
        <f t="shared" si="202"/>
        <v>0</v>
      </c>
      <c r="CB95" s="54">
        <f t="shared" si="202"/>
        <v>0</v>
      </c>
      <c r="CC95" s="54">
        <f t="shared" si="202"/>
        <v>0</v>
      </c>
      <c r="CD95" s="54">
        <f t="shared" si="202"/>
        <v>0</v>
      </c>
      <c r="CE95" s="54">
        <f t="shared" si="202"/>
        <v>0</v>
      </c>
      <c r="CF95" s="54">
        <f t="shared" si="202"/>
        <v>0</v>
      </c>
      <c r="CG95" s="54">
        <f t="shared" si="202"/>
        <v>0</v>
      </c>
      <c r="CH95" s="54">
        <f t="shared" si="202"/>
        <v>0</v>
      </c>
    </row>
    <row r="100" spans="2:14" ht="13.5">
      <c r="B100" s="57" t="s">
        <v>127</v>
      </c>
      <c r="C100" s="69" t="s">
        <v>128</v>
      </c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70"/>
    </row>
    <row r="101" spans="2:14" ht="13.5">
      <c r="B101" s="58" t="s">
        <v>129</v>
      </c>
      <c r="C101" s="59">
        <f>MONTH(C10)</f>
        <v>7</v>
      </c>
      <c r="D101" s="60">
        <f t="shared" ref="D101:N101" si="203">MONTH(D10)</f>
        <v>8</v>
      </c>
      <c r="E101" s="60">
        <f t="shared" si="203"/>
        <v>9</v>
      </c>
      <c r="F101" s="60">
        <f t="shared" si="203"/>
        <v>10</v>
      </c>
      <c r="G101" s="60">
        <f t="shared" si="203"/>
        <v>11</v>
      </c>
      <c r="H101" s="60">
        <f t="shared" si="203"/>
        <v>12</v>
      </c>
      <c r="I101" s="60">
        <f t="shared" si="203"/>
        <v>1</v>
      </c>
      <c r="J101" s="60">
        <f t="shared" si="203"/>
        <v>2</v>
      </c>
      <c r="K101" s="60">
        <f t="shared" si="203"/>
        <v>3</v>
      </c>
      <c r="L101" s="60">
        <f t="shared" si="203"/>
        <v>4</v>
      </c>
      <c r="M101" s="60">
        <f t="shared" si="203"/>
        <v>5</v>
      </c>
      <c r="N101" s="61">
        <f t="shared" si="203"/>
        <v>6</v>
      </c>
    </row>
    <row r="102" spans="2:14" ht="13.5">
      <c r="B102" s="58" t="s">
        <v>130</v>
      </c>
      <c r="C102" s="62">
        <v>7</v>
      </c>
      <c r="D102" s="63">
        <v>8</v>
      </c>
      <c r="E102" s="63"/>
      <c r="F102" s="63"/>
      <c r="G102" s="63"/>
      <c r="H102" s="63"/>
      <c r="I102" s="63"/>
      <c r="J102" s="63"/>
      <c r="K102" s="63"/>
      <c r="L102" s="63"/>
      <c r="M102" s="63"/>
      <c r="N102" s="64"/>
    </row>
    <row r="103" spans="2:14">
      <c r="G103" s="65"/>
      <c r="H103" s="65"/>
    </row>
    <row r="106" spans="2:14">
      <c r="C106" s="43"/>
      <c r="D106" s="42"/>
      <c r="E106" s="66"/>
    </row>
    <row r="107" spans="2:14">
      <c r="C107" s="43"/>
      <c r="D107" s="42"/>
      <c r="E107" s="66"/>
    </row>
    <row r="108" spans="2:14">
      <c r="C108" s="43"/>
      <c r="D108" s="42"/>
      <c r="E108" s="66"/>
    </row>
  </sheetData>
  <mergeCells count="8">
    <mergeCell ref="X9:AI9"/>
    <mergeCell ref="C100:N100"/>
    <mergeCell ref="M3:N3"/>
    <mergeCell ref="A4:N4"/>
    <mergeCell ref="A5:N5"/>
    <mergeCell ref="A6:N6"/>
    <mergeCell ref="A7:N7"/>
    <mergeCell ref="C9:N9"/>
  </mergeCells>
  <pageMargins left="0.7" right="0.7" top="0.75" bottom="0.75" header="0.3" footer="0.3"/>
  <pageSetup scale="65" fitToWidth="8" fitToHeight="3" orientation="landscape" r:id="rId1"/>
  <headerFooter>
    <oddFooter>&amp;CPage &amp;P of &amp;N</oddFooter>
  </headerFooter>
  <rowBreaks count="2" manualBreakCount="2">
    <brk id="43" max="13" man="1"/>
    <brk id="70" max="13" man="1"/>
  </rowBreaks>
  <colBreaks count="6" manualBreakCount="6">
    <brk id="14" min="12" max="91" man="1"/>
    <brk id="26" min="12" max="91" man="1"/>
    <brk id="38" min="12" max="91" man="1"/>
    <brk id="50" min="12" max="91" man="1"/>
    <brk id="62" min="12" max="91" man="1"/>
    <brk id="74" min="12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WNA Summary</vt:lpstr>
      <vt:lpstr>WNA</vt:lpstr>
      <vt:lpstr>WNA!Print_Area</vt:lpstr>
      <vt:lpstr>'WNA Summary'!Print_Area</vt:lpstr>
      <vt:lpstr>WNA!Print_Titles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Troup, Thomas</dc:creator>
  <cp:lastModifiedBy>Wilen, Eric</cp:lastModifiedBy>
  <cp:lastPrinted>2024-09-25T15:34:05Z</cp:lastPrinted>
  <dcterms:created xsi:type="dcterms:W3CDTF">2024-09-16T19:22:14Z</dcterms:created>
  <dcterms:modified xsi:type="dcterms:W3CDTF">2024-09-25T15:34:15Z</dcterms:modified>
</cp:coreProperties>
</file>