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Troup\"/>
    </mc:Choice>
  </mc:AlternateContent>
  <xr:revisionPtr revIDLastSave="0" documentId="13_ncr:1_{41470DCF-4B58-4ED2-8E26-D6665FD6C76A}" xr6:coauthVersionLast="47" xr6:coauthVersionMax="47" xr10:uidLastSave="{00000000-0000-0000-0000-000000000000}"/>
  <bookViews>
    <workbookView xWindow="-120" yWindow="-120" windowWidth="29040" windowHeight="15720" xr2:uid="{EFA3831D-5DAA-40B0-ADB3-31464E14CE2F}"/>
  </bookViews>
  <sheets>
    <sheet name="Bill Frequency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hidden="1">#REF!</definedName>
    <definedName name="_Order1" hidden="1">255</definedName>
    <definedName name="_Order2" hidden="1">255</definedName>
    <definedName name="_Regression_Out" hidden="1">#REF!</definedName>
    <definedName name="_Regression_Y" hidden="1">#REF!</definedName>
    <definedName name="_xlnm.Print_Area" localSheetId="0">'Bill Frequency'!$A$11:$R$86</definedName>
    <definedName name="_xlnm.Print_Titles" localSheetId="0">'Bill Frequency'!$1:$10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84" i="1"/>
  <c r="D84" i="1"/>
  <c r="R83" i="1"/>
  <c r="N84" i="1"/>
  <c r="M84" i="1"/>
  <c r="L84" i="1"/>
  <c r="K84" i="1"/>
  <c r="J84" i="1"/>
  <c r="I84" i="1"/>
  <c r="H84" i="1"/>
  <c r="E84" i="1"/>
  <c r="C84" i="1"/>
  <c r="R81" i="1"/>
  <c r="R80" i="1"/>
  <c r="R79" i="1"/>
  <c r="O78" i="1"/>
  <c r="G75" i="1"/>
  <c r="F75" i="1"/>
  <c r="E75" i="1"/>
  <c r="J75" i="1"/>
  <c r="I75" i="1"/>
  <c r="H75" i="1"/>
  <c r="P74" i="1"/>
  <c r="R74" i="1" s="1"/>
  <c r="N75" i="1"/>
  <c r="M75" i="1"/>
  <c r="L75" i="1"/>
  <c r="K75" i="1"/>
  <c r="D75" i="1"/>
  <c r="C75" i="1"/>
  <c r="R72" i="1"/>
  <c r="R71" i="1"/>
  <c r="R70" i="1"/>
  <c r="O69" i="1"/>
  <c r="N66" i="1"/>
  <c r="M66" i="1"/>
  <c r="L66" i="1"/>
  <c r="K66" i="1"/>
  <c r="J66" i="1"/>
  <c r="I66" i="1"/>
  <c r="H66" i="1"/>
  <c r="G66" i="1"/>
  <c r="F66" i="1"/>
  <c r="E66" i="1"/>
  <c r="D66" i="1"/>
  <c r="C66" i="1"/>
  <c r="P66" i="1" s="1"/>
  <c r="P65" i="1"/>
  <c r="R65" i="1" s="1"/>
  <c r="P64" i="1"/>
  <c r="R64" i="1" s="1"/>
  <c r="R63" i="1"/>
  <c r="R66" i="1" s="1"/>
  <c r="P63" i="1"/>
  <c r="I60" i="1"/>
  <c r="H60" i="1"/>
  <c r="G60" i="1"/>
  <c r="L60" i="1"/>
  <c r="K60" i="1"/>
  <c r="J60" i="1"/>
  <c r="P59" i="1"/>
  <c r="R59" i="1" s="1"/>
  <c r="N60" i="1"/>
  <c r="M60" i="1"/>
  <c r="P58" i="1"/>
  <c r="R58" i="1" s="1"/>
  <c r="F60" i="1"/>
  <c r="E60" i="1"/>
  <c r="D60" i="1"/>
  <c r="P57" i="1"/>
  <c r="R56" i="1"/>
  <c r="R54" i="1"/>
  <c r="N50" i="1"/>
  <c r="M50" i="1"/>
  <c r="C50" i="1"/>
  <c r="F50" i="1"/>
  <c r="E50" i="1"/>
  <c r="D50" i="1"/>
  <c r="P49" i="1"/>
  <c r="L50" i="1"/>
  <c r="K50" i="1"/>
  <c r="J50" i="1"/>
  <c r="I50" i="1"/>
  <c r="H50" i="1"/>
  <c r="G50" i="1"/>
  <c r="P48" i="1"/>
  <c r="N44" i="1"/>
  <c r="M44" i="1"/>
  <c r="C44" i="1"/>
  <c r="Q49" i="1"/>
  <c r="F44" i="1"/>
  <c r="E44" i="1"/>
  <c r="D44" i="1"/>
  <c r="P43" i="1"/>
  <c r="R43" i="1" s="1"/>
  <c r="Q48" i="1"/>
  <c r="L44" i="1"/>
  <c r="K44" i="1"/>
  <c r="J44" i="1"/>
  <c r="I44" i="1"/>
  <c r="H44" i="1"/>
  <c r="G44" i="1"/>
  <c r="P42" i="1"/>
  <c r="Q47" i="1"/>
  <c r="O41" i="1"/>
  <c r="N38" i="1"/>
  <c r="M38" i="1"/>
  <c r="C38" i="1"/>
  <c r="F38" i="1"/>
  <c r="E38" i="1"/>
  <c r="D38" i="1"/>
  <c r="P37" i="1"/>
  <c r="H38" i="1"/>
  <c r="G38" i="1"/>
  <c r="L38" i="1"/>
  <c r="K38" i="1"/>
  <c r="J38" i="1"/>
  <c r="I38" i="1"/>
  <c r="F31" i="1"/>
  <c r="E31" i="1"/>
  <c r="D31" i="1"/>
  <c r="I31" i="1"/>
  <c r="H31" i="1"/>
  <c r="G31" i="1"/>
  <c r="P30" i="1"/>
  <c r="R30" i="1" s="1"/>
  <c r="K31" i="1"/>
  <c r="J31" i="1"/>
  <c r="N31" i="1"/>
  <c r="M31" i="1"/>
  <c r="C31" i="1"/>
  <c r="Q27" i="1"/>
  <c r="Q34" i="1" s="1"/>
  <c r="O27" i="1"/>
  <c r="I24" i="1"/>
  <c r="H24" i="1"/>
  <c r="G24" i="1"/>
  <c r="L24" i="1"/>
  <c r="K24" i="1"/>
  <c r="N24" i="1"/>
  <c r="M24" i="1"/>
  <c r="P22" i="1"/>
  <c r="R22" i="1" s="1"/>
  <c r="Q21" i="1"/>
  <c r="Q28" i="1" s="1"/>
  <c r="Q35" i="1" s="1"/>
  <c r="F24" i="1"/>
  <c r="E24" i="1"/>
  <c r="D24" i="1"/>
  <c r="L17" i="1"/>
  <c r="K17" i="1"/>
  <c r="J17" i="1"/>
  <c r="Q23" i="1"/>
  <c r="Q30" i="1" s="1"/>
  <c r="Q37" i="1" s="1"/>
  <c r="N17" i="1"/>
  <c r="M17" i="1"/>
  <c r="C17" i="1"/>
  <c r="Q22" i="1"/>
  <c r="Q29" i="1" s="1"/>
  <c r="Q36" i="1" s="1"/>
  <c r="E17" i="1"/>
  <c r="D17" i="1"/>
  <c r="P15" i="1"/>
  <c r="I17" i="1"/>
  <c r="H17" i="1"/>
  <c r="G17" i="1"/>
  <c r="F17" i="1"/>
  <c r="P14" i="1"/>
  <c r="O13" i="1"/>
  <c r="P60" i="1" l="1"/>
  <c r="R57" i="1"/>
  <c r="O75" i="1"/>
  <c r="R69" i="1"/>
  <c r="L31" i="1"/>
  <c r="R13" i="1"/>
  <c r="O17" i="1"/>
  <c r="O31" i="1"/>
  <c r="R27" i="1"/>
  <c r="R14" i="1"/>
  <c r="P17" i="1"/>
  <c r="P29" i="1"/>
  <c r="R29" i="1" s="1"/>
  <c r="R15" i="1"/>
  <c r="O47" i="1"/>
  <c r="R49" i="1"/>
  <c r="P23" i="1"/>
  <c r="R23" i="1" s="1"/>
  <c r="J24" i="1"/>
  <c r="O84" i="1"/>
  <c r="R78" i="1"/>
  <c r="R84" i="1" s="1"/>
  <c r="O34" i="1"/>
  <c r="P35" i="1"/>
  <c r="P36" i="1"/>
  <c r="R36" i="1" s="1"/>
  <c r="R37" i="1"/>
  <c r="R41" i="1"/>
  <c r="R44" i="1" s="1"/>
  <c r="O44" i="1"/>
  <c r="R48" i="1"/>
  <c r="P50" i="1"/>
  <c r="O20" i="1"/>
  <c r="O53" i="1"/>
  <c r="R42" i="1"/>
  <c r="P44" i="1"/>
  <c r="P21" i="1"/>
  <c r="R55" i="1"/>
  <c r="P16" i="1"/>
  <c r="R16" i="1" s="1"/>
  <c r="P28" i="1"/>
  <c r="C24" i="1"/>
  <c r="C60" i="1"/>
  <c r="P73" i="1"/>
  <c r="P82" i="1"/>
  <c r="P84" i="1" s="1"/>
  <c r="R28" i="1" l="1"/>
  <c r="R31" i="1" s="1"/>
  <c r="P31" i="1"/>
  <c r="R35" i="1"/>
  <c r="P38" i="1"/>
  <c r="R21" i="1"/>
  <c r="P24" i="1"/>
  <c r="O38" i="1"/>
  <c r="R34" i="1"/>
  <c r="R38" i="1" s="1"/>
  <c r="R17" i="1"/>
  <c r="R53" i="1"/>
  <c r="R60" i="1" s="1"/>
  <c r="O60" i="1"/>
  <c r="R20" i="1"/>
  <c r="R24" i="1" s="1"/>
  <c r="O24" i="1"/>
  <c r="P75" i="1"/>
  <c r="R73" i="1"/>
  <c r="R75" i="1" s="1"/>
  <c r="O50" i="1"/>
  <c r="R47" i="1"/>
  <c r="R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gsmith</author>
  </authors>
  <commentList>
    <comment ref="B69" authorId="0" shapeId="0" xr:uid="{F9504288-FACE-4B22-9F69-34988A0EBC70}">
      <text>
        <r>
          <rPr>
            <sz val="11"/>
            <color indexed="81"/>
            <rFont val="Tahoma"/>
            <family val="2"/>
          </rPr>
          <t>Includes Comb. T-4/T-3 bills</t>
        </r>
      </text>
    </comment>
    <comment ref="B70" authorId="0" shapeId="0" xr:uid="{11DB663D-DF6B-4DC3-9C94-65521287C265}">
      <text>
        <r>
          <rPr>
            <sz val="11"/>
            <color indexed="81"/>
            <rFont val="Tahoma"/>
            <family val="2"/>
          </rPr>
          <t>Includes Comb. T-4/T-3 bills</t>
        </r>
      </text>
    </comment>
    <comment ref="B71" authorId="0" shapeId="0" xr:uid="{FC660F62-0A7E-42E5-A347-3765354C16A5}">
      <text>
        <r>
          <rPr>
            <sz val="11"/>
            <color indexed="81"/>
            <rFont val="Tahoma"/>
            <family val="2"/>
          </rPr>
          <t>Includes Comb. T-4/T-3 bills</t>
        </r>
      </text>
    </comment>
  </commentList>
</comments>
</file>

<file path=xl/sharedStrings.xml><?xml version="1.0" encoding="utf-8"?>
<sst xmlns="http://schemas.openxmlformats.org/spreadsheetml/2006/main" count="94" uniqueCount="59">
  <si>
    <t>ATMOS ENERGY CORPORATION – KENTUCKY</t>
  </si>
  <si>
    <t>BILL FREQUENCY DATA</t>
  </si>
  <si>
    <t>Line</t>
  </si>
  <si>
    <t>Number Of</t>
  </si>
  <si>
    <t>Total</t>
  </si>
  <si>
    <t>No.</t>
  </si>
  <si>
    <t>Class of Customers</t>
  </si>
  <si>
    <t>Bills</t>
  </si>
  <si>
    <t>Mcf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</si>
  <si>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</si>
  <si>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</si>
  <si>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</si>
  <si>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</si>
  <si>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</si>
  <si>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</si>
  <si>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</si>
  <si>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</si>
  <si>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</si>
  <si>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</si>
  <si>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</si>
  <si>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</si>
  <si>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</si>
  <si>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</si>
  <si>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</si>
  <si>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</si>
  <si>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</si>
  <si>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</si>
  <si>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</si>
  <si>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</si>
  <si>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</si>
  <si>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</si>
  <si>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</si>
  <si>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</si>
  <si>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FIRM COMMERCIAL (Rate G-1)</t>
  </si>
  <si>
    <t>FIRM INDUSTRIAL (Rate G-1)</t>
  </si>
  <si>
    <t>FIRM PUBLIC AUTHORITY (Rate G-1)</t>
  </si>
  <si>
    <t>INTERRUPTIBLE COMMERCIAL (G-2)</t>
  </si>
  <si>
    <t>INT BILLS</t>
  </si>
  <si>
    <t>Sales: 1-15000</t>
  </si>
  <si>
    <t>INTERRUPTIBLE INDUSTRIAL (G-2)</t>
  </si>
  <si>
    <t>TRANSPORTATION (T-4)</t>
  </si>
  <si>
    <t>TRANSPORTATION BILLS</t>
  </si>
  <si>
    <t>Trans Admin Fee</t>
  </si>
  <si>
    <t>EFM Fee</t>
  </si>
  <si>
    <t>Parking Fee</t>
  </si>
  <si>
    <t>Firm Transport: 1-300</t>
  </si>
  <si>
    <t>Firm Transport: 301-15000</t>
  </si>
  <si>
    <t>Firm Transport: Over 15000</t>
  </si>
  <si>
    <t>ECONOMIC DEV RIDER (EDR)</t>
  </si>
  <si>
    <t>TRANSPORTATION (T-3)</t>
  </si>
  <si>
    <t>Interrupt Transport:  1-15000</t>
  </si>
  <si>
    <t>Interrupt Transport:  Over 15000</t>
  </si>
  <si>
    <t>SPECIAL CONTRACTS</t>
  </si>
  <si>
    <t>Parking / Pooling Fees</t>
  </si>
  <si>
    <t>Transported Volumes</t>
  </si>
  <si>
    <t>Various</t>
  </si>
  <si>
    <t>Charges for Transport Volumes</t>
  </si>
  <si>
    <t>EXHIBIT TLT-1</t>
  </si>
  <si>
    <t>REFERENCE PERIOD - TWELVE MONTHS ENDING 06/30/2024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</si>
</sst>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[$-409]mmm\-yy;@"/>
    <numFmt numFmtId="165" formatCode="#,##0.0000_);\(#,##0.0000\)"/>
    <numFmt numFmtId="166" formatCode="_(* #,##0_);_(* \(#,##0\);_(* &quot;-&quot;??_);_(@_)"/>
    <numFmt numFmtId="167" formatCode="&quot;$&quot;#,##0"/>
    <numFmt numFmtId="168" formatCode="0.0000"/>
  </numFmts>
  <fonts count="9" x14ac:knownFonts="1">
    <font>
      <sz val="10"/>
      <name val="Arial"/>
      <family val="2"/>
    </font>
    <font>
      <sz val="12"/>
      <name val="Courier"/>
      <family val="3"/>
    </font>
    <font>
      <sz val="10"/>
      <name val="Arial Narrow"/>
      <family val="2"/>
    </font>
    <font>
      <b/>
      <sz val="10"/>
      <color rgb="FFFF0000"/>
      <name val="Arial Narrow"/>
      <family val="2"/>
    </font>
    <font>
      <u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1"/>
      <color indexed="81"/>
      <name val="Tahoma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3" applyFont="1"/>
    <xf numFmtId="37" fontId="2" fillId="0" borderId="0" xfId="3" applyNumberFormat="1" applyFont="1"/>
    <xf numFmtId="5" fontId="2" fillId="0" borderId="0" xfId="3" applyNumberFormat="1" applyFont="1"/>
    <xf numFmtId="0" fontId="2" fillId="0" borderId="0" xfId="3" applyFont="1" applyAlignment="1">
      <alignment horizontal="center"/>
    </xf>
    <xf numFmtId="0" fontId="2" fillId="0" borderId="0" xfId="3" applyFont="1" applyAlignment="1">
      <alignment horizontal="left"/>
    </xf>
    <xf numFmtId="0" fontId="2" fillId="0" borderId="1" xfId="3" applyFont="1" applyBorder="1" applyAlignment="1">
      <alignment horizontal="left"/>
    </xf>
    <xf numFmtId="0" fontId="2" fillId="0" borderId="1" xfId="3" applyFont="1" applyBorder="1"/>
    <xf numFmtId="164" fontId="2" fillId="0" borderId="1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164" fontId="2" fillId="0" borderId="0" xfId="3" applyNumberFormat="1" applyFont="1"/>
    <xf numFmtId="0" fontId="2" fillId="0" borderId="0" xfId="3" quotePrefix="1" applyFont="1" applyAlignment="1">
      <alignment horizontal="center"/>
    </xf>
    <xf numFmtId="49" fontId="2" fillId="0" borderId="0" xfId="3" quotePrefix="1" applyNumberFormat="1" applyFont="1" applyAlignment="1">
      <alignment horizontal="center"/>
    </xf>
    <xf numFmtId="49" fontId="2" fillId="0" borderId="0" xfId="3" applyNumberFormat="1" applyFont="1" applyAlignment="1">
      <alignment horizontal="center"/>
    </xf>
    <xf numFmtId="0" fontId="3" fillId="0" borderId="0" xfId="3" applyFont="1"/>
    <xf numFmtId="0" fontId="4" fillId="0" borderId="0" xfId="3" applyFont="1"/>
    <xf numFmtId="3" fontId="2" fillId="0" borderId="0" xfId="3" applyNumberFormat="1" applyFont="1"/>
    <xf numFmtId="7" fontId="2" fillId="0" borderId="0" xfId="3" applyNumberFormat="1" applyFont="1"/>
    <xf numFmtId="165" fontId="2" fillId="0" borderId="0" xfId="3" applyNumberFormat="1" applyFont="1"/>
    <xf numFmtId="10" fontId="2" fillId="0" borderId="0" xfId="2" applyNumberFormat="1" applyFont="1" applyFill="1" applyBorder="1"/>
    <xf numFmtId="166" fontId="2" fillId="0" borderId="0" xfId="1" applyNumberFormat="1" applyFont="1" applyFill="1" applyBorder="1"/>
    <xf numFmtId="0" fontId="2" fillId="0" borderId="2" xfId="3" applyFont="1" applyBorder="1"/>
    <xf numFmtId="3" fontId="2" fillId="0" borderId="2" xfId="3" applyNumberFormat="1" applyFont="1" applyBorder="1"/>
    <xf numFmtId="37" fontId="2" fillId="0" borderId="2" xfId="3" applyNumberFormat="1" applyFont="1" applyBorder="1"/>
    <xf numFmtId="5" fontId="2" fillId="0" borderId="2" xfId="3" applyNumberFormat="1" applyFont="1" applyBorder="1"/>
    <xf numFmtId="0" fontId="2" fillId="0" borderId="0" xfId="3" quotePrefix="1" applyFont="1"/>
    <xf numFmtId="43" fontId="2" fillId="0" borderId="0" xfId="3" applyNumberFormat="1" applyFont="1"/>
    <xf numFmtId="166" fontId="2" fillId="0" borderId="0" xfId="3" applyNumberFormat="1" applyFont="1"/>
    <xf numFmtId="0" fontId="2" fillId="0" borderId="3" xfId="3" applyFont="1" applyBorder="1"/>
    <xf numFmtId="3" fontId="2" fillId="0" borderId="3" xfId="3" applyNumberFormat="1" applyFont="1" applyBorder="1"/>
    <xf numFmtId="37" fontId="2" fillId="0" borderId="3" xfId="3" applyNumberFormat="1" applyFont="1" applyBorder="1"/>
    <xf numFmtId="5" fontId="2" fillId="0" borderId="3" xfId="3" applyNumberFormat="1" applyFont="1" applyBorder="1"/>
    <xf numFmtId="5" fontId="2" fillId="0" borderId="0" xfId="3" quotePrefix="1" applyNumberFormat="1" applyFont="1"/>
    <xf numFmtId="166" fontId="2" fillId="0" borderId="0" xfId="1" applyNumberFormat="1" applyFont="1" applyFill="1"/>
    <xf numFmtId="3" fontId="3" fillId="0" borderId="0" xfId="3" applyNumberFormat="1" applyFont="1"/>
    <xf numFmtId="1" fontId="2" fillId="0" borderId="0" xfId="3" applyNumberFormat="1" applyFont="1"/>
    <xf numFmtId="167" fontId="2" fillId="0" borderId="0" xfId="3" applyNumberFormat="1" applyFont="1"/>
    <xf numFmtId="168" fontId="2" fillId="0" borderId="0" xfId="3" applyNumberFormat="1" applyFont="1"/>
    <xf numFmtId="168" fontId="2" fillId="0" borderId="4" xfId="3" applyNumberFormat="1" applyFont="1" applyBorder="1"/>
    <xf numFmtId="0" fontId="3" fillId="0" borderId="0" xfId="3" applyFont="1" applyAlignment="1">
      <alignment horizontal="right"/>
    </xf>
    <xf numFmtId="165" fontId="2" fillId="0" borderId="0" xfId="3" applyNumberFormat="1" applyFont="1" applyAlignment="1">
      <alignment horizontal="right"/>
    </xf>
    <xf numFmtId="37" fontId="0" fillId="0" borderId="0" xfId="0" applyNumberFormat="1"/>
    <xf numFmtId="0" fontId="6" fillId="0" borderId="0" xfId="3" applyFont="1"/>
    <xf numFmtId="0" fontId="2" fillId="0" borderId="0" xfId="3" applyFont="1" applyAlignment="1">
      <alignment horizontal="center"/>
    </xf>
    <xf numFmtId="5" fontId="8" fillId="0" borderId="0" xfId="3" applyNumberFormat="1" applyFont="1" applyAlignment="1">
      <alignment horizontal="right"/>
    </xf>
  </cellXfs>
  <cellStyles count="4">
    <cellStyle name="Comma" xfId="1" builtinId="3"/>
    <cellStyle name="Normal" xfId="0" builtinId="0"/>
    <cellStyle name="Normal_Kentucky - CCS98 as filed" xfId="3" xr:uid="{764DF591-5667-4E8B-9806-92CC3C73EFF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3563C-8E77-420C-9ADE-42F9F71B79F8}">
  <sheetPr transitionEvaluation="1" transitionEntry="1">
    <tabColor rgb="FF92D050"/>
  </sheetPr>
  <dimension ref="A1:AE90"/>
  <sheetViews>
    <sheetView tabSelected="1" workbookViewId="0">
      <selection activeCell="R3" sqref="R3"/>
    </sheetView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3" width="13.5703125" style="1" customWidth="1"/>
    <col min="4" max="4" width="10.42578125" style="1" bestFit="1" customWidth="1"/>
    <col min="5" max="6" width="10" style="1" bestFit="1" customWidth="1"/>
    <col min="7" max="7" width="10.42578125" style="1" bestFit="1" customWidth="1"/>
    <col min="8" max="10" width="10.42578125" style="1" customWidth="1"/>
    <col min="11" max="11" width="10" style="1" bestFit="1" customWidth="1"/>
    <col min="12" max="12" width="10.42578125" style="1" bestFit="1" customWidth="1"/>
    <col min="13" max="13" width="11" style="1" bestFit="1" customWidth="1"/>
    <col min="14" max="14" width="10" style="1" bestFit="1" customWidth="1"/>
    <col min="15" max="15" width="11.140625" style="1" bestFit="1" customWidth="1"/>
    <col min="16" max="16" width="13.42578125" style="1" customWidth="1"/>
    <col min="17" max="17" width="8.5703125" style="1" customWidth="1"/>
    <col min="18" max="18" width="14.85546875" style="1" bestFit="1" customWidth="1"/>
    <col min="19" max="19" width="5.5703125" style="1" customWidth="1"/>
    <col min="20" max="20" width="15.140625" style="1" customWidth="1"/>
    <col min="21" max="21" width="16.42578125" style="1" customWidth="1"/>
    <col min="22" max="22" width="13.85546875" style="1" customWidth="1"/>
    <col min="23" max="23" width="16.5703125" style="1" customWidth="1"/>
    <col min="24" max="24" width="11.5703125" style="1" bestFit="1" customWidth="1"/>
    <col min="25" max="25" width="17.5703125" style="1" customWidth="1"/>
    <col min="26" max="16384" width="12.5703125" style="1"/>
  </cols>
  <sheetData>
    <row r="1" spans="1:31" x14ac:dyDescent="0.2">
      <c r="O1" s="2"/>
      <c r="P1" s="2"/>
    </row>
    <row r="2" spans="1:31" x14ac:dyDescent="0.2">
      <c r="O2" s="2"/>
      <c r="P2" s="2"/>
    </row>
    <row r="3" spans="1:31" ht="15.75" x14ac:dyDescent="0.25">
      <c r="O3" s="2"/>
      <c r="P3" s="2"/>
      <c r="R3" s="44" t="s">
        <v>57</v>
      </c>
      <c r="T3" s="3"/>
    </row>
    <row r="4" spans="1:31" x14ac:dyDescent="0.2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31" x14ac:dyDescent="0.2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W5" s="3"/>
    </row>
    <row r="6" spans="1:31" x14ac:dyDescent="0.2">
      <c r="A6" s="43" t="s">
        <v>58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W6" s="2"/>
      <c r="Y6" s="2"/>
    </row>
    <row r="8" spans="1:31" x14ac:dyDescent="0.2">
      <c r="A8" s="5" t="s">
        <v>2</v>
      </c>
      <c r="O8" s="4" t="s">
        <v>3</v>
      </c>
      <c r="R8" s="4" t="s">
        <v>4</v>
      </c>
      <c r="S8" s="4"/>
      <c r="U8" s="4"/>
      <c r="V8" s="4"/>
      <c r="W8" s="4"/>
      <c r="X8" s="4"/>
      <c r="Y8" s="4"/>
    </row>
    <row r="9" spans="1:31" x14ac:dyDescent="0.2">
      <c r="A9" s="6" t="s">
        <v>5</v>
      </c>
      <c r="B9" s="7" t="s">
        <v>6</v>
      </c>
      <c r="C9" s="8">
        <v>45108</v>
      </c>
      <c r="D9" s="8">
        <v>45169</v>
      </c>
      <c r="E9" s="8">
        <v>45199</v>
      </c>
      <c r="F9" s="8">
        <v>45230</v>
      </c>
      <c r="G9" s="8">
        <v>45260</v>
      </c>
      <c r="H9" s="8">
        <v>45291</v>
      </c>
      <c r="I9" s="8">
        <v>45322</v>
      </c>
      <c r="J9" s="8">
        <v>45351</v>
      </c>
      <c r="K9" s="8">
        <v>45382</v>
      </c>
      <c r="L9" s="8">
        <v>45412</v>
      </c>
      <c r="M9" s="8">
        <v>45443</v>
      </c>
      <c r="N9" s="8">
        <v>45473</v>
      </c>
      <c r="O9" s="9" t="s">
        <v>7</v>
      </c>
      <c r="P9" s="9" t="s">
        <v>8</v>
      </c>
      <c r="Q9" s="9" t="s">
        <v>9</v>
      </c>
      <c r="R9" s="9" t="s">
        <v>10</v>
      </c>
      <c r="S9" s="4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x14ac:dyDescent="0.2">
      <c r="B10" s="4"/>
      <c r="C10" s="4" t="s">
        <v>11</v>
      </c>
      <c r="D10" s="11" t="s">
        <v>12</v>
      </c>
      <c r="E10" s="11" t="s">
        <v>13</v>
      </c>
      <c r="F10" s="4" t="s">
        <v>14</v>
      </c>
      <c r="G10" s="12" t="s">
        <v>15</v>
      </c>
      <c r="H10" s="13" t="s">
        <v>16</v>
      </c>
      <c r="I10" s="13" t="s">
        <v>17</v>
      </c>
      <c r="J10" s="13" t="s">
        <v>18</v>
      </c>
      <c r="K10" s="13" t="s">
        <v>19</v>
      </c>
      <c r="L10" s="13" t="s">
        <v>20</v>
      </c>
      <c r="M10" s="13" t="s">
        <v>21</v>
      </c>
      <c r="N10" s="13" t="s">
        <v>22</v>
      </c>
      <c r="O10" s="13" t="s">
        <v>23</v>
      </c>
      <c r="P10" s="13" t="s">
        <v>24</v>
      </c>
      <c r="Q10" s="13" t="s">
        <v>25</v>
      </c>
      <c r="R10" s="13" t="s">
        <v>26</v>
      </c>
      <c r="S10" s="11"/>
      <c r="V10" s="4"/>
      <c r="Y10" s="4"/>
    </row>
    <row r="11" spans="1:31" x14ac:dyDescent="0.2">
      <c r="C11" s="14"/>
      <c r="S11" s="4"/>
      <c r="U11" s="4"/>
      <c r="V11" s="4"/>
      <c r="W11" s="4"/>
      <c r="X11" s="4"/>
      <c r="Y11" s="4"/>
    </row>
    <row r="12" spans="1:31" x14ac:dyDescent="0.2">
      <c r="A12" s="4">
        <v>1</v>
      </c>
      <c r="B12" s="15" t="s">
        <v>27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"/>
      <c r="P12" s="4"/>
      <c r="Q12" s="4"/>
      <c r="R12" s="4"/>
      <c r="W12" s="4"/>
      <c r="X12" s="4"/>
      <c r="Y12" s="4"/>
    </row>
    <row r="13" spans="1:31" x14ac:dyDescent="0.2">
      <c r="A13" s="4">
        <v>2</v>
      </c>
      <c r="B13" s="1" t="s">
        <v>28</v>
      </c>
      <c r="C13" s="16">
        <v>158859</v>
      </c>
      <c r="D13" s="16">
        <v>158643</v>
      </c>
      <c r="E13" s="16">
        <v>157525</v>
      </c>
      <c r="F13" s="16">
        <v>158693</v>
      </c>
      <c r="G13" s="16">
        <v>160008</v>
      </c>
      <c r="H13" s="16">
        <v>161112</v>
      </c>
      <c r="I13" s="16">
        <v>162059</v>
      </c>
      <c r="J13" s="16">
        <v>162229</v>
      </c>
      <c r="K13" s="16">
        <v>162136</v>
      </c>
      <c r="L13" s="16">
        <v>162288</v>
      </c>
      <c r="M13" s="16">
        <v>161528</v>
      </c>
      <c r="N13" s="16">
        <v>160443</v>
      </c>
      <c r="O13" s="2">
        <f>SUM(C13:N13)</f>
        <v>1925523</v>
      </c>
      <c r="P13" s="2"/>
      <c r="Q13" s="17">
        <v>19.3</v>
      </c>
      <c r="R13" s="3">
        <f>O13*Q13</f>
        <v>37162593.899999999</v>
      </c>
    </row>
    <row r="14" spans="1:31" x14ac:dyDescent="0.2">
      <c r="A14" s="4">
        <v>3</v>
      </c>
      <c r="B14" s="1" t="s">
        <v>29</v>
      </c>
      <c r="C14" s="16">
        <v>164018.1759</v>
      </c>
      <c r="D14" s="16">
        <v>143655.10499999998</v>
      </c>
      <c r="E14" s="16">
        <v>162593.32060000001</v>
      </c>
      <c r="F14" s="16">
        <v>210110.15230000002</v>
      </c>
      <c r="G14" s="16">
        <v>597469.31759999995</v>
      </c>
      <c r="H14" s="16">
        <v>1216075.2079999999</v>
      </c>
      <c r="I14" s="16">
        <v>1994247.4428000001</v>
      </c>
      <c r="J14" s="16">
        <v>1802824.0316000001</v>
      </c>
      <c r="K14" s="16">
        <v>1055528.4583999999</v>
      </c>
      <c r="L14" s="16">
        <v>767066.57369999995</v>
      </c>
      <c r="M14" s="16">
        <v>312100.08959999995</v>
      </c>
      <c r="N14" s="16">
        <v>185751.02910000001</v>
      </c>
      <c r="O14" s="2"/>
      <c r="P14" s="2">
        <f>SUM(C14:N14)</f>
        <v>8611438.9046</v>
      </c>
      <c r="Q14" s="18">
        <v>1.5483</v>
      </c>
      <c r="R14" s="2">
        <f>P14*Q14</f>
        <v>13333090.855992179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x14ac:dyDescent="0.2">
      <c r="A15" s="4">
        <v>4</v>
      </c>
      <c r="B15" s="1" t="s">
        <v>30</v>
      </c>
      <c r="C15" s="16">
        <v>0</v>
      </c>
      <c r="D15" s="16">
        <v>0</v>
      </c>
      <c r="E15" s="16">
        <v>0</v>
      </c>
      <c r="F15" s="16">
        <v>308.75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P15" s="2">
        <f>SUM(C15:N15)</f>
        <v>308.75</v>
      </c>
      <c r="Q15" s="18">
        <v>1.0762</v>
      </c>
      <c r="R15" s="2">
        <f>P15*Q15</f>
        <v>332.27674999999999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x14ac:dyDescent="0.2">
      <c r="A16" s="4">
        <v>5</v>
      </c>
      <c r="B16" s="1" t="s">
        <v>31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/>
      <c r="P16" s="2">
        <f>SUM(C16:N16)</f>
        <v>0</v>
      </c>
      <c r="Q16" s="18">
        <v>0.88880000000000003</v>
      </c>
      <c r="R16" s="2">
        <f>P16*Q16</f>
        <v>0</v>
      </c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x14ac:dyDescent="0.2">
      <c r="A17" s="4">
        <v>6</v>
      </c>
      <c r="B17" s="21" t="s">
        <v>32</v>
      </c>
      <c r="C17" s="22">
        <f>SUM(C14:C16)</f>
        <v>164018.1759</v>
      </c>
      <c r="D17" s="22">
        <f t="shared" ref="D17:N17" si="0">SUM(D14:D16)</f>
        <v>143655.10499999998</v>
      </c>
      <c r="E17" s="22">
        <f t="shared" si="0"/>
        <v>162593.32060000001</v>
      </c>
      <c r="F17" s="22">
        <f t="shared" si="0"/>
        <v>210418.90230000002</v>
      </c>
      <c r="G17" s="22">
        <f t="shared" si="0"/>
        <v>597469.31759999995</v>
      </c>
      <c r="H17" s="22">
        <f t="shared" si="0"/>
        <v>1216075.2079999999</v>
      </c>
      <c r="I17" s="22">
        <f t="shared" si="0"/>
        <v>1994247.4428000001</v>
      </c>
      <c r="J17" s="22">
        <f t="shared" si="0"/>
        <v>1802824.0316000001</v>
      </c>
      <c r="K17" s="22">
        <f t="shared" si="0"/>
        <v>1055528.4583999999</v>
      </c>
      <c r="L17" s="22">
        <f t="shared" si="0"/>
        <v>767066.57369999995</v>
      </c>
      <c r="M17" s="22">
        <f t="shared" si="0"/>
        <v>312100.08959999995</v>
      </c>
      <c r="N17" s="22">
        <f t="shared" si="0"/>
        <v>185751.02910000001</v>
      </c>
      <c r="O17" s="23">
        <f>O13</f>
        <v>1925523</v>
      </c>
      <c r="P17" s="23">
        <f>SUM(P14:P16)</f>
        <v>8611747.6546</v>
      </c>
      <c r="Q17" s="21"/>
      <c r="R17" s="24">
        <f>SUM(R13:R16)</f>
        <v>50496017.032742172</v>
      </c>
      <c r="S17" s="2"/>
      <c r="V17" s="3"/>
    </row>
    <row r="18" spans="1:31" x14ac:dyDescent="0.2">
      <c r="A18" s="4">
        <v>7</v>
      </c>
      <c r="D18" s="3"/>
      <c r="E18" s="3"/>
      <c r="F18" s="3"/>
      <c r="G18" s="3"/>
      <c r="H18" s="3"/>
      <c r="I18" s="3"/>
      <c r="J18" s="3"/>
      <c r="R18" s="3"/>
      <c r="T18" s="25"/>
    </row>
    <row r="19" spans="1:31" x14ac:dyDescent="0.2">
      <c r="A19" s="4">
        <v>8</v>
      </c>
      <c r="B19" s="15" t="s">
        <v>33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S19" s="20"/>
    </row>
    <row r="20" spans="1:31" x14ac:dyDescent="0.2">
      <c r="A20" s="4">
        <v>9</v>
      </c>
      <c r="B20" s="1" t="s">
        <v>28</v>
      </c>
      <c r="C20" s="16">
        <v>17806</v>
      </c>
      <c r="D20" s="16">
        <v>17752</v>
      </c>
      <c r="E20" s="16">
        <v>17631</v>
      </c>
      <c r="F20" s="16">
        <v>17835</v>
      </c>
      <c r="G20" s="16">
        <v>18260</v>
      </c>
      <c r="H20" s="16">
        <v>18536</v>
      </c>
      <c r="I20" s="16">
        <v>18799</v>
      </c>
      <c r="J20" s="16">
        <v>18781</v>
      </c>
      <c r="K20" s="16">
        <v>18794</v>
      </c>
      <c r="L20" s="16">
        <v>18834</v>
      </c>
      <c r="M20" s="16">
        <v>18536</v>
      </c>
      <c r="N20" s="16">
        <v>18167</v>
      </c>
      <c r="O20" s="2">
        <f>SUM(C20:N20)</f>
        <v>219731</v>
      </c>
      <c r="P20" s="4"/>
      <c r="Q20" s="26">
        <v>66</v>
      </c>
      <c r="R20" s="3">
        <f>O20*Q20</f>
        <v>14502246</v>
      </c>
      <c r="S20" s="20"/>
      <c r="U20" s="27"/>
    </row>
    <row r="21" spans="1:31" x14ac:dyDescent="0.2">
      <c r="A21" s="4">
        <v>10</v>
      </c>
      <c r="B21" s="1" t="s">
        <v>29</v>
      </c>
      <c r="C21" s="16">
        <v>139965.72140000001</v>
      </c>
      <c r="D21" s="16">
        <v>123658.2338</v>
      </c>
      <c r="E21" s="16">
        <v>150225.2985</v>
      </c>
      <c r="F21" s="16">
        <v>173616.40150000001</v>
      </c>
      <c r="G21" s="16">
        <v>299971.63140000001</v>
      </c>
      <c r="H21" s="16">
        <v>539444.87010000006</v>
      </c>
      <c r="I21" s="16">
        <v>862989.50020000001</v>
      </c>
      <c r="J21" s="16">
        <v>785288.71360000002</v>
      </c>
      <c r="K21" s="16">
        <v>486240.34220000007</v>
      </c>
      <c r="L21" s="16">
        <v>366399.65299999999</v>
      </c>
      <c r="M21" s="16">
        <v>193319.37119999999</v>
      </c>
      <c r="N21" s="16">
        <v>149395.9596</v>
      </c>
      <c r="O21" s="2"/>
      <c r="P21" s="2">
        <f>SUM(C21:N21)</f>
        <v>4270515.6964999996</v>
      </c>
      <c r="Q21" s="18">
        <f>Q14</f>
        <v>1.5483</v>
      </c>
      <c r="R21" s="2">
        <f>P21*Q21</f>
        <v>6612039.4528909493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2">
      <c r="A22" s="4">
        <v>11</v>
      </c>
      <c r="B22" s="1" t="s">
        <v>30</v>
      </c>
      <c r="C22" s="16">
        <v>21463.13</v>
      </c>
      <c r="D22" s="16">
        <v>14136.33</v>
      </c>
      <c r="E22" s="16">
        <v>50017.21</v>
      </c>
      <c r="F22" s="16">
        <v>78742</v>
      </c>
      <c r="G22" s="16">
        <v>42364.79</v>
      </c>
      <c r="H22" s="16">
        <v>72610.740000000005</v>
      </c>
      <c r="I22" s="16">
        <v>156952.23000000001</v>
      </c>
      <c r="J22" s="16">
        <v>123852.19</v>
      </c>
      <c r="K22" s="16">
        <v>54189.73</v>
      </c>
      <c r="L22" s="16">
        <v>37375.230000000003</v>
      </c>
      <c r="M22" s="16">
        <v>20833.46</v>
      </c>
      <c r="N22" s="16">
        <v>19685.79</v>
      </c>
      <c r="O22" s="2"/>
      <c r="P22" s="2">
        <f>SUM(C22:N22)</f>
        <v>692222.83000000007</v>
      </c>
      <c r="Q22" s="18">
        <f>Q15</f>
        <v>1.0762</v>
      </c>
      <c r="R22" s="2">
        <f>P22*Q22</f>
        <v>744970.20964600006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2">
      <c r="A23" s="4">
        <v>12</v>
      </c>
      <c r="B23" s="1" t="s">
        <v>31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2"/>
      <c r="P23" s="2">
        <f>SUM(C23:N23)</f>
        <v>0</v>
      </c>
      <c r="Q23" s="18">
        <f>Q16</f>
        <v>0.88880000000000003</v>
      </c>
      <c r="R23" s="2">
        <f>P23*Q23</f>
        <v>0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2">
      <c r="A24" s="4">
        <v>13</v>
      </c>
      <c r="B24" s="28" t="s">
        <v>32</v>
      </c>
      <c r="C24" s="29">
        <f>SUM(C21:C23)</f>
        <v>161428.85140000001</v>
      </c>
      <c r="D24" s="29">
        <f t="shared" ref="D24:N24" si="1">SUM(D21:D23)</f>
        <v>137794.5638</v>
      </c>
      <c r="E24" s="29">
        <f t="shared" si="1"/>
        <v>200242.5085</v>
      </c>
      <c r="F24" s="29">
        <f t="shared" si="1"/>
        <v>252358.40150000001</v>
      </c>
      <c r="G24" s="29">
        <f t="shared" si="1"/>
        <v>342336.42139999999</v>
      </c>
      <c r="H24" s="29">
        <f t="shared" si="1"/>
        <v>612055.61010000005</v>
      </c>
      <c r="I24" s="29">
        <f t="shared" si="1"/>
        <v>1019941.7302</v>
      </c>
      <c r="J24" s="29">
        <f t="shared" si="1"/>
        <v>909140.90360000008</v>
      </c>
      <c r="K24" s="29">
        <f t="shared" si="1"/>
        <v>540430.07220000005</v>
      </c>
      <c r="L24" s="29">
        <f t="shared" si="1"/>
        <v>403774.88299999997</v>
      </c>
      <c r="M24" s="29">
        <f t="shared" si="1"/>
        <v>214152.83119999999</v>
      </c>
      <c r="N24" s="29">
        <f t="shared" si="1"/>
        <v>169081.74960000001</v>
      </c>
      <c r="O24" s="30">
        <f>O20</f>
        <v>219731</v>
      </c>
      <c r="P24" s="30">
        <f>SUM(P21:P23)</f>
        <v>4962738.5264999997</v>
      </c>
      <c r="Q24" s="28"/>
      <c r="R24" s="31">
        <f>SUM(R20:R23)</f>
        <v>21859255.662536949</v>
      </c>
      <c r="T24" s="32"/>
      <c r="U24" s="27"/>
    </row>
    <row r="25" spans="1:31" x14ac:dyDescent="0.2">
      <c r="A25" s="4">
        <v>14</v>
      </c>
    </row>
    <row r="26" spans="1:31" x14ac:dyDescent="0.2">
      <c r="A26" s="4">
        <v>15</v>
      </c>
      <c r="B26" s="15" t="s">
        <v>34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"/>
      <c r="P26" s="2"/>
      <c r="Q26" s="18"/>
      <c r="R26" s="2"/>
    </row>
    <row r="27" spans="1:31" x14ac:dyDescent="0.2">
      <c r="A27" s="4">
        <v>16</v>
      </c>
      <c r="B27" s="1" t="s">
        <v>28</v>
      </c>
      <c r="C27" s="33">
        <v>202</v>
      </c>
      <c r="D27" s="33">
        <v>214</v>
      </c>
      <c r="E27" s="33">
        <v>208</v>
      </c>
      <c r="F27" s="33">
        <v>210</v>
      </c>
      <c r="G27" s="33">
        <v>213</v>
      </c>
      <c r="H27" s="33">
        <v>208</v>
      </c>
      <c r="I27" s="33">
        <v>205</v>
      </c>
      <c r="J27" s="33">
        <v>212</v>
      </c>
      <c r="K27" s="33">
        <v>215</v>
      </c>
      <c r="L27" s="33">
        <v>213</v>
      </c>
      <c r="M27" s="33">
        <v>212</v>
      </c>
      <c r="N27" s="33">
        <v>210</v>
      </c>
      <c r="O27" s="2">
        <f>SUM(C27:N27)</f>
        <v>2522</v>
      </c>
      <c r="P27" s="4"/>
      <c r="Q27" s="17">
        <f>Q20</f>
        <v>66</v>
      </c>
      <c r="R27" s="3">
        <f>O27*Q27</f>
        <v>166452</v>
      </c>
    </row>
    <row r="28" spans="1:31" x14ac:dyDescent="0.2">
      <c r="A28" s="4">
        <v>17</v>
      </c>
      <c r="B28" s="1" t="s">
        <v>29</v>
      </c>
      <c r="C28" s="33">
        <v>8451.663700000001</v>
      </c>
      <c r="D28" s="33">
        <v>8627.8865999999998</v>
      </c>
      <c r="E28" s="33">
        <v>9211.2734999999993</v>
      </c>
      <c r="F28" s="33">
        <v>10770.834699999996</v>
      </c>
      <c r="G28" s="33">
        <v>23719.025699999995</v>
      </c>
      <c r="H28" s="33">
        <v>33812.761500000008</v>
      </c>
      <c r="I28" s="33">
        <v>43948.126800000005</v>
      </c>
      <c r="J28" s="33">
        <v>45008.453900000015</v>
      </c>
      <c r="K28" s="33">
        <v>34440.155699999996</v>
      </c>
      <c r="L28" s="33">
        <v>27357.7264</v>
      </c>
      <c r="M28" s="33">
        <v>16429.903000000002</v>
      </c>
      <c r="N28" s="33">
        <v>9573.3551000000007</v>
      </c>
      <c r="O28" s="2"/>
      <c r="P28" s="2">
        <f>SUM(C28:N28)</f>
        <v>271351.1666</v>
      </c>
      <c r="Q28" s="18">
        <f>Q21</f>
        <v>1.5483</v>
      </c>
      <c r="R28" s="2">
        <f>P28*Q28</f>
        <v>420133.01124677999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">
      <c r="A29" s="4">
        <v>18</v>
      </c>
      <c r="B29" s="1" t="s">
        <v>30</v>
      </c>
      <c r="C29" s="33">
        <v>7423.55</v>
      </c>
      <c r="D29" s="33">
        <v>12968.44</v>
      </c>
      <c r="E29" s="33">
        <v>10541.07</v>
      </c>
      <c r="F29" s="33">
        <v>12654.12</v>
      </c>
      <c r="G29" s="33">
        <v>20700.650000000001</v>
      </c>
      <c r="H29" s="33">
        <v>38317.78</v>
      </c>
      <c r="I29" s="33">
        <v>78266.12</v>
      </c>
      <c r="J29" s="33">
        <v>67506.399999999994</v>
      </c>
      <c r="K29" s="33">
        <v>33568.43</v>
      </c>
      <c r="L29" s="33">
        <v>20924.759999999998</v>
      </c>
      <c r="M29" s="33">
        <v>37318.93</v>
      </c>
      <c r="N29" s="33">
        <v>8543.2999999999993</v>
      </c>
      <c r="O29" s="2"/>
      <c r="P29" s="2">
        <f>SUM(C29:N29)</f>
        <v>348733.55</v>
      </c>
      <c r="Q29" s="18">
        <f>Q22</f>
        <v>1.0762</v>
      </c>
      <c r="R29" s="2">
        <f>P29*Q29</f>
        <v>375307.04651000001</v>
      </c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x14ac:dyDescent="0.2">
      <c r="A30" s="4">
        <v>19</v>
      </c>
      <c r="B30" s="1" t="s">
        <v>31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2"/>
      <c r="P30" s="2">
        <f>SUM(C30:N30)</f>
        <v>0</v>
      </c>
      <c r="Q30" s="18">
        <f>Q23</f>
        <v>0.88880000000000003</v>
      </c>
      <c r="R30" s="2">
        <f>P30*Q30</f>
        <v>0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x14ac:dyDescent="0.2">
      <c r="A31" s="4">
        <v>20</v>
      </c>
      <c r="B31" s="28" t="s">
        <v>32</v>
      </c>
      <c r="C31" s="29">
        <f>SUM(C28:C30)</f>
        <v>15875.2137</v>
      </c>
      <c r="D31" s="29">
        <f t="shared" ref="D31:N31" si="2">SUM(D28:D30)</f>
        <v>21596.3266</v>
      </c>
      <c r="E31" s="29">
        <f t="shared" si="2"/>
        <v>19752.343499999999</v>
      </c>
      <c r="F31" s="29">
        <f t="shared" si="2"/>
        <v>23424.954699999995</v>
      </c>
      <c r="G31" s="29">
        <f t="shared" si="2"/>
        <v>44419.675699999993</v>
      </c>
      <c r="H31" s="29">
        <f t="shared" si="2"/>
        <v>72130.541500000007</v>
      </c>
      <c r="I31" s="29">
        <f t="shared" si="2"/>
        <v>122214.24679999999</v>
      </c>
      <c r="J31" s="29">
        <f t="shared" si="2"/>
        <v>112514.85390000002</v>
      </c>
      <c r="K31" s="29">
        <f t="shared" si="2"/>
        <v>68008.585699999996</v>
      </c>
      <c r="L31" s="29">
        <f t="shared" si="2"/>
        <v>48282.486399999994</v>
      </c>
      <c r="M31" s="29">
        <f t="shared" si="2"/>
        <v>53748.832999999999</v>
      </c>
      <c r="N31" s="29">
        <f t="shared" si="2"/>
        <v>18116.6551</v>
      </c>
      <c r="O31" s="30">
        <f>O27</f>
        <v>2522</v>
      </c>
      <c r="P31" s="30">
        <f>SUM(P28:P30)</f>
        <v>620084.71659999993</v>
      </c>
      <c r="Q31" s="28"/>
      <c r="R31" s="31">
        <f>SUM(R27:R30)</f>
        <v>961892.05775677995</v>
      </c>
      <c r="S31" s="2"/>
      <c r="U31" s="27"/>
    </row>
    <row r="32" spans="1:31" x14ac:dyDescent="0.2">
      <c r="A32" s="4">
        <v>21</v>
      </c>
      <c r="S32" s="2"/>
      <c r="U32" s="27"/>
    </row>
    <row r="33" spans="1:31" x14ac:dyDescent="0.2">
      <c r="A33" s="4">
        <v>22</v>
      </c>
      <c r="B33" s="15" t="s">
        <v>35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Q33" s="18"/>
      <c r="R33" s="3"/>
      <c r="S33" s="2"/>
      <c r="U33" s="27"/>
    </row>
    <row r="34" spans="1:31" x14ac:dyDescent="0.2">
      <c r="A34" s="4">
        <v>23</v>
      </c>
      <c r="B34" s="1" t="s">
        <v>28</v>
      </c>
      <c r="C34" s="16">
        <v>1490</v>
      </c>
      <c r="D34" s="16">
        <v>1493</v>
      </c>
      <c r="E34" s="16">
        <v>1496</v>
      </c>
      <c r="F34" s="16">
        <v>1504</v>
      </c>
      <c r="G34" s="16">
        <v>1502</v>
      </c>
      <c r="H34" s="16">
        <v>1507</v>
      </c>
      <c r="I34" s="16">
        <v>1516</v>
      </c>
      <c r="J34" s="16">
        <v>1503</v>
      </c>
      <c r="K34" s="16">
        <v>1507</v>
      </c>
      <c r="L34" s="16">
        <v>1504</v>
      </c>
      <c r="M34" s="16">
        <v>1513</v>
      </c>
      <c r="N34" s="16">
        <v>1483</v>
      </c>
      <c r="O34" s="2">
        <f>SUM(C34:N34)</f>
        <v>18018</v>
      </c>
      <c r="P34" s="4"/>
      <c r="Q34" s="17">
        <f>Q27</f>
        <v>66</v>
      </c>
      <c r="R34" s="3">
        <f>O34*Q34</f>
        <v>1189188</v>
      </c>
      <c r="S34" s="2"/>
      <c r="U34" s="27"/>
    </row>
    <row r="35" spans="1:31" x14ac:dyDescent="0.2">
      <c r="A35" s="4">
        <v>24</v>
      </c>
      <c r="B35" s="1" t="s">
        <v>29</v>
      </c>
      <c r="C35" s="16">
        <v>22333.7261</v>
      </c>
      <c r="D35" s="16">
        <v>20476.419600000001</v>
      </c>
      <c r="E35" s="16">
        <v>24092.899399999998</v>
      </c>
      <c r="F35" s="16">
        <v>31351.3845</v>
      </c>
      <c r="G35" s="16">
        <v>53768.293099999995</v>
      </c>
      <c r="H35" s="16">
        <v>88124.361400000009</v>
      </c>
      <c r="I35" s="16">
        <v>129128.7534</v>
      </c>
      <c r="J35" s="16">
        <v>121153.76960000001</v>
      </c>
      <c r="K35" s="16">
        <v>80447.979800000001</v>
      </c>
      <c r="L35" s="16">
        <v>61795.671900000001</v>
      </c>
      <c r="M35" s="16">
        <v>38580.881600000001</v>
      </c>
      <c r="N35" s="16">
        <v>24163.165799999999</v>
      </c>
      <c r="O35" s="2"/>
      <c r="P35" s="2">
        <f>SUM(C35:N35)</f>
        <v>695417.30619999988</v>
      </c>
      <c r="Q35" s="18">
        <f>Q28</f>
        <v>1.5483</v>
      </c>
      <c r="R35" s="2">
        <f>P35*Q35</f>
        <v>1076714.6151894599</v>
      </c>
      <c r="S35" s="2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x14ac:dyDescent="0.2">
      <c r="A36" s="4">
        <v>25</v>
      </c>
      <c r="B36" s="1" t="s">
        <v>30</v>
      </c>
      <c r="C36" s="16">
        <v>2874.81</v>
      </c>
      <c r="D36" s="16">
        <v>2579.6799999999998</v>
      </c>
      <c r="E36" s="16">
        <v>900.29</v>
      </c>
      <c r="F36" s="16">
        <v>4145.53</v>
      </c>
      <c r="G36" s="16">
        <v>6763.58</v>
      </c>
      <c r="H36" s="16">
        <v>12252.12</v>
      </c>
      <c r="I36" s="16">
        <v>31691.31</v>
      </c>
      <c r="J36" s="16">
        <v>28565.17</v>
      </c>
      <c r="K36" s="16">
        <v>10448.75</v>
      </c>
      <c r="L36" s="16">
        <v>6337.4</v>
      </c>
      <c r="M36" s="16">
        <v>6665.39</v>
      </c>
      <c r="N36" s="16">
        <v>4028.98</v>
      </c>
      <c r="O36" s="2"/>
      <c r="P36" s="2">
        <f>SUM(C36:N36)</f>
        <v>117253.01</v>
      </c>
      <c r="Q36" s="18">
        <f>Q29</f>
        <v>1.0762</v>
      </c>
      <c r="R36" s="2">
        <f>P36*Q36</f>
        <v>126187.689362</v>
      </c>
      <c r="S36" s="2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x14ac:dyDescent="0.2">
      <c r="A37" s="4">
        <v>26</v>
      </c>
      <c r="B37" s="1" t="s">
        <v>31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2"/>
      <c r="P37" s="2">
        <f>SUM(C37:N37)</f>
        <v>0</v>
      </c>
      <c r="Q37" s="18">
        <f>Q30</f>
        <v>0.88880000000000003</v>
      </c>
      <c r="R37" s="2">
        <f>P37*Q37</f>
        <v>0</v>
      </c>
      <c r="S37" s="2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4">
        <v>27</v>
      </c>
      <c r="B38" s="28" t="s">
        <v>32</v>
      </c>
      <c r="C38" s="29">
        <f>SUM(C35:C37)</f>
        <v>25208.536100000001</v>
      </c>
      <c r="D38" s="29">
        <f t="shared" ref="D38:N38" si="3">SUM(D35:D37)</f>
        <v>23056.099600000001</v>
      </c>
      <c r="E38" s="29">
        <f t="shared" si="3"/>
        <v>24993.189399999999</v>
      </c>
      <c r="F38" s="29">
        <f t="shared" si="3"/>
        <v>35496.914499999999</v>
      </c>
      <c r="G38" s="29">
        <f t="shared" si="3"/>
        <v>60531.873099999997</v>
      </c>
      <c r="H38" s="29">
        <f t="shared" si="3"/>
        <v>100376.4814</v>
      </c>
      <c r="I38" s="29">
        <f t="shared" si="3"/>
        <v>160820.06340000001</v>
      </c>
      <c r="J38" s="29">
        <f t="shared" si="3"/>
        <v>149718.93960000001</v>
      </c>
      <c r="K38" s="29">
        <f t="shared" si="3"/>
        <v>90896.729800000001</v>
      </c>
      <c r="L38" s="29">
        <f t="shared" si="3"/>
        <v>68133.071899999995</v>
      </c>
      <c r="M38" s="29">
        <f t="shared" si="3"/>
        <v>45246.2716</v>
      </c>
      <c r="N38" s="29">
        <f t="shared" si="3"/>
        <v>28192.145799999998</v>
      </c>
      <c r="O38" s="30">
        <f>O34</f>
        <v>18018</v>
      </c>
      <c r="P38" s="30">
        <f>SUM(P35:P37)</f>
        <v>812670.31619999988</v>
      </c>
      <c r="Q38" s="28"/>
      <c r="R38" s="31">
        <f>SUM(R34:R37)</f>
        <v>2392090.3045514603</v>
      </c>
      <c r="S38" s="2"/>
    </row>
    <row r="39" spans="1:31" x14ac:dyDescent="0.2">
      <c r="A39" s="4">
        <v>28</v>
      </c>
      <c r="S39" s="19"/>
      <c r="T39" s="2"/>
      <c r="U39" s="27"/>
      <c r="V39" s="19"/>
    </row>
    <row r="40" spans="1:31" x14ac:dyDescent="0.2">
      <c r="A40" s="4">
        <v>29</v>
      </c>
      <c r="B40" s="15" t="s">
        <v>36</v>
      </c>
      <c r="S40" s="19"/>
      <c r="T40" s="2"/>
      <c r="U40" s="27"/>
      <c r="V40" s="19"/>
    </row>
    <row r="41" spans="1:31" x14ac:dyDescent="0.2">
      <c r="A41" s="4">
        <v>30</v>
      </c>
      <c r="B41" s="1" t="s">
        <v>37</v>
      </c>
      <c r="C41" s="33">
        <v>2</v>
      </c>
      <c r="D41" s="33">
        <v>2</v>
      </c>
      <c r="E41" s="33">
        <v>2</v>
      </c>
      <c r="F41" s="33">
        <v>2</v>
      </c>
      <c r="G41" s="33">
        <v>3</v>
      </c>
      <c r="H41" s="33">
        <v>3</v>
      </c>
      <c r="I41" s="33">
        <v>3</v>
      </c>
      <c r="J41" s="33">
        <v>3</v>
      </c>
      <c r="K41" s="33">
        <v>3</v>
      </c>
      <c r="L41" s="33">
        <v>3</v>
      </c>
      <c r="M41" s="33">
        <v>4</v>
      </c>
      <c r="N41" s="33">
        <v>2</v>
      </c>
      <c r="O41" s="2">
        <f>SUM(C41:N41)</f>
        <v>32</v>
      </c>
      <c r="P41" s="4"/>
      <c r="Q41" s="26">
        <v>520</v>
      </c>
      <c r="R41" s="3">
        <f>O41*Q41</f>
        <v>16640</v>
      </c>
      <c r="U41" s="2"/>
      <c r="V41" s="19"/>
    </row>
    <row r="42" spans="1:31" x14ac:dyDescent="0.2">
      <c r="A42" s="4">
        <v>31</v>
      </c>
      <c r="B42" s="1" t="s">
        <v>38</v>
      </c>
      <c r="C42" s="33">
        <v>19.064800000000002</v>
      </c>
      <c r="D42" s="33">
        <v>28.697600000000001</v>
      </c>
      <c r="E42" s="33">
        <v>122.4164</v>
      </c>
      <c r="F42" s="33">
        <v>44.350900000000003</v>
      </c>
      <c r="G42" s="33">
        <v>169.93610000000001</v>
      </c>
      <c r="H42" s="33">
        <v>970.43129999999996</v>
      </c>
      <c r="I42" s="33">
        <v>1488.3128999999999</v>
      </c>
      <c r="J42" s="33">
        <v>1867.9184</v>
      </c>
      <c r="K42" s="33">
        <v>1099.057</v>
      </c>
      <c r="L42" s="33">
        <v>543.30920000000003</v>
      </c>
      <c r="M42" s="33">
        <v>397.65870000000001</v>
      </c>
      <c r="N42" s="33">
        <v>59.301400000000001</v>
      </c>
      <c r="O42" s="2"/>
      <c r="P42" s="2">
        <f>SUM(C42:N42)</f>
        <v>6810.4546999999993</v>
      </c>
      <c r="Q42" s="18">
        <v>0.95569999999999999</v>
      </c>
      <c r="R42" s="2">
        <f>P42*Q42</f>
        <v>6508.7515567899991</v>
      </c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2">
      <c r="A43" s="4">
        <v>32</v>
      </c>
      <c r="B43" s="1" t="s">
        <v>31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2"/>
      <c r="P43" s="2">
        <f>SUM(C43:N43)</f>
        <v>0</v>
      </c>
      <c r="Q43" s="18">
        <v>0.78369999999999995</v>
      </c>
      <c r="R43" s="2">
        <f>P43*Q43</f>
        <v>0</v>
      </c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2">
      <c r="A44" s="4">
        <v>33</v>
      </c>
      <c r="B44" s="28" t="s">
        <v>32</v>
      </c>
      <c r="C44" s="29">
        <f>SUM(C42:C43)</f>
        <v>19.064800000000002</v>
      </c>
      <c r="D44" s="29">
        <f t="shared" ref="D44:N44" si="4">SUM(D42:D43)</f>
        <v>28.697600000000001</v>
      </c>
      <c r="E44" s="29">
        <f t="shared" si="4"/>
        <v>122.4164</v>
      </c>
      <c r="F44" s="29">
        <f t="shared" si="4"/>
        <v>44.350900000000003</v>
      </c>
      <c r="G44" s="29">
        <f t="shared" si="4"/>
        <v>169.93610000000001</v>
      </c>
      <c r="H44" s="29">
        <f t="shared" si="4"/>
        <v>970.43129999999996</v>
      </c>
      <c r="I44" s="29">
        <f t="shared" si="4"/>
        <v>1488.3128999999999</v>
      </c>
      <c r="J44" s="29">
        <f t="shared" si="4"/>
        <v>1867.9184</v>
      </c>
      <c r="K44" s="29">
        <f t="shared" si="4"/>
        <v>1099.057</v>
      </c>
      <c r="L44" s="29">
        <f t="shared" si="4"/>
        <v>543.30920000000003</v>
      </c>
      <c r="M44" s="29">
        <f t="shared" si="4"/>
        <v>397.65870000000001</v>
      </c>
      <c r="N44" s="29">
        <f t="shared" si="4"/>
        <v>59.301400000000001</v>
      </c>
      <c r="O44" s="30">
        <f>O41</f>
        <v>32</v>
      </c>
      <c r="P44" s="30">
        <f>SUM(P42:P43)</f>
        <v>6810.4546999999993</v>
      </c>
      <c r="Q44" s="28"/>
      <c r="R44" s="31">
        <f>SUM(R41:R43)</f>
        <v>23148.751556789997</v>
      </c>
    </row>
    <row r="45" spans="1:31" x14ac:dyDescent="0.2">
      <c r="A45" s="4">
        <v>34</v>
      </c>
    </row>
    <row r="46" spans="1:31" x14ac:dyDescent="0.2">
      <c r="A46" s="4">
        <v>35</v>
      </c>
      <c r="B46" s="15" t="s">
        <v>39</v>
      </c>
    </row>
    <row r="47" spans="1:31" x14ac:dyDescent="0.2">
      <c r="A47" s="4">
        <v>36</v>
      </c>
      <c r="B47" s="1" t="s">
        <v>37</v>
      </c>
      <c r="C47" s="16">
        <v>5</v>
      </c>
      <c r="D47" s="16">
        <v>5</v>
      </c>
      <c r="E47" s="16">
        <v>6</v>
      </c>
      <c r="F47" s="16">
        <v>6</v>
      </c>
      <c r="G47" s="16">
        <v>6</v>
      </c>
      <c r="H47" s="16">
        <v>5</v>
      </c>
      <c r="I47" s="16">
        <v>8</v>
      </c>
      <c r="J47" s="16">
        <v>8</v>
      </c>
      <c r="K47" s="16">
        <v>6</v>
      </c>
      <c r="L47" s="16">
        <v>6</v>
      </c>
      <c r="M47" s="16">
        <v>6</v>
      </c>
      <c r="N47" s="16">
        <v>6</v>
      </c>
      <c r="O47" s="2">
        <f>SUM(C47:N47)</f>
        <v>73</v>
      </c>
      <c r="P47" s="4"/>
      <c r="Q47" s="26">
        <f>Q41</f>
        <v>520</v>
      </c>
      <c r="R47" s="3">
        <f>O47*Q47</f>
        <v>37960</v>
      </c>
    </row>
    <row r="48" spans="1:31" x14ac:dyDescent="0.2">
      <c r="A48" s="4">
        <v>37</v>
      </c>
      <c r="B48" s="1" t="s">
        <v>38</v>
      </c>
      <c r="C48" s="16">
        <v>1620.8219999999999</v>
      </c>
      <c r="D48" s="16">
        <v>2041.4</v>
      </c>
      <c r="E48" s="16">
        <v>2038.1</v>
      </c>
      <c r="F48" s="16">
        <v>1556.636</v>
      </c>
      <c r="G48" s="16">
        <v>1833.412</v>
      </c>
      <c r="H48" s="16">
        <v>1436.077</v>
      </c>
      <c r="I48" s="16">
        <v>1910.44</v>
      </c>
      <c r="J48" s="16">
        <v>1860.9</v>
      </c>
      <c r="K48" s="16">
        <v>2104.9</v>
      </c>
      <c r="L48" s="16">
        <v>2078.4</v>
      </c>
      <c r="M48" s="16">
        <v>2200.1999999999998</v>
      </c>
      <c r="N48" s="16">
        <v>1286</v>
      </c>
      <c r="O48" s="2"/>
      <c r="P48" s="2">
        <f>SUM(C48:N48)</f>
        <v>21967.287000000004</v>
      </c>
      <c r="Q48" s="18">
        <f>Q42</f>
        <v>0.95569999999999999</v>
      </c>
      <c r="R48" s="2">
        <f>P48*Q48</f>
        <v>20994.136185900003</v>
      </c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2">
      <c r="A49" s="4">
        <v>38</v>
      </c>
      <c r="B49" s="1" t="s">
        <v>31</v>
      </c>
      <c r="C49" s="16">
        <v>7295.6719999999996</v>
      </c>
      <c r="D49" s="16">
        <v>8055.6100000000006</v>
      </c>
      <c r="E49" s="16">
        <v>10759.655999999999</v>
      </c>
      <c r="F49" s="16">
        <v>10023.146999999999</v>
      </c>
      <c r="G49" s="16">
        <v>14051.564</v>
      </c>
      <c r="H49" s="16">
        <v>20976.724999999999</v>
      </c>
      <c r="I49" s="16">
        <v>20050.698</v>
      </c>
      <c r="J49" s="16">
        <v>17548.054</v>
      </c>
      <c r="K49" s="16">
        <v>21736.326999999997</v>
      </c>
      <c r="L49" s="16">
        <v>20225.300999999999</v>
      </c>
      <c r="M49" s="16">
        <v>16426.343000000001</v>
      </c>
      <c r="N49" s="16">
        <v>16784.196</v>
      </c>
      <c r="O49" s="2"/>
      <c r="P49" s="2">
        <f>SUM(C49:N49)</f>
        <v>183933.29300000001</v>
      </c>
      <c r="Q49" s="18">
        <f>Q43</f>
        <v>0.78369999999999995</v>
      </c>
      <c r="R49" s="2">
        <f>P49*Q49</f>
        <v>144148.52172409999</v>
      </c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x14ac:dyDescent="0.2">
      <c r="A50" s="4">
        <v>39</v>
      </c>
      <c r="B50" s="28" t="s">
        <v>32</v>
      </c>
      <c r="C50" s="29">
        <f>SUM(C48:C49)</f>
        <v>8916.4939999999988</v>
      </c>
      <c r="D50" s="29">
        <f t="shared" ref="D50:N50" si="5">SUM(D48:D49)</f>
        <v>10097.01</v>
      </c>
      <c r="E50" s="29">
        <f t="shared" si="5"/>
        <v>12797.755999999999</v>
      </c>
      <c r="F50" s="29">
        <f t="shared" si="5"/>
        <v>11579.782999999999</v>
      </c>
      <c r="G50" s="29">
        <f t="shared" si="5"/>
        <v>15884.976000000001</v>
      </c>
      <c r="H50" s="29">
        <f t="shared" si="5"/>
        <v>22412.802</v>
      </c>
      <c r="I50" s="29">
        <f t="shared" si="5"/>
        <v>21961.137999999999</v>
      </c>
      <c r="J50" s="29">
        <f t="shared" si="5"/>
        <v>19408.954000000002</v>
      </c>
      <c r="K50" s="29">
        <f t="shared" si="5"/>
        <v>23841.226999999999</v>
      </c>
      <c r="L50" s="29">
        <f t="shared" si="5"/>
        <v>22303.701000000001</v>
      </c>
      <c r="M50" s="29">
        <f t="shared" si="5"/>
        <v>18626.543000000001</v>
      </c>
      <c r="N50" s="29">
        <f t="shared" si="5"/>
        <v>18070.196</v>
      </c>
      <c r="O50" s="30">
        <f>O47</f>
        <v>73</v>
      </c>
      <c r="P50" s="30">
        <f>SUM(P48:P49)</f>
        <v>205900.58000000002</v>
      </c>
      <c r="Q50" s="28"/>
      <c r="R50" s="31">
        <f>SUM(R47:R49)</f>
        <v>203102.65791000001</v>
      </c>
    </row>
    <row r="51" spans="1:31" x14ac:dyDescent="0.2">
      <c r="A51" s="4">
        <v>40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31" x14ac:dyDescent="0.2">
      <c r="A52" s="4">
        <v>41</v>
      </c>
      <c r="B52" s="15" t="s">
        <v>40</v>
      </c>
      <c r="T52" s="2"/>
      <c r="U52" s="2"/>
      <c r="X52" s="18"/>
      <c r="Y52" s="2"/>
    </row>
    <row r="53" spans="1:31" x14ac:dyDescent="0.2">
      <c r="A53" s="4">
        <v>42</v>
      </c>
      <c r="B53" s="1" t="s">
        <v>41</v>
      </c>
      <c r="C53" s="35">
        <v>119.34615384615384</v>
      </c>
      <c r="D53" s="35">
        <v>119.34615384615384</v>
      </c>
      <c r="E53" s="35">
        <v>119.34615384615384</v>
      </c>
      <c r="F53" s="35">
        <v>119.34615384615384</v>
      </c>
      <c r="G53" s="35">
        <v>119.34615384615384</v>
      </c>
      <c r="H53" s="35">
        <v>121.34615384615384</v>
      </c>
      <c r="I53" s="35">
        <v>119.34615384615384</v>
      </c>
      <c r="J53" s="35">
        <v>118.34615384615384</v>
      </c>
      <c r="K53" s="35">
        <v>119.34615384615384</v>
      </c>
      <c r="L53" s="35">
        <v>119.34615384615384</v>
      </c>
      <c r="M53" s="35">
        <v>120.34615384615384</v>
      </c>
      <c r="N53" s="35">
        <v>119.34615384615384</v>
      </c>
      <c r="O53" s="2">
        <f>SUM(C53:N53)</f>
        <v>1434.153846153846</v>
      </c>
      <c r="Q53" s="26">
        <v>520</v>
      </c>
      <c r="R53" s="3">
        <f>O53*Q53</f>
        <v>745759.99999999988</v>
      </c>
      <c r="S53" s="3"/>
      <c r="T53" s="2"/>
      <c r="U53" s="2"/>
      <c r="X53" s="18"/>
      <c r="Y53" s="2"/>
    </row>
    <row r="54" spans="1:31" x14ac:dyDescent="0.2">
      <c r="A54" s="4">
        <v>43</v>
      </c>
      <c r="B54" s="1" t="s">
        <v>42</v>
      </c>
      <c r="C54" s="36">
        <v>5950</v>
      </c>
      <c r="D54" s="36">
        <v>5950</v>
      </c>
      <c r="E54" s="36">
        <v>5950</v>
      </c>
      <c r="F54" s="36">
        <v>5950</v>
      </c>
      <c r="G54" s="36">
        <v>5950</v>
      </c>
      <c r="H54" s="36">
        <v>6050</v>
      </c>
      <c r="I54" s="36">
        <v>5950</v>
      </c>
      <c r="J54" s="36">
        <v>5900</v>
      </c>
      <c r="K54" s="36">
        <v>6000</v>
      </c>
      <c r="L54" s="36">
        <v>5950</v>
      </c>
      <c r="M54" s="36">
        <v>6000</v>
      </c>
      <c r="N54" s="36">
        <v>5950</v>
      </c>
      <c r="R54" s="2">
        <f>SUM(C54:N54)</f>
        <v>71550</v>
      </c>
      <c r="S54" s="3"/>
      <c r="U54" s="2"/>
      <c r="X54" s="18"/>
      <c r="Y54" s="2"/>
    </row>
    <row r="55" spans="1:31" x14ac:dyDescent="0.2">
      <c r="A55" s="4">
        <v>44</v>
      </c>
      <c r="B55" s="1" t="s">
        <v>43</v>
      </c>
      <c r="C55" s="36">
        <v>6900</v>
      </c>
      <c r="D55" s="36">
        <v>7050</v>
      </c>
      <c r="E55" s="36">
        <v>6900</v>
      </c>
      <c r="F55" s="36">
        <v>7050</v>
      </c>
      <c r="G55" s="36">
        <v>7050</v>
      </c>
      <c r="H55" s="36">
        <v>7200</v>
      </c>
      <c r="I55" s="36">
        <v>7125</v>
      </c>
      <c r="J55" s="36">
        <v>7200</v>
      </c>
      <c r="K55" s="36">
        <v>7050</v>
      </c>
      <c r="L55" s="36">
        <v>7125</v>
      </c>
      <c r="M55" s="36">
        <v>7200</v>
      </c>
      <c r="N55" s="36">
        <v>7200</v>
      </c>
      <c r="R55" s="2">
        <f>SUM(C55:N55)</f>
        <v>85050</v>
      </c>
      <c r="S55" s="3"/>
      <c r="U55" s="2"/>
      <c r="X55" s="18"/>
      <c r="Y55" s="2"/>
    </row>
    <row r="56" spans="1:31" x14ac:dyDescent="0.2">
      <c r="A56" s="4">
        <v>45</v>
      </c>
      <c r="B56" s="1" t="s">
        <v>44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14"/>
      <c r="R56" s="2">
        <f>SUM(C56:N56)</f>
        <v>0</v>
      </c>
      <c r="S56" s="3"/>
      <c r="X56" s="18"/>
      <c r="Y56" s="2"/>
    </row>
    <row r="57" spans="1:31" x14ac:dyDescent="0.2">
      <c r="A57" s="4">
        <v>46</v>
      </c>
      <c r="B57" s="1" t="s">
        <v>45</v>
      </c>
      <c r="C57" s="16">
        <v>31464.480999999996</v>
      </c>
      <c r="D57" s="16">
        <v>34123.5</v>
      </c>
      <c r="E57" s="16">
        <v>35729.080999999998</v>
      </c>
      <c r="F57" s="16">
        <v>35896.705000000002</v>
      </c>
      <c r="G57" s="16">
        <v>35700</v>
      </c>
      <c r="H57" s="16">
        <v>35611.274000000005</v>
      </c>
      <c r="I57" s="16">
        <v>35440.599000000002</v>
      </c>
      <c r="J57" s="16">
        <v>33941.104999999996</v>
      </c>
      <c r="K57" s="16">
        <v>32105.792000000001</v>
      </c>
      <c r="L57" s="16">
        <v>31434.730000000003</v>
      </c>
      <c r="M57" s="16">
        <v>30898.559000000005</v>
      </c>
      <c r="N57" s="16">
        <v>31272.666000000005</v>
      </c>
      <c r="O57" s="14"/>
      <c r="P57" s="2">
        <f>SUM(C57:N57)</f>
        <v>403618.49200000003</v>
      </c>
      <c r="Q57" s="18">
        <v>1.5483</v>
      </c>
      <c r="R57" s="2">
        <f>P57*Q57</f>
        <v>624922.51116360002</v>
      </c>
      <c r="S57" s="3"/>
      <c r="T57"/>
      <c r="U57"/>
      <c r="V57"/>
      <c r="W57"/>
      <c r="X57"/>
      <c r="Y57"/>
      <c r="Z57"/>
      <c r="AA57"/>
      <c r="AB57"/>
      <c r="AC57"/>
      <c r="AD57"/>
      <c r="AE57"/>
    </row>
    <row r="58" spans="1:31" x14ac:dyDescent="0.2">
      <c r="A58" s="4">
        <v>47</v>
      </c>
      <c r="B58" s="1" t="s">
        <v>46</v>
      </c>
      <c r="C58" s="16">
        <v>406806.91199999989</v>
      </c>
      <c r="D58" s="16">
        <v>472060.04299999971</v>
      </c>
      <c r="E58" s="16">
        <v>525685.69700000016</v>
      </c>
      <c r="F58" s="16">
        <v>564243.50700000022</v>
      </c>
      <c r="G58" s="16">
        <v>673390.15800000017</v>
      </c>
      <c r="H58" s="16">
        <v>551813.29999999981</v>
      </c>
      <c r="I58" s="16">
        <v>504734.49100000004</v>
      </c>
      <c r="J58" s="16">
        <v>442110.44699999999</v>
      </c>
      <c r="K58" s="16">
        <v>411246.7350000001</v>
      </c>
      <c r="L58" s="16">
        <v>405427.66999999993</v>
      </c>
      <c r="M58" s="16">
        <v>397102.24300000013</v>
      </c>
      <c r="N58" s="16">
        <v>411062.49300000007</v>
      </c>
      <c r="P58" s="2">
        <f>SUM(C58:N58)</f>
        <v>5765683.6959999995</v>
      </c>
      <c r="Q58" s="18">
        <v>1.0762</v>
      </c>
      <c r="R58" s="2">
        <f>P58*Q58</f>
        <v>6205028.7936351998</v>
      </c>
      <c r="S58" s="3"/>
      <c r="T58"/>
      <c r="U58"/>
      <c r="V58"/>
      <c r="W58"/>
      <c r="X58"/>
      <c r="Y58"/>
      <c r="Z58"/>
      <c r="AA58"/>
      <c r="AB58"/>
      <c r="AC58"/>
      <c r="AD58"/>
      <c r="AE58"/>
    </row>
    <row r="59" spans="1:31" x14ac:dyDescent="0.2">
      <c r="A59" s="4">
        <v>48</v>
      </c>
      <c r="B59" s="1" t="s">
        <v>47</v>
      </c>
      <c r="C59" s="16">
        <v>108609.992</v>
      </c>
      <c r="D59" s="16">
        <v>143399.11800000002</v>
      </c>
      <c r="E59" s="16">
        <v>152185</v>
      </c>
      <c r="F59" s="16">
        <v>135721.93599999999</v>
      </c>
      <c r="G59" s="16">
        <v>214738.15400000001</v>
      </c>
      <c r="H59" s="16">
        <v>172590.22999999995</v>
      </c>
      <c r="I59" s="16">
        <v>174296.59700000001</v>
      </c>
      <c r="J59" s="16">
        <v>147987.49400000001</v>
      </c>
      <c r="K59" s="16">
        <v>135462.75199999998</v>
      </c>
      <c r="L59" s="16">
        <v>111234.209</v>
      </c>
      <c r="M59" s="16">
        <v>107871.19000000002</v>
      </c>
      <c r="N59" s="16">
        <v>116960.83199999999</v>
      </c>
      <c r="O59" s="14"/>
      <c r="P59" s="2">
        <f>SUM(C59:N59)</f>
        <v>1721057.504</v>
      </c>
      <c r="Q59" s="18">
        <v>0.88880000000000003</v>
      </c>
      <c r="R59" s="2">
        <f>P59*Q59</f>
        <v>1529675.9095552</v>
      </c>
      <c r="S59" s="3"/>
      <c r="T59"/>
      <c r="U59"/>
      <c r="V59"/>
      <c r="W59"/>
      <c r="X59"/>
      <c r="Y59"/>
      <c r="Z59"/>
      <c r="AA59"/>
      <c r="AB59"/>
      <c r="AC59"/>
      <c r="AD59"/>
      <c r="AE59"/>
    </row>
    <row r="60" spans="1:31" x14ac:dyDescent="0.2">
      <c r="A60" s="4">
        <v>49</v>
      </c>
      <c r="B60" s="28" t="s">
        <v>32</v>
      </c>
      <c r="C60" s="29">
        <f>SUM(C57:C59)</f>
        <v>546881.38499999989</v>
      </c>
      <c r="D60" s="29">
        <f t="shared" ref="D60:N60" si="6">SUM(D57:D59)</f>
        <v>649582.66099999973</v>
      </c>
      <c r="E60" s="29">
        <f t="shared" si="6"/>
        <v>713599.77800000017</v>
      </c>
      <c r="F60" s="29">
        <f t="shared" si="6"/>
        <v>735862.14800000016</v>
      </c>
      <c r="G60" s="29">
        <f t="shared" si="6"/>
        <v>923828.31200000015</v>
      </c>
      <c r="H60" s="29">
        <f t="shared" si="6"/>
        <v>760014.80399999977</v>
      </c>
      <c r="I60" s="29">
        <f t="shared" si="6"/>
        <v>714471.68700000015</v>
      </c>
      <c r="J60" s="29">
        <f t="shared" si="6"/>
        <v>624039.04599999997</v>
      </c>
      <c r="K60" s="29">
        <f t="shared" si="6"/>
        <v>578815.2790000001</v>
      </c>
      <c r="L60" s="29">
        <f t="shared" si="6"/>
        <v>548096.60899999994</v>
      </c>
      <c r="M60" s="29">
        <f t="shared" si="6"/>
        <v>535871.9920000002</v>
      </c>
      <c r="N60" s="29">
        <f t="shared" si="6"/>
        <v>559295.99100000015</v>
      </c>
      <c r="O60" s="30">
        <f>SUM(O53:O59)</f>
        <v>1434.153846153846</v>
      </c>
      <c r="P60" s="30">
        <f>SUM(P57:P59)</f>
        <v>7890359.6919999989</v>
      </c>
      <c r="Q60" s="28"/>
      <c r="R60" s="31">
        <f>SUM(R53:R59)</f>
        <v>9261987.2143539991</v>
      </c>
      <c r="Y60" s="2"/>
    </row>
    <row r="61" spans="1:31" x14ac:dyDescent="0.2">
      <c r="A61" s="4">
        <v>50</v>
      </c>
      <c r="Y61" s="2"/>
    </row>
    <row r="62" spans="1:31" x14ac:dyDescent="0.2">
      <c r="A62" s="4">
        <v>51</v>
      </c>
      <c r="B62" s="15" t="s">
        <v>48</v>
      </c>
      <c r="Y62" s="2"/>
    </row>
    <row r="63" spans="1:31" x14ac:dyDescent="0.2">
      <c r="A63" s="4">
        <v>52</v>
      </c>
      <c r="B63" s="1" t="s">
        <v>45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P63" s="2">
        <f>SUM(C63:O63)</f>
        <v>0</v>
      </c>
      <c r="Q63" s="37">
        <v>1.161225</v>
      </c>
      <c r="R63" s="3">
        <f>O63*Q63</f>
        <v>0</v>
      </c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x14ac:dyDescent="0.2">
      <c r="A64" s="4">
        <v>53</v>
      </c>
      <c r="B64" s="1" t="s">
        <v>46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P64" s="2">
        <f t="shared" ref="P64:P66" si="7">SUM(C64:O64)</f>
        <v>0</v>
      </c>
      <c r="Q64" s="37">
        <v>0.80715000000000003</v>
      </c>
      <c r="R64" s="2">
        <f t="shared" ref="R64:R65" si="8">P64*Q64</f>
        <v>0</v>
      </c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x14ac:dyDescent="0.2">
      <c r="A65" s="4">
        <v>54</v>
      </c>
      <c r="B65" s="1" t="s">
        <v>47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P65" s="2">
        <f t="shared" si="7"/>
        <v>0</v>
      </c>
      <c r="Q65" s="38">
        <v>0.66660000000000008</v>
      </c>
      <c r="R65" s="2">
        <f t="shared" si="8"/>
        <v>0</v>
      </c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A66" s="4">
        <v>55</v>
      </c>
      <c r="B66" s="28" t="s">
        <v>32</v>
      </c>
      <c r="C66" s="29">
        <f>SUM(C63:C65)</f>
        <v>0</v>
      </c>
      <c r="D66" s="29">
        <f t="shared" ref="D66:N66" si="9">SUM(D63:D65)</f>
        <v>0</v>
      </c>
      <c r="E66" s="29">
        <f t="shared" si="9"/>
        <v>0</v>
      </c>
      <c r="F66" s="29">
        <f t="shared" si="9"/>
        <v>0</v>
      </c>
      <c r="G66" s="29">
        <f t="shared" si="9"/>
        <v>0</v>
      </c>
      <c r="H66" s="29">
        <f t="shared" si="9"/>
        <v>0</v>
      </c>
      <c r="I66" s="29">
        <f t="shared" si="9"/>
        <v>0</v>
      </c>
      <c r="J66" s="29">
        <f t="shared" si="9"/>
        <v>0</v>
      </c>
      <c r="K66" s="29">
        <f t="shared" si="9"/>
        <v>0</v>
      </c>
      <c r="L66" s="29">
        <f t="shared" si="9"/>
        <v>0</v>
      </c>
      <c r="M66" s="29">
        <f t="shared" si="9"/>
        <v>0</v>
      </c>
      <c r="N66" s="29">
        <f t="shared" si="9"/>
        <v>0</v>
      </c>
      <c r="P66" s="30">
        <f t="shared" si="7"/>
        <v>0</v>
      </c>
      <c r="Q66" s="28"/>
      <c r="R66" s="31">
        <f>SUM(R63:R65)</f>
        <v>0</v>
      </c>
      <c r="Y66" s="2"/>
    </row>
    <row r="67" spans="1:31" x14ac:dyDescent="0.2">
      <c r="A67" s="4">
        <v>56</v>
      </c>
      <c r="Y67" s="2"/>
    </row>
    <row r="68" spans="1:31" x14ac:dyDescent="0.2">
      <c r="A68" s="4">
        <v>57</v>
      </c>
      <c r="B68" s="15" t="s">
        <v>49</v>
      </c>
      <c r="Y68" s="2"/>
    </row>
    <row r="69" spans="1:31" x14ac:dyDescent="0.2">
      <c r="A69" s="4">
        <v>58</v>
      </c>
      <c r="B69" s="1" t="s">
        <v>41</v>
      </c>
      <c r="C69" s="35">
        <v>70</v>
      </c>
      <c r="D69" s="35">
        <v>70</v>
      </c>
      <c r="E69" s="35">
        <v>70</v>
      </c>
      <c r="F69" s="35">
        <v>70</v>
      </c>
      <c r="G69" s="35">
        <v>70</v>
      </c>
      <c r="H69" s="35">
        <v>70</v>
      </c>
      <c r="I69" s="35">
        <v>70</v>
      </c>
      <c r="J69" s="35">
        <v>70</v>
      </c>
      <c r="K69" s="35">
        <v>71</v>
      </c>
      <c r="L69" s="35">
        <v>71</v>
      </c>
      <c r="M69" s="35">
        <v>71</v>
      </c>
      <c r="N69" s="35">
        <v>71</v>
      </c>
      <c r="O69" s="2">
        <f>SUM(C69:N69)</f>
        <v>844</v>
      </c>
      <c r="P69" s="4"/>
      <c r="Q69" s="26">
        <v>520</v>
      </c>
      <c r="R69" s="3">
        <f>O69*Q69</f>
        <v>438880</v>
      </c>
      <c r="X69" s="18"/>
      <c r="Y69" s="2"/>
    </row>
    <row r="70" spans="1:31" x14ac:dyDescent="0.2">
      <c r="A70" s="4">
        <v>59</v>
      </c>
      <c r="B70" s="1" t="s">
        <v>42</v>
      </c>
      <c r="C70" s="36">
        <v>3450</v>
      </c>
      <c r="D70" s="36">
        <v>3450</v>
      </c>
      <c r="E70" s="36">
        <v>3450</v>
      </c>
      <c r="F70" s="36">
        <v>3450</v>
      </c>
      <c r="G70" s="36">
        <v>3450</v>
      </c>
      <c r="H70" s="36">
        <v>3450</v>
      </c>
      <c r="I70" s="36">
        <v>3450</v>
      </c>
      <c r="J70" s="36">
        <v>3450</v>
      </c>
      <c r="K70" s="36">
        <v>3500</v>
      </c>
      <c r="L70" s="36">
        <v>3500</v>
      </c>
      <c r="M70" s="36">
        <v>3500</v>
      </c>
      <c r="N70" s="36">
        <v>3500</v>
      </c>
      <c r="R70" s="2">
        <f>SUM(C70:N70)</f>
        <v>41600</v>
      </c>
      <c r="X70" s="18"/>
      <c r="Y70" s="2"/>
    </row>
    <row r="71" spans="1:31" x14ac:dyDescent="0.2">
      <c r="A71" s="4">
        <v>60</v>
      </c>
      <c r="B71" s="1" t="s">
        <v>43</v>
      </c>
      <c r="C71" s="36">
        <v>3900</v>
      </c>
      <c r="D71" s="36">
        <v>3900</v>
      </c>
      <c r="E71" s="36">
        <v>3900</v>
      </c>
      <c r="F71" s="36">
        <v>3900</v>
      </c>
      <c r="G71" s="36">
        <v>3900</v>
      </c>
      <c r="H71" s="36">
        <v>3900</v>
      </c>
      <c r="I71" s="36">
        <v>3900</v>
      </c>
      <c r="J71" s="36">
        <v>3900</v>
      </c>
      <c r="K71" s="36">
        <v>3975</v>
      </c>
      <c r="L71" s="36">
        <v>3975</v>
      </c>
      <c r="M71" s="36">
        <v>3975</v>
      </c>
      <c r="N71" s="36">
        <v>3975</v>
      </c>
      <c r="R71" s="2">
        <f>SUM(C71:N71)</f>
        <v>47100</v>
      </c>
      <c r="X71" s="18"/>
      <c r="Y71" s="2"/>
    </row>
    <row r="72" spans="1:31" x14ac:dyDescent="0.2">
      <c r="A72" s="4">
        <v>61</v>
      </c>
      <c r="B72" s="1" t="s">
        <v>44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R72" s="2">
        <f>SUM(C72:N72)</f>
        <v>0</v>
      </c>
      <c r="X72" s="18"/>
      <c r="Y72" s="2"/>
    </row>
    <row r="73" spans="1:31" x14ac:dyDescent="0.2">
      <c r="A73" s="4">
        <v>62</v>
      </c>
      <c r="B73" s="1" t="s">
        <v>50</v>
      </c>
      <c r="C73" s="16">
        <v>397640.08999999991</v>
      </c>
      <c r="D73" s="16">
        <v>442351.85199999996</v>
      </c>
      <c r="E73" s="16">
        <v>463474.78000000009</v>
      </c>
      <c r="F73" s="16">
        <v>463884.10000000003</v>
      </c>
      <c r="G73" s="16">
        <v>486045.31699999992</v>
      </c>
      <c r="H73" s="16">
        <v>445164.79100000003</v>
      </c>
      <c r="I73" s="16">
        <v>434683.45099999994</v>
      </c>
      <c r="J73" s="16">
        <v>424391.45600000001</v>
      </c>
      <c r="K73" s="16">
        <v>423536.50999999995</v>
      </c>
      <c r="L73" s="16">
        <v>416313.16300000006</v>
      </c>
      <c r="M73" s="16">
        <v>401974.18699999986</v>
      </c>
      <c r="N73" s="16">
        <v>388998.01500000001</v>
      </c>
      <c r="P73" s="2">
        <f>SUM(C73:N73)</f>
        <v>5188457.7119999994</v>
      </c>
      <c r="Q73" s="18">
        <v>0.95569999999999999</v>
      </c>
      <c r="R73" s="2">
        <f>P73*Q73</f>
        <v>4958609.0353583992</v>
      </c>
      <c r="T73"/>
      <c r="U73"/>
      <c r="V73"/>
      <c r="W73"/>
      <c r="X73"/>
      <c r="Y73"/>
      <c r="Z73"/>
      <c r="AA73"/>
      <c r="AB73"/>
      <c r="AC73"/>
      <c r="AD73"/>
      <c r="AE73"/>
    </row>
    <row r="74" spans="1:31" x14ac:dyDescent="0.2">
      <c r="A74" s="4">
        <v>63</v>
      </c>
      <c r="B74" s="1" t="s">
        <v>51</v>
      </c>
      <c r="C74" s="16">
        <v>247659.10700000005</v>
      </c>
      <c r="D74" s="16">
        <v>313000.67499999999</v>
      </c>
      <c r="E74" s="16">
        <v>310632.62900000002</v>
      </c>
      <c r="F74" s="16">
        <v>314147.96799999994</v>
      </c>
      <c r="G74" s="16">
        <v>354311.09900000005</v>
      </c>
      <c r="H74" s="16">
        <v>308383.99300000007</v>
      </c>
      <c r="I74" s="16">
        <v>319776.386</v>
      </c>
      <c r="J74" s="16">
        <v>277573.55499999993</v>
      </c>
      <c r="K74" s="16">
        <v>270524.43799999997</v>
      </c>
      <c r="L74" s="16">
        <v>272196.22100000002</v>
      </c>
      <c r="M74" s="16">
        <v>245261.25299999994</v>
      </c>
      <c r="N74" s="16">
        <v>173601.33800000002</v>
      </c>
      <c r="P74" s="2">
        <f>SUM(C74:N74)</f>
        <v>3407068.6620000005</v>
      </c>
      <c r="Q74" s="18">
        <v>0.78369999999999995</v>
      </c>
      <c r="R74" s="2">
        <f>P74*Q74</f>
        <v>2670119.7104094001</v>
      </c>
      <c r="T74"/>
      <c r="U74"/>
      <c r="V74"/>
      <c r="W74"/>
      <c r="X74"/>
      <c r="Y74"/>
      <c r="Z74"/>
      <c r="AA74"/>
      <c r="AB74"/>
      <c r="AC74"/>
      <c r="AD74"/>
      <c r="AE74"/>
    </row>
    <row r="75" spans="1:31" x14ac:dyDescent="0.2">
      <c r="A75" s="4">
        <v>64</v>
      </c>
      <c r="B75" s="28" t="s">
        <v>32</v>
      </c>
      <c r="C75" s="29">
        <f>SUM(C73:C74)</f>
        <v>645299.19699999993</v>
      </c>
      <c r="D75" s="29">
        <f t="shared" ref="D75:N75" si="10">SUM(D73:D74)</f>
        <v>755352.527</v>
      </c>
      <c r="E75" s="29">
        <f t="shared" si="10"/>
        <v>774107.4090000001</v>
      </c>
      <c r="F75" s="29">
        <f t="shared" si="10"/>
        <v>778032.06799999997</v>
      </c>
      <c r="G75" s="29">
        <f t="shared" si="10"/>
        <v>840356.41599999997</v>
      </c>
      <c r="H75" s="29">
        <f t="shared" si="10"/>
        <v>753548.7840000001</v>
      </c>
      <c r="I75" s="29">
        <f t="shared" si="10"/>
        <v>754459.83699999994</v>
      </c>
      <c r="J75" s="29">
        <f t="shared" si="10"/>
        <v>701965.01099999994</v>
      </c>
      <c r="K75" s="29">
        <f t="shared" si="10"/>
        <v>694060.94799999986</v>
      </c>
      <c r="L75" s="29">
        <f t="shared" si="10"/>
        <v>688509.38400000008</v>
      </c>
      <c r="M75" s="29">
        <f t="shared" si="10"/>
        <v>647235.43999999983</v>
      </c>
      <c r="N75" s="29">
        <f t="shared" si="10"/>
        <v>562599.353</v>
      </c>
      <c r="O75" s="30">
        <f>O69</f>
        <v>844</v>
      </c>
      <c r="P75" s="30">
        <f>SUM(P73:P74)</f>
        <v>8595526.3739999998</v>
      </c>
      <c r="Q75" s="28"/>
      <c r="R75" s="31">
        <f>SUM(R69:R74)</f>
        <v>8156308.7457677992</v>
      </c>
      <c r="X75" s="18"/>
      <c r="Y75" s="2"/>
    </row>
    <row r="76" spans="1:31" x14ac:dyDescent="0.2">
      <c r="A76" s="4">
        <v>65</v>
      </c>
      <c r="R76" s="39"/>
      <c r="X76" s="18"/>
      <c r="Y76" s="2"/>
    </row>
    <row r="77" spans="1:31" x14ac:dyDescent="0.2">
      <c r="A77" s="4">
        <v>66</v>
      </c>
      <c r="B77" s="15" t="s">
        <v>52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R77" s="36"/>
      <c r="X77" s="18"/>
      <c r="Y77" s="2"/>
    </row>
    <row r="78" spans="1:31" x14ac:dyDescent="0.2">
      <c r="A78" s="4">
        <v>67</v>
      </c>
      <c r="B78" s="1" t="s">
        <v>41</v>
      </c>
      <c r="C78" s="35">
        <v>13.346153846153847</v>
      </c>
      <c r="D78" s="35">
        <v>13.346153846153847</v>
      </c>
      <c r="E78" s="35">
        <v>13.346153846153847</v>
      </c>
      <c r="F78" s="35">
        <v>13.346153846153847</v>
      </c>
      <c r="G78" s="35">
        <v>13.346153846153847</v>
      </c>
      <c r="H78" s="35">
        <v>13.346153846153847</v>
      </c>
      <c r="I78" s="35">
        <v>14.346153846153847</v>
      </c>
      <c r="J78" s="35">
        <v>14.346153846153847</v>
      </c>
      <c r="K78" s="35">
        <v>14.346153846153847</v>
      </c>
      <c r="L78" s="35">
        <v>14.346153846153847</v>
      </c>
      <c r="M78" s="35">
        <v>13.346153846153847</v>
      </c>
      <c r="N78" s="35">
        <v>13.346153846153847</v>
      </c>
      <c r="O78" s="2">
        <f>SUM(C78:N78)</f>
        <v>164.1538461538461</v>
      </c>
      <c r="P78" s="4"/>
      <c r="Q78" s="26">
        <v>520</v>
      </c>
      <c r="R78" s="3">
        <f>O78*Q78</f>
        <v>85359.999999999971</v>
      </c>
      <c r="S78" s="3"/>
      <c r="X78" s="18"/>
      <c r="Y78" s="2"/>
    </row>
    <row r="79" spans="1:31" x14ac:dyDescent="0.2">
      <c r="A79" s="4">
        <v>68</v>
      </c>
      <c r="B79" s="1" t="s">
        <v>42</v>
      </c>
      <c r="C79" s="36">
        <v>650</v>
      </c>
      <c r="D79" s="36">
        <v>650</v>
      </c>
      <c r="E79" s="36">
        <v>650</v>
      </c>
      <c r="F79" s="36">
        <v>650</v>
      </c>
      <c r="G79" s="36">
        <v>650</v>
      </c>
      <c r="H79" s="36">
        <v>650</v>
      </c>
      <c r="I79" s="36">
        <v>700</v>
      </c>
      <c r="J79" s="36">
        <v>700</v>
      </c>
      <c r="K79" s="36">
        <v>700</v>
      </c>
      <c r="L79" s="36">
        <v>700</v>
      </c>
      <c r="M79" s="36">
        <v>650</v>
      </c>
      <c r="N79" s="36">
        <v>650</v>
      </c>
      <c r="R79" s="2">
        <f>SUM(C79:N79)</f>
        <v>8000</v>
      </c>
      <c r="X79" s="18"/>
      <c r="Y79" s="2"/>
    </row>
    <row r="80" spans="1:31" x14ac:dyDescent="0.2">
      <c r="A80" s="4">
        <v>69</v>
      </c>
      <c r="B80" s="1" t="s">
        <v>43</v>
      </c>
      <c r="C80" s="36">
        <v>750</v>
      </c>
      <c r="D80" s="36">
        <v>750</v>
      </c>
      <c r="E80" s="36">
        <v>750</v>
      </c>
      <c r="F80" s="36">
        <v>750</v>
      </c>
      <c r="G80" s="36">
        <v>750</v>
      </c>
      <c r="H80" s="36">
        <v>750</v>
      </c>
      <c r="I80" s="36">
        <v>825</v>
      </c>
      <c r="J80" s="36">
        <v>825</v>
      </c>
      <c r="K80" s="36">
        <v>825</v>
      </c>
      <c r="L80" s="36">
        <v>825</v>
      </c>
      <c r="M80" s="36">
        <v>750</v>
      </c>
      <c r="N80" s="36">
        <v>750</v>
      </c>
      <c r="R80" s="2">
        <f>SUM(C80:N80)</f>
        <v>9300</v>
      </c>
      <c r="X80" s="18"/>
      <c r="Y80" s="2"/>
    </row>
    <row r="81" spans="1:24" x14ac:dyDescent="0.2">
      <c r="A81" s="4">
        <v>70</v>
      </c>
      <c r="B81" s="1" t="s">
        <v>53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R81" s="2">
        <f>SUM(C81:N81)</f>
        <v>0</v>
      </c>
      <c r="X81" s="18"/>
    </row>
    <row r="82" spans="1:24" x14ac:dyDescent="0.2">
      <c r="A82" s="4">
        <v>71</v>
      </c>
      <c r="B82" s="1" t="s">
        <v>54</v>
      </c>
      <c r="C82" s="16">
        <v>1070906.683</v>
      </c>
      <c r="D82" s="16">
        <v>1145895.26</v>
      </c>
      <c r="E82" s="16">
        <v>1197326.7150000001</v>
      </c>
      <c r="F82" s="16">
        <v>1267205.17</v>
      </c>
      <c r="G82" s="16">
        <v>1506121.0560000001</v>
      </c>
      <c r="H82" s="16">
        <v>1364198.1430000002</v>
      </c>
      <c r="I82" s="16">
        <v>1441195.135</v>
      </c>
      <c r="J82" s="16">
        <v>1295904.1180000002</v>
      </c>
      <c r="K82" s="16">
        <v>1248479.0710000002</v>
      </c>
      <c r="L82" s="16">
        <v>1144870.8970000001</v>
      </c>
      <c r="M82" s="16">
        <v>1295397.4870000002</v>
      </c>
      <c r="N82" s="16">
        <v>1197574.175</v>
      </c>
      <c r="P82" s="2">
        <f>SUM(C82:N82)</f>
        <v>15175073.910000002</v>
      </c>
      <c r="Q82" s="40" t="s">
        <v>55</v>
      </c>
      <c r="R82" s="2"/>
      <c r="X82" s="18"/>
    </row>
    <row r="83" spans="1:24" x14ac:dyDescent="0.2">
      <c r="A83" s="4">
        <v>72</v>
      </c>
      <c r="B83" s="1" t="s">
        <v>56</v>
      </c>
      <c r="C83" s="36">
        <v>198183.59</v>
      </c>
      <c r="D83" s="36">
        <v>243680.07</v>
      </c>
      <c r="E83" s="36">
        <v>213683.36</v>
      </c>
      <c r="F83" s="36">
        <v>186162.24999999997</v>
      </c>
      <c r="G83" s="36">
        <v>227311.16000000003</v>
      </c>
      <c r="H83" s="36">
        <v>212627.56</v>
      </c>
      <c r="I83" s="36">
        <v>231041.59</v>
      </c>
      <c r="J83" s="36">
        <v>278118.54000000004</v>
      </c>
      <c r="K83" s="36">
        <v>251729.42</v>
      </c>
      <c r="L83" s="36">
        <v>264887.86000000004</v>
      </c>
      <c r="M83" s="36">
        <v>243563.49000000002</v>
      </c>
      <c r="N83" s="36">
        <v>225098.58</v>
      </c>
      <c r="P83" s="2"/>
      <c r="Q83" s="40"/>
      <c r="R83" s="2">
        <f>SUM(C83:N83)</f>
        <v>2776087.4700000007</v>
      </c>
    </row>
    <row r="84" spans="1:24" x14ac:dyDescent="0.2">
      <c r="A84" s="4">
        <v>73</v>
      </c>
      <c r="B84" s="28" t="s">
        <v>32</v>
      </c>
      <c r="C84" s="29">
        <f>C82</f>
        <v>1070906.683</v>
      </c>
      <c r="D84" s="29">
        <f t="shared" ref="D84:N84" si="11">D82</f>
        <v>1145895.26</v>
      </c>
      <c r="E84" s="29">
        <f t="shared" si="11"/>
        <v>1197326.7150000001</v>
      </c>
      <c r="F84" s="29">
        <f t="shared" si="11"/>
        <v>1267205.17</v>
      </c>
      <c r="G84" s="29">
        <f t="shared" si="11"/>
        <v>1506121.0560000001</v>
      </c>
      <c r="H84" s="29">
        <f t="shared" si="11"/>
        <v>1364198.1430000002</v>
      </c>
      <c r="I84" s="29">
        <f t="shared" si="11"/>
        <v>1441195.135</v>
      </c>
      <c r="J84" s="29">
        <f t="shared" si="11"/>
        <v>1295904.1180000002</v>
      </c>
      <c r="K84" s="29">
        <f t="shared" si="11"/>
        <v>1248479.0710000002</v>
      </c>
      <c r="L84" s="29">
        <f t="shared" si="11"/>
        <v>1144870.8970000001</v>
      </c>
      <c r="M84" s="29">
        <f t="shared" si="11"/>
        <v>1295397.4870000002</v>
      </c>
      <c r="N84" s="29">
        <f t="shared" si="11"/>
        <v>1197574.175</v>
      </c>
      <c r="O84" s="30">
        <f>O78</f>
        <v>164.1538461538461</v>
      </c>
      <c r="P84" s="30">
        <f>P82</f>
        <v>15175073.910000002</v>
      </c>
      <c r="Q84" s="28"/>
      <c r="R84" s="31">
        <f>SUM(R78:R83)</f>
        <v>2878747.4700000007</v>
      </c>
    </row>
    <row r="86" spans="1:24" x14ac:dyDescent="0.2">
      <c r="C86"/>
      <c r="D86"/>
      <c r="E86"/>
      <c r="F86"/>
      <c r="G86"/>
      <c r="H86"/>
      <c r="I86"/>
      <c r="J86"/>
      <c r="K86"/>
      <c r="L86"/>
      <c r="M86"/>
      <c r="N86"/>
      <c r="O86"/>
      <c r="P86" s="41"/>
    </row>
    <row r="87" spans="1:24" x14ac:dyDescent="0.2">
      <c r="A87" s="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24" x14ac:dyDescent="0.2">
      <c r="A88" s="4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/>
      <c r="R88" s="16"/>
    </row>
    <row r="89" spans="1:24" x14ac:dyDescent="0.2">
      <c r="A89" s="4"/>
      <c r="B89" s="42"/>
      <c r="C89" s="42"/>
      <c r="D89" s="42"/>
      <c r="O89" s="2"/>
      <c r="P89"/>
      <c r="R89" s="3"/>
      <c r="S89" s="16"/>
    </row>
    <row r="90" spans="1:24" x14ac:dyDescent="0.2">
      <c r="A90" s="4"/>
      <c r="P90"/>
    </row>
  </sheetData>
  <mergeCells count="3">
    <mergeCell ref="A4:R4"/>
    <mergeCell ref="A5:R5"/>
    <mergeCell ref="A6:R6"/>
  </mergeCells>
  <printOptions horizontalCentered="1"/>
  <pageMargins left="0.25" right="0.25" top="0.5" bottom="0.5" header="0.25" footer="0.25"/>
  <pageSetup scale="60" orientation="landscape" horizontalDpi="300" r:id="rId1"/>
  <headerFooter alignWithMargins="0">
    <oddFooter>Page &amp;P of &amp;N</oddFooter>
  </headerFooter>
  <rowBreaks count="2" manualBreakCount="2">
    <brk id="67" max="18" man="1"/>
    <brk id="174" max="16383" man="1"/>
  </rowBreaks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Bill Frequency</vt:lpstr>
      <vt:lpstr>'Bill Frequency'!Print_Area</vt:lpstr>
      <vt:lpstr>'Bill Frequency'!Print_Titles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Troup, Thomas</dc:creator>
  <cp:lastModifiedBy>Wilen, Eric</cp:lastModifiedBy>
  <cp:lastPrinted>2024-09-25T15:30:35Z</cp:lastPrinted>
  <dcterms:created xsi:type="dcterms:W3CDTF">2024-09-16T19:12:58Z</dcterms:created>
  <dcterms:modified xsi:type="dcterms:W3CDTF">2024-09-25T15:30:37Z</dcterms:modified>
</cp:coreProperties>
</file>