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MdSt-KY Rate Case\2024 KY Rate Case\Model\Model Tabs\"/>
    </mc:Choice>
  </mc:AlternateContent>
  <xr:revisionPtr revIDLastSave="0" documentId="13_ncr:1_{D2934E3C-CC46-4ECD-B3BC-F163735784F2}" xr6:coauthVersionLast="47" xr6:coauthVersionMax="47" xr10:uidLastSave="{00000000-0000-0000-0000-000000000000}"/>
  <bookViews>
    <workbookView xWindow="-28920" yWindow="-120" windowWidth="29040" windowHeight="15720" xr2:uid="{2B4FA798-9D25-40B3-9CE9-5BCEAD347A31}"/>
  </bookViews>
  <sheets>
    <sheet name="Cover E" sheetId="1" r:id="rId1"/>
    <sheet name="E" sheetId="2" r:id="rId2"/>
  </sheets>
  <definedNames>
    <definedName name="_Div012">#REF!</definedName>
    <definedName name="_Div02">#REF!</definedName>
    <definedName name="_Div091">#REF!</definedName>
    <definedName name="Case_No._2006_00464">#REF!</definedName>
    <definedName name="csDesignMode">1</definedName>
    <definedName name="Div012Cap">#REF!</definedName>
    <definedName name="Div02Cap">#REF!</definedName>
    <definedName name="Div091Cap">#REF!</definedName>
    <definedName name="Div09cap">#REF!</definedName>
    <definedName name="kytax">#REF!</definedName>
    <definedName name="ltdrate">#REF!</definedName>
    <definedName name="_xlnm.Print_Area" localSheetId="0">'Cover E'!$A$1:$C$22</definedName>
    <definedName name="_xlnm.Print_Area" localSheetId="1">E!$A$1:$H$37</definedName>
    <definedName name="ROR">#REF!</definedName>
    <definedName name="stdr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2" l="1"/>
  <c r="G17" i="2" s="1"/>
  <c r="F17" i="2" s="1"/>
  <c r="E32" i="2"/>
  <c r="E17" i="2" s="1"/>
  <c r="E19" i="2" s="1"/>
  <c r="E23" i="2" s="1"/>
  <c r="E21" i="2"/>
  <c r="A16" i="2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F15" i="2"/>
  <c r="F19" i="2" s="1"/>
  <c r="G19" i="2" l="1"/>
  <c r="G23" i="2" s="1"/>
  <c r="F23" i="2" s="1"/>
</calcChain>
</file>

<file path=xl/sharedStrings.xml><?xml version="1.0" encoding="utf-8"?>
<sst xmlns="http://schemas.openxmlformats.org/spreadsheetml/2006/main" count="52" uniqueCount="46">
  <si>
    <t>FR 16(8)(e)                 SCHEDULE E</t>
  </si>
  <si>
    <t>Income Tax Calculation</t>
  </si>
  <si>
    <t>Schedule</t>
  </si>
  <si>
    <t>Pages</t>
  </si>
  <si>
    <t>Description</t>
  </si>
  <si>
    <t>E</t>
  </si>
  <si>
    <t>Computation of State &amp; Federal Income Tax</t>
  </si>
  <si>
    <t>Data:___X____Base Period___X____Forecasted Period</t>
  </si>
  <si>
    <t>FR 16(8)(e)</t>
  </si>
  <si>
    <t>Type of Filing:___X____Original________Updated ________Revised</t>
  </si>
  <si>
    <t>Schedule   E</t>
  </si>
  <si>
    <t>Workpaper Reference No(s).____________________</t>
  </si>
  <si>
    <t>Witness: Waller, Multer</t>
  </si>
  <si>
    <t>Line</t>
  </si>
  <si>
    <t>Base Period</t>
  </si>
  <si>
    <t>Test Period</t>
  </si>
  <si>
    <t>Sched.</t>
  </si>
  <si>
    <t>No.</t>
  </si>
  <si>
    <t>Unadjusted</t>
  </si>
  <si>
    <t>Adjustments</t>
  </si>
  <si>
    <t>Fully Adjusted</t>
  </si>
  <si>
    <t>Ref.</t>
  </si>
  <si>
    <t>(1)</t>
  </si>
  <si>
    <t>(2)</t>
  </si>
  <si>
    <t>(3)</t>
  </si>
  <si>
    <t>Operating Income before Income Tax &amp; Interest</t>
  </si>
  <si>
    <t>C-2</t>
  </si>
  <si>
    <t>Interest Deduction</t>
  </si>
  <si>
    <t>*</t>
  </si>
  <si>
    <t>Taxable Income</t>
  </si>
  <si>
    <t>Composite Tax Rate (state &amp; federal)</t>
  </si>
  <si>
    <t>* *</t>
  </si>
  <si>
    <t>State &amp; Federal Income Tax</t>
  </si>
  <si>
    <t>* Interest Expense Calculation:</t>
  </si>
  <si>
    <t xml:space="preserve">13 Month Average Rate Base </t>
  </si>
  <si>
    <t>B-1</t>
  </si>
  <si>
    <t>Weighted cost of Debt</t>
  </si>
  <si>
    <t>J-1</t>
  </si>
  <si>
    <t>Interest Expense</t>
  </si>
  <si>
    <t xml:space="preserve"> 2021 * * Composite Tax Rate Calculation:  5.00% + 21%(100% - 5.00%)  =  24.95%</t>
  </si>
  <si>
    <t>State Tax Rate</t>
  </si>
  <si>
    <t>Federal Tax Rate</t>
  </si>
  <si>
    <t>Atmos Energy Corporation, Kentucky/Mid-States Division</t>
  </si>
  <si>
    <t xml:space="preserve">Kentucky Jurisdiction Case No. 2024-00276 </t>
  </si>
  <si>
    <t>Base Period: Twelve Months Ended December 31, 2024</t>
  </si>
  <si>
    <t>Forecasted Test Period:  Twelve Months Ended March 31,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</si>
</sst>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00%"/>
    <numFmt numFmtId="166" formatCode="#,##0.000_);\(#,##0.000\)"/>
  </numFmts>
  <fonts count="5">
    <font>
      <sz val="12"/>
      <name val="Helvetica-Narrow"/>
      <family val="2"/>
    </font>
    <font>
      <b/>
      <sz val="12"/>
      <name val="Helvetica-Narrow"/>
    </font>
    <font>
      <sz val="12"/>
      <name val="Helvetica-Narrow"/>
    </font>
    <font>
      <sz val="12"/>
      <name val="Times New Roman"/>
      <family val="1"/>
    </font>
    <font>
      <u/>
      <sz val="12"/>
      <name val="Helvetica-Narrow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</borders>
  <cellStyleXfs count="3">
    <xf numFmtId="37" fontId="0" fillId="0" borderId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7">
    <xf numFmtId="37" fontId="0" fillId="0" borderId="0" xfId="0"/>
    <xf numFmtId="37" fontId="2" fillId="0" borderId="0" xfId="0" applyFont="1" applyAlignment="1" applyProtection="1">
      <alignment horizontal="center"/>
    </xf>
    <xf numFmtId="37" fontId="1" fillId="0" borderId="0" xfId="0" applyFont="1" applyAlignment="1">
      <alignment horizontal="left" indent="1"/>
    </xf>
    <xf numFmtId="37" fontId="1" fillId="0" borderId="0" xfId="0" applyFont="1" applyAlignment="1" applyProtection="1">
      <alignment horizontal="right"/>
    </xf>
    <xf numFmtId="37" fontId="4" fillId="0" borderId="0" xfId="0" applyFont="1"/>
    <xf numFmtId="37" fontId="2" fillId="0" borderId="0" xfId="0" applyFont="1" applyAlignment="1">
      <alignment horizontal="center"/>
    </xf>
    <xf numFmtId="37" fontId="2" fillId="0" borderId="0" xfId="0" applyFont="1"/>
    <xf numFmtId="37" fontId="2" fillId="0" borderId="1" xfId="0" applyFont="1" applyBorder="1" applyAlignment="1">
      <alignment horizontal="center"/>
    </xf>
    <xf numFmtId="37" fontId="2" fillId="0" borderId="0" xfId="0" applyFont="1" applyAlignment="1">
      <alignment horizontal="centerContinuous"/>
    </xf>
    <xf numFmtId="37" fontId="2" fillId="0" borderId="0" xfId="0" applyFont="1" applyProtection="1"/>
    <xf numFmtId="37" fontId="2" fillId="0" borderId="0" xfId="0" applyFont="1" applyAlignment="1" applyProtection="1">
      <alignment horizontal="left"/>
    </xf>
    <xf numFmtId="37" fontId="2" fillId="0" borderId="0" xfId="0" applyFont="1" applyAlignment="1">
      <alignment horizontal="right"/>
    </xf>
    <xf numFmtId="37" fontId="2" fillId="0" borderId="0" xfId="0" applyFont="1" applyAlignment="1" applyProtection="1">
      <alignment horizontal="right"/>
    </xf>
    <xf numFmtId="37" fontId="2" fillId="0" borderId="1" xfId="0" applyFont="1" applyBorder="1" applyAlignment="1" applyProtection="1">
      <alignment horizontal="left"/>
    </xf>
    <xf numFmtId="37" fontId="2" fillId="0" borderId="2" xfId="0" applyFont="1" applyBorder="1"/>
    <xf numFmtId="37" fontId="2" fillId="0" borderId="1" xfId="0" applyFont="1" applyBorder="1"/>
    <xf numFmtId="37" fontId="2" fillId="0" borderId="2" xfId="0" applyFont="1" applyBorder="1" applyAlignment="1" applyProtection="1">
      <alignment horizontal="right"/>
    </xf>
    <xf numFmtId="37" fontId="2" fillId="0" borderId="2" xfId="0" applyFont="1" applyBorder="1" applyProtection="1"/>
    <xf numFmtId="37" fontId="2" fillId="0" borderId="2" xfId="0" applyFont="1" applyBorder="1" applyAlignment="1" applyProtection="1">
      <alignment horizontal="center"/>
    </xf>
    <xf numFmtId="164" fontId="2" fillId="0" borderId="0" xfId="1" applyNumberFormat="1" applyFont="1" applyAlignment="1" applyProtection="1">
      <alignment horizontal="right"/>
    </xf>
    <xf numFmtId="37" fontId="2" fillId="0" borderId="1" xfId="0" applyFont="1" applyBorder="1" applyAlignment="1" applyProtection="1">
      <alignment horizontal="right"/>
    </xf>
    <xf numFmtId="165" fontId="2" fillId="0" borderId="1" xfId="2" applyNumberFormat="1" applyFont="1" applyBorder="1" applyAlignment="1" applyProtection="1">
      <alignment horizontal="right"/>
    </xf>
    <xf numFmtId="164" fontId="2" fillId="0" borderId="3" xfId="1" applyNumberFormat="1" applyFont="1" applyBorder="1" applyAlignment="1" applyProtection="1">
      <alignment horizontal="right"/>
    </xf>
    <xf numFmtId="164" fontId="1" fillId="0" borderId="3" xfId="1" applyNumberFormat="1" applyFont="1" applyBorder="1" applyAlignment="1" applyProtection="1">
      <alignment horizontal="right"/>
    </xf>
    <xf numFmtId="37" fontId="2" fillId="0" borderId="0" xfId="0" applyFont="1" applyAlignment="1">
      <alignment horizontal="left" indent="2"/>
    </xf>
    <xf numFmtId="164" fontId="2" fillId="0" borderId="0" xfId="1" applyNumberFormat="1" applyFont="1" applyFill="1" applyAlignment="1">
      <alignment horizontal="right"/>
    </xf>
    <xf numFmtId="164" fontId="2" fillId="0" borderId="0" xfId="1" applyNumberFormat="1" applyFont="1" applyAlignment="1">
      <alignment horizontal="right"/>
    </xf>
    <xf numFmtId="10" fontId="2" fillId="0" borderId="1" xfId="2" applyNumberFormat="1" applyFont="1" applyBorder="1"/>
    <xf numFmtId="37" fontId="2" fillId="0" borderId="0" xfId="0" applyFont="1" applyAlignment="1">
      <alignment horizontal="left" indent="3"/>
    </xf>
    <xf numFmtId="164" fontId="2" fillId="0" borderId="3" xfId="1" applyNumberFormat="1" applyFont="1" applyBorder="1"/>
    <xf numFmtId="39" fontId="2" fillId="0" borderId="0" xfId="0" applyNumberFormat="1" applyFont="1"/>
    <xf numFmtId="10" fontId="2" fillId="0" borderId="0" xfId="2" applyNumberFormat="1" applyFont="1" applyFill="1" applyAlignment="1"/>
    <xf numFmtId="10" fontId="2" fillId="0" borderId="0" xfId="2" applyNumberFormat="1" applyFont="1" applyAlignment="1"/>
    <xf numFmtId="166" fontId="2" fillId="0" borderId="0" xfId="0" applyNumberFormat="1" applyFont="1"/>
    <xf numFmtId="37" fontId="1" fillId="0" borderId="0" xfId="0" applyFont="1" applyAlignment="1">
      <alignment horizontal="center"/>
    </xf>
    <xf numFmtId="37" fontId="2" fillId="0" borderId="0" xfId="0" applyFont="1" applyAlignment="1">
      <alignment horizontal="center"/>
    </xf>
    <xf numFmtId="37" fontId="2" fillId="0" borderId="0" xfId="0" applyFont="1" applyAlignment="1" applyProtection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4D335-FCDE-4013-ADDC-BC17C2B77259}">
  <sheetPr>
    <tabColor rgb="FF92D050"/>
    <pageSetUpPr fitToPage="1"/>
  </sheetPr>
  <dimension ref="A1:C23"/>
  <sheetViews>
    <sheetView tabSelected="1" view="pageBreakPreview" zoomScale="80" zoomScaleNormal="100" zoomScaleSheetLayoutView="80" workbookViewId="0">
      <selection sqref="A1:C1"/>
    </sheetView>
  </sheetViews>
  <sheetFormatPr defaultRowHeight="15"/>
  <cols>
    <col min="1" max="2" width="8.88671875" style="6"/>
    <col min="3" max="3" width="67.6640625" style="6" customWidth="1"/>
    <col min="4" max="16384" width="8.88671875" style="6"/>
  </cols>
  <sheetData>
    <row r="1" spans="1:3">
      <c r="A1" s="35" t="s">
        <v>42</v>
      </c>
      <c r="B1" s="35"/>
      <c r="C1" s="35"/>
    </row>
    <row r="2" spans="1:3">
      <c r="A2" s="35" t="s">
        <v>43</v>
      </c>
      <c r="B2" s="35"/>
      <c r="C2" s="35"/>
    </row>
    <row r="3" spans="1:3">
      <c r="A3" s="35" t="s">
        <v>44</v>
      </c>
      <c r="B3" s="35"/>
      <c r="C3" s="35"/>
    </row>
    <row r="4" spans="1:3">
      <c r="A4" s="35" t="s">
        <v>45</v>
      </c>
      <c r="B4" s="35"/>
      <c r="C4" s="35"/>
    </row>
    <row r="13" spans="1:3">
      <c r="A13" s="35" t="s">
        <v>0</v>
      </c>
      <c r="B13" s="35"/>
      <c r="C13" s="35"/>
    </row>
    <row r="15" spans="1:3" ht="15.75">
      <c r="A15" s="34" t="s">
        <v>1</v>
      </c>
      <c r="B15" s="34"/>
      <c r="C15" s="34"/>
    </row>
    <row r="18" spans="1:3">
      <c r="A18" s="7" t="s">
        <v>2</v>
      </c>
      <c r="B18" s="7" t="s">
        <v>3</v>
      </c>
      <c r="C18" s="7" t="s">
        <v>4</v>
      </c>
    </row>
    <row r="20" spans="1:3">
      <c r="A20" s="5" t="s">
        <v>5</v>
      </c>
      <c r="B20" s="5">
        <v>1</v>
      </c>
      <c r="C20" s="6" t="s">
        <v>1</v>
      </c>
    </row>
    <row r="21" spans="1:3">
      <c r="B21" s="5"/>
    </row>
    <row r="22" spans="1:3">
      <c r="B22" s="5"/>
    </row>
    <row r="23" spans="1:3">
      <c r="B23" s="5"/>
    </row>
  </sheetData>
  <mergeCells count="6">
    <mergeCell ref="A15:C15"/>
    <mergeCell ref="A1:C1"/>
    <mergeCell ref="A2:C2"/>
    <mergeCell ref="A3:C3"/>
    <mergeCell ref="A4:C4"/>
    <mergeCell ref="A13:C13"/>
  </mergeCells>
  <pageMargins left="0.75" right="0.75" top="1" bottom="1" header="0.25" footer="0.5"/>
  <pageSetup scale="88" orientation="portrait" r:id="rId1"/>
  <headerFooter alignWithMargins="0">
    <oddHeader>&amp;R&amp;8CASE NO. 2024-00276 
FR 16(8)(e)
ATTACHMENT 1</oddHeader>
  </headerFooter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3C9E5-E8D9-4759-B848-CB1F471DAE34}">
  <sheetPr>
    <tabColor rgb="FF92D050"/>
  </sheetPr>
  <dimension ref="A1:P43"/>
  <sheetViews>
    <sheetView view="pageBreakPreview" zoomScale="80" zoomScaleNormal="100" zoomScaleSheetLayoutView="80" workbookViewId="0">
      <selection sqref="A1:H1"/>
    </sheetView>
  </sheetViews>
  <sheetFormatPr defaultColWidth="13.88671875" defaultRowHeight="15"/>
  <cols>
    <col min="1" max="1" width="3.6640625" style="6" customWidth="1"/>
    <col min="2" max="2" width="16.21875" style="6" customWidth="1"/>
    <col min="3" max="3" width="11" style="6" customWidth="1"/>
    <col min="4" max="4" width="12.33203125" style="6" customWidth="1"/>
    <col min="5" max="5" width="13.109375" style="6" customWidth="1"/>
    <col min="6" max="6" width="12.5546875" style="6" customWidth="1"/>
    <col min="7" max="7" width="13.109375" style="6" customWidth="1"/>
    <col min="8" max="8" width="8.6640625" style="6" customWidth="1"/>
    <col min="9" max="9" width="13.88671875" style="6" customWidth="1"/>
    <col min="10" max="10" width="15.109375" style="6" customWidth="1"/>
    <col min="11" max="16384" width="13.88671875" style="6"/>
  </cols>
  <sheetData>
    <row r="1" spans="1:16">
      <c r="A1" s="36" t="s">
        <v>42</v>
      </c>
      <c r="B1" s="36"/>
      <c r="C1" s="36"/>
      <c r="D1" s="36"/>
      <c r="E1" s="36"/>
      <c r="F1" s="36"/>
      <c r="G1" s="36"/>
      <c r="H1" s="36"/>
      <c r="I1" s="8"/>
      <c r="M1" s="9"/>
      <c r="O1" s="9"/>
      <c r="P1" s="9"/>
    </row>
    <row r="2" spans="1:16">
      <c r="A2" s="36" t="s">
        <v>43</v>
      </c>
      <c r="B2" s="36"/>
      <c r="C2" s="36"/>
      <c r="D2" s="36"/>
      <c r="E2" s="36"/>
      <c r="F2" s="36"/>
      <c r="G2" s="36"/>
      <c r="H2" s="36"/>
      <c r="I2" s="8"/>
      <c r="P2" s="9"/>
    </row>
    <row r="3" spans="1:16">
      <c r="A3" s="36" t="s">
        <v>6</v>
      </c>
      <c r="B3" s="36"/>
      <c r="C3" s="36"/>
      <c r="D3" s="36"/>
      <c r="E3" s="36"/>
      <c r="F3" s="36"/>
      <c r="G3" s="36"/>
      <c r="H3" s="36"/>
      <c r="I3" s="8"/>
    </row>
    <row r="4" spans="1:16">
      <c r="A4" s="36" t="s">
        <v>44</v>
      </c>
      <c r="B4" s="36"/>
      <c r="C4" s="36"/>
      <c r="D4" s="36"/>
      <c r="E4" s="36"/>
      <c r="F4" s="36"/>
      <c r="G4" s="36"/>
      <c r="H4" s="36"/>
      <c r="I4" s="8"/>
      <c r="M4" s="9"/>
      <c r="O4" s="9"/>
      <c r="P4" s="9"/>
    </row>
    <row r="5" spans="1:16">
      <c r="A5" s="36" t="s">
        <v>45</v>
      </c>
      <c r="B5" s="36"/>
      <c r="C5" s="36"/>
      <c r="D5" s="36"/>
      <c r="E5" s="36"/>
      <c r="F5" s="36"/>
      <c r="G5" s="36"/>
      <c r="H5" s="36"/>
      <c r="I5" s="8"/>
      <c r="M5" s="9"/>
      <c r="O5" s="9"/>
      <c r="P5" s="9"/>
    </row>
    <row r="6" spans="1:16">
      <c r="A6" s="10"/>
      <c r="B6" s="9"/>
      <c r="C6" s="9"/>
      <c r="P6" s="9"/>
    </row>
    <row r="7" spans="1:16">
      <c r="A7" s="10" t="s">
        <v>7</v>
      </c>
      <c r="H7" s="11" t="s">
        <v>8</v>
      </c>
      <c r="I7" s="10"/>
    </row>
    <row r="8" spans="1:16">
      <c r="A8" s="10" t="s">
        <v>9</v>
      </c>
      <c r="H8" s="12" t="s">
        <v>10</v>
      </c>
      <c r="I8" s="10"/>
      <c r="M8" s="9"/>
      <c r="O8" s="9"/>
      <c r="P8" s="9"/>
    </row>
    <row r="9" spans="1:16">
      <c r="A9" s="13" t="s">
        <v>11</v>
      </c>
      <c r="B9" s="14"/>
      <c r="C9" s="14"/>
      <c r="D9" s="14"/>
      <c r="E9" s="15"/>
      <c r="F9" s="15"/>
      <c r="G9" s="15"/>
      <c r="H9" s="16" t="s">
        <v>12</v>
      </c>
      <c r="M9" s="9"/>
      <c r="P9" s="9"/>
    </row>
    <row r="10" spans="1:16">
      <c r="F10" s="9"/>
      <c r="H10" s="9"/>
    </row>
    <row r="11" spans="1:16">
      <c r="A11" s="9" t="s">
        <v>13</v>
      </c>
      <c r="E11" s="1" t="s">
        <v>14</v>
      </c>
      <c r="F11" s="1"/>
      <c r="G11" s="5" t="s">
        <v>15</v>
      </c>
      <c r="H11" s="5" t="s">
        <v>16</v>
      </c>
      <c r="I11" s="5"/>
    </row>
    <row r="12" spans="1:16">
      <c r="A12" s="17" t="s">
        <v>17</v>
      </c>
      <c r="B12" s="17" t="s">
        <v>4</v>
      </c>
      <c r="C12" s="14"/>
      <c r="D12" s="14"/>
      <c r="E12" s="18" t="s">
        <v>18</v>
      </c>
      <c r="F12" s="18" t="s">
        <v>19</v>
      </c>
      <c r="G12" s="18" t="s">
        <v>20</v>
      </c>
      <c r="H12" s="18" t="s">
        <v>21</v>
      </c>
      <c r="I12" s="1"/>
    </row>
    <row r="13" spans="1:16">
      <c r="E13" s="1" t="s">
        <v>22</v>
      </c>
      <c r="F13" s="1" t="s">
        <v>23</v>
      </c>
      <c r="G13" s="1" t="s">
        <v>24</v>
      </c>
      <c r="H13" s="1"/>
      <c r="I13" s="1"/>
    </row>
    <row r="14" spans="1:16">
      <c r="E14" s="1"/>
      <c r="F14" s="1"/>
      <c r="G14" s="1"/>
      <c r="H14" s="1"/>
      <c r="I14" s="1"/>
    </row>
    <row r="15" spans="1:16">
      <c r="A15" s="5">
        <v>1</v>
      </c>
      <c r="B15" s="6" t="s">
        <v>25</v>
      </c>
      <c r="E15" s="19">
        <v>35523772.119857937</v>
      </c>
      <c r="F15" s="19">
        <f>+G15-E15</f>
        <v>-4420980.0800151825</v>
      </c>
      <c r="G15" s="19">
        <v>31102792.039842755</v>
      </c>
      <c r="H15" s="1" t="s">
        <v>26</v>
      </c>
      <c r="I15" s="1"/>
    </row>
    <row r="16" spans="1:16">
      <c r="A16" s="5">
        <f>+A15+1</f>
        <v>2</v>
      </c>
      <c r="E16" s="12"/>
      <c r="F16" s="12"/>
      <c r="G16" s="12"/>
      <c r="H16" s="1"/>
      <c r="I16" s="1"/>
    </row>
    <row r="17" spans="1:9">
      <c r="A17" s="5">
        <f t="shared" ref="A17:A37" si="0">+A16+1</f>
        <v>3</v>
      </c>
      <c r="B17" s="6" t="s">
        <v>27</v>
      </c>
      <c r="E17" s="20">
        <f>+E32</f>
        <v>9867216.6636814866</v>
      </c>
      <c r="F17" s="20">
        <f>+G17-E17</f>
        <v>373133.72967408225</v>
      </c>
      <c r="G17" s="20">
        <f>+G32</f>
        <v>10240350.393355569</v>
      </c>
      <c r="H17" s="1" t="s">
        <v>28</v>
      </c>
      <c r="I17" s="1"/>
    </row>
    <row r="18" spans="1:9">
      <c r="A18" s="5">
        <f t="shared" si="0"/>
        <v>4</v>
      </c>
      <c r="E18" s="12"/>
      <c r="F18" s="12"/>
      <c r="G18" s="12"/>
      <c r="H18" s="1"/>
      <c r="I18" s="1"/>
    </row>
    <row r="19" spans="1:9">
      <c r="A19" s="5">
        <f t="shared" si="0"/>
        <v>5</v>
      </c>
      <c r="B19" s="6" t="s">
        <v>29</v>
      </c>
      <c r="E19" s="19">
        <f>+E15-E17</f>
        <v>25656555.456176452</v>
      </c>
      <c r="F19" s="19">
        <f>+F15-F17</f>
        <v>-4794113.8096892647</v>
      </c>
      <c r="G19" s="19">
        <f>+G15-G17</f>
        <v>20862441.646487184</v>
      </c>
      <c r="H19" s="1"/>
      <c r="I19" s="1"/>
    </row>
    <row r="20" spans="1:9">
      <c r="A20" s="5">
        <f t="shared" si="0"/>
        <v>6</v>
      </c>
      <c r="E20" s="12"/>
      <c r="F20" s="12"/>
      <c r="G20" s="12"/>
      <c r="H20" s="1"/>
      <c r="I20" s="1"/>
    </row>
    <row r="21" spans="1:9">
      <c r="A21" s="5">
        <f t="shared" si="0"/>
        <v>7</v>
      </c>
      <c r="B21" s="6" t="s">
        <v>30</v>
      </c>
      <c r="E21" s="21">
        <f>0.05+0.21*(1-0.05)</f>
        <v>0.2495</v>
      </c>
      <c r="F21" s="21"/>
      <c r="G21" s="21">
        <v>0.2495</v>
      </c>
      <c r="H21" s="1" t="s">
        <v>31</v>
      </c>
      <c r="I21" s="1"/>
    </row>
    <row r="22" spans="1:9">
      <c r="A22" s="5">
        <f t="shared" si="0"/>
        <v>8</v>
      </c>
      <c r="E22" s="12"/>
      <c r="F22" s="12"/>
      <c r="G22" s="12"/>
      <c r="H22" s="1"/>
      <c r="I22" s="1"/>
    </row>
    <row r="23" spans="1:9" ht="16.5" thickBot="1">
      <c r="A23" s="5">
        <f t="shared" si="0"/>
        <v>9</v>
      </c>
      <c r="B23" s="2" t="s">
        <v>32</v>
      </c>
      <c r="E23" s="22">
        <f>+E19*E21</f>
        <v>6401310.5863160249</v>
      </c>
      <c r="F23" s="22">
        <f>+G23-E23</f>
        <v>-1196131.3955174722</v>
      </c>
      <c r="G23" s="23">
        <f>+G19*G21</f>
        <v>5205179.1907985527</v>
      </c>
      <c r="H23" s="1"/>
      <c r="I23" s="1"/>
    </row>
    <row r="24" spans="1:9" ht="16.5" thickTop="1">
      <c r="A24" s="5">
        <f t="shared" si="0"/>
        <v>10</v>
      </c>
      <c r="B24" s="2"/>
      <c r="E24" s="12"/>
      <c r="F24" s="12"/>
      <c r="G24" s="3"/>
      <c r="H24" s="1"/>
      <c r="I24" s="1"/>
    </row>
    <row r="25" spans="1:9" ht="15.75">
      <c r="A25" s="5">
        <f t="shared" si="0"/>
        <v>11</v>
      </c>
      <c r="B25" s="2"/>
      <c r="E25" s="12"/>
      <c r="F25" s="12"/>
      <c r="G25" s="3"/>
      <c r="H25" s="1"/>
      <c r="I25" s="1"/>
    </row>
    <row r="26" spans="1:9">
      <c r="A26" s="5">
        <f t="shared" si="0"/>
        <v>12</v>
      </c>
      <c r="E26" s="12"/>
      <c r="F26" s="12"/>
      <c r="G26" s="12"/>
      <c r="H26" s="1"/>
      <c r="I26" s="1"/>
    </row>
    <row r="27" spans="1:9">
      <c r="A27" s="5">
        <f t="shared" si="0"/>
        <v>13</v>
      </c>
      <c r="B27" s="4" t="s">
        <v>33</v>
      </c>
      <c r="E27" s="12"/>
      <c r="F27" s="12"/>
      <c r="G27" s="12"/>
      <c r="H27" s="1"/>
      <c r="I27" s="1"/>
    </row>
    <row r="28" spans="1:9">
      <c r="A28" s="5">
        <f t="shared" si="0"/>
        <v>14</v>
      </c>
      <c r="B28" s="24" t="s">
        <v>34</v>
      </c>
      <c r="E28" s="25">
        <v>625170435.70105505</v>
      </c>
      <c r="F28" s="11"/>
      <c r="G28" s="26">
        <v>628233490.77623868</v>
      </c>
      <c r="H28" s="5" t="s">
        <v>35</v>
      </c>
    </row>
    <row r="29" spans="1:9">
      <c r="A29" s="5">
        <f t="shared" si="0"/>
        <v>15</v>
      </c>
    </row>
    <row r="30" spans="1:9">
      <c r="A30" s="5">
        <f t="shared" si="0"/>
        <v>16</v>
      </c>
      <c r="B30" s="24" t="s">
        <v>36</v>
      </c>
      <c r="E30" s="27">
        <v>1.5783242617057804E-2</v>
      </c>
      <c r="G30" s="27">
        <v>1.6300229999999999E-2</v>
      </c>
      <c r="H30" s="5" t="s">
        <v>37</v>
      </c>
    </row>
    <row r="31" spans="1:9">
      <c r="A31" s="5">
        <f t="shared" si="0"/>
        <v>17</v>
      </c>
    </row>
    <row r="32" spans="1:9" ht="15.75" thickBot="1">
      <c r="A32" s="5">
        <f t="shared" si="0"/>
        <v>18</v>
      </c>
      <c r="B32" s="28" t="s">
        <v>38</v>
      </c>
      <c r="E32" s="29">
        <f>+E28*E30</f>
        <v>9867216.6636814866</v>
      </c>
      <c r="G32" s="29">
        <f>+G28*G30</f>
        <v>10240350.393355569</v>
      </c>
    </row>
    <row r="33" spans="1:9" ht="15.75" thickTop="1">
      <c r="A33" s="5">
        <f t="shared" si="0"/>
        <v>19</v>
      </c>
    </row>
    <row r="34" spans="1:9">
      <c r="A34" s="5">
        <f t="shared" si="0"/>
        <v>20</v>
      </c>
    </row>
    <row r="35" spans="1:9">
      <c r="A35" s="5">
        <f t="shared" si="0"/>
        <v>21</v>
      </c>
      <c r="B35" s="4" t="s">
        <v>39</v>
      </c>
      <c r="I35" s="30"/>
    </row>
    <row r="36" spans="1:9">
      <c r="A36" s="5">
        <f t="shared" si="0"/>
        <v>22</v>
      </c>
      <c r="B36" s="24" t="s">
        <v>40</v>
      </c>
      <c r="E36" s="31">
        <v>0.05</v>
      </c>
      <c r="I36" s="30"/>
    </row>
    <row r="37" spans="1:9">
      <c r="A37" s="5">
        <f t="shared" si="0"/>
        <v>23</v>
      </c>
      <c r="B37" s="24" t="s">
        <v>41</v>
      </c>
      <c r="E37" s="31">
        <v>0.21</v>
      </c>
      <c r="I37" s="30"/>
    </row>
    <row r="38" spans="1:9">
      <c r="E38" s="31"/>
    </row>
    <row r="39" spans="1:9">
      <c r="E39" s="32"/>
    </row>
    <row r="40" spans="1:9">
      <c r="E40" s="32"/>
    </row>
    <row r="41" spans="1:9">
      <c r="G41" s="33"/>
    </row>
    <row r="43" spans="1:9">
      <c r="E43" s="32"/>
    </row>
  </sheetData>
  <mergeCells count="5">
    <mergeCell ref="A1:H1"/>
    <mergeCell ref="A2:H2"/>
    <mergeCell ref="A3:H3"/>
    <mergeCell ref="A4:H4"/>
    <mergeCell ref="A5:H5"/>
  </mergeCells>
  <pageMargins left="1.05" right="0.5" top="0.95" bottom="0.5" header="0.25" footer="0.5"/>
  <pageSetup scale="80" orientation="portrait" verticalDpi="300" r:id="rId1"/>
  <headerFooter alignWithMargins="0">
    <oddHeader>&amp;R&amp;8CASE NO. 2024-00276 
FR 16(8)(e)
ATTACHMENT 1</oddHeader>
    <oddFooter>&amp;RSchedule &amp;A
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Cover E</vt:lpstr>
      <vt:lpstr>E</vt:lpstr>
      <vt:lpstr>'Cover E'!Print_Area</vt:lpstr>
      <vt:lpstr>E!Print_Area</vt:lpstr>
    </vt:vector>
  </TitlesOfParts>
  <Company>Atmos Energy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Wilen, Eric</dc:creator>
  <cp:lastModifiedBy>Wilen, Eric</cp:lastModifiedBy>
  <cp:lastPrinted>2024-09-25T19:09:40Z</cp:lastPrinted>
  <dcterms:created xsi:type="dcterms:W3CDTF">2024-09-25T01:11:58Z</dcterms:created>
  <dcterms:modified xsi:type="dcterms:W3CDTF">2024-09-26T03:45:09Z</dcterms:modified>
</cp:coreProperties>
</file>