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MFR Attachments\"/>
    </mc:Choice>
  </mc:AlternateContent>
  <xr:revisionPtr revIDLastSave="0" documentId="8_{9F817AC4-6C68-4B3D-80F1-A5F6E59C0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csDesignMode">1</definedName>
    <definedName name="_xlnm.Print_Area" localSheetId="0">Sheet1!$A$1:$J$42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H38" i="1"/>
  <c r="I38" i="1"/>
  <c r="H26" i="1"/>
  <c r="I26" i="1"/>
  <c r="J26" i="1"/>
  <c r="H30" i="1"/>
  <c r="I30" i="1"/>
  <c r="J30" i="1"/>
  <c r="A38" i="1"/>
  <c r="A39" i="1"/>
  <c r="A40" i="1"/>
  <c r="A41" i="1"/>
  <c r="A35" i="1"/>
  <c r="A36" i="1" s="1"/>
  <c r="A3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38" i="1" l="1"/>
  <c r="F39" i="1" s="1"/>
  <c r="G39" i="1"/>
  <c r="E39" i="1"/>
  <c r="D39" i="1"/>
  <c r="G27" i="1"/>
  <c r="F27" i="1"/>
  <c r="E27" i="1"/>
  <c r="D27" i="1"/>
</calcChain>
</file>

<file path=xl/sharedStrings.xml><?xml version="1.0" encoding="utf-8"?>
<sst xmlns="http://schemas.openxmlformats.org/spreadsheetml/2006/main" count="52" uniqueCount="44">
  <si>
    <t>Atmos Energy Corporation, KY</t>
  </si>
  <si>
    <t>Line #</t>
  </si>
  <si>
    <t>Acct #</t>
  </si>
  <si>
    <t>Test Year</t>
  </si>
  <si>
    <t>37600-Mains - Cathodic Protection</t>
  </si>
  <si>
    <t>37601-Mains - Steel</t>
  </si>
  <si>
    <t>37602-Mains - Plastic</t>
  </si>
  <si>
    <t>37800-Meas. &amp; Reg. Sta. Eq-General</t>
  </si>
  <si>
    <t>38000-Services</t>
  </si>
  <si>
    <t>38100-Meters</t>
  </si>
  <si>
    <t>38200-Meter Installations</t>
  </si>
  <si>
    <t>38300-House Regulators</t>
  </si>
  <si>
    <t>38500-Ind. Meas. &amp; Reg. Sta. Equip</t>
  </si>
  <si>
    <t>Total Atmos Energy Corporation, KY</t>
  </si>
  <si>
    <t>By Category</t>
  </si>
  <si>
    <t>Equipment</t>
  </si>
  <si>
    <t>Growth</t>
  </si>
  <si>
    <t>Information Technology</t>
  </si>
  <si>
    <t>Pipeline Integrity</t>
  </si>
  <si>
    <t>Structures</t>
  </si>
  <si>
    <t>System Integrity</t>
  </si>
  <si>
    <t>System Improvements</t>
  </si>
  <si>
    <t>37900-Meas. &amp; Reg. - City Gate</t>
  </si>
  <si>
    <t>39000-Structures &amp; Improvements</t>
  </si>
  <si>
    <t>39400-Tools, Shop, &amp; Garage Equip.</t>
  </si>
  <si>
    <t>FR 16(7)(b)&amp;(g)</t>
  </si>
  <si>
    <t>Exclusive of AFUDC</t>
  </si>
  <si>
    <t>37402-Land Rights</t>
  </si>
  <si>
    <t>38400-House Reg. Installations</t>
  </si>
  <si>
    <t>Fiscal Year 2021</t>
  </si>
  <si>
    <t>35200-Wells</t>
  </si>
  <si>
    <t>39100-Office Furniture &amp; Equipment</t>
  </si>
  <si>
    <t>Fiscal Year 2022</t>
  </si>
  <si>
    <t>Test Year January 2022 Through December 2022</t>
  </si>
  <si>
    <t>FY2023 Part</t>
  </si>
  <si>
    <t>FY2022 Part</t>
  </si>
  <si>
    <t>37603-Mains - Anodes</t>
  </si>
  <si>
    <t>Fiscal Year 2026</t>
  </si>
  <si>
    <t>Fiscal Year 2027</t>
  </si>
  <si>
    <t>Fiscal Year 2028</t>
  </si>
  <si>
    <t>35400-Compressor Station Equipment</t>
  </si>
  <si>
    <t>37604-Mains - Leak Clamps</t>
  </si>
  <si>
    <t>39800-Miscellaneous Equipment</t>
  </si>
  <si>
    <t>Capital Budget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</si>
</sst>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"/>
    <numFmt numFmtId="167" formatCode="General;;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11"/>
      <color theme="1"/>
      <name val="Calibri"/>
      <family val="2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sz val="10"/>
      <color indexed="8"/>
      <name val="Lucida Console"/>
      <family val="3"/>
    </font>
    <font>
      <sz val="9"/>
      <name val="Times New Roman"/>
      <family val="1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  <font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3" borderId="16">
      <alignment horizontal="center" vertical="center"/>
    </xf>
    <xf numFmtId="3" fontId="12" fillId="4" borderId="0" applyBorder="0">
      <alignment horizontal="right"/>
      <protection locked="0"/>
    </xf>
    <xf numFmtId="0" fontId="1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>
      <alignment horizontal="left" vertical="center" indent="1"/>
    </xf>
    <xf numFmtId="8" fontId="18" fillId="0" borderId="17">
      <protection locked="0"/>
    </xf>
    <xf numFmtId="44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18"/>
    <xf numFmtId="6" fontId="19" fillId="0" borderId="0">
      <protection locked="0"/>
    </xf>
    <xf numFmtId="0" fontId="20" fillId="0" borderId="0" applyNumberFormat="0">
      <protection locked="0"/>
    </xf>
    <xf numFmtId="166" fontId="6" fillId="5" borderId="0" applyFill="0" applyBorder="0" applyProtection="0"/>
    <xf numFmtId="0" fontId="11" fillId="0" borderId="0">
      <protection locked="0"/>
    </xf>
    <xf numFmtId="38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19">
      <alignment horizontal="left" vertical="center"/>
    </xf>
    <xf numFmtId="0" fontId="22" fillId="0" borderId="0">
      <alignment horizontal="center"/>
    </xf>
    <xf numFmtId="0" fontId="11" fillId="0" borderId="0">
      <protection locked="0"/>
    </xf>
    <xf numFmtId="0" fontId="11" fillId="0" borderId="0">
      <protection locked="0"/>
    </xf>
    <xf numFmtId="0" fontId="23" fillId="0" borderId="20" applyNumberFormat="0" applyFill="0" applyAlignment="0" applyProtection="0"/>
    <xf numFmtId="10" fontId="20" fillId="2" borderId="21" applyNumberFormat="0" applyBorder="0" applyAlignment="0" applyProtection="0"/>
    <xf numFmtId="0" fontId="24" fillId="7" borderId="18"/>
    <xf numFmtId="0" fontId="25" fillId="0" borderId="0" applyNumberFormat="0">
      <alignment horizontal="left"/>
    </xf>
    <xf numFmtId="37" fontId="26" fillId="0" borderId="0"/>
    <xf numFmtId="3" fontId="20" fillId="6" borderId="0" applyNumberForma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" fillId="0" borderId="0"/>
    <xf numFmtId="0" fontId="28" fillId="0" borderId="0"/>
    <xf numFmtId="0" fontId="14" fillId="0" borderId="0"/>
    <xf numFmtId="0" fontId="11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9" fillId="0" borderId="0"/>
    <xf numFmtId="4" fontId="30" fillId="8" borderId="0">
      <alignment horizontal="right"/>
    </xf>
    <xf numFmtId="0" fontId="31" fillId="8" borderId="0">
      <alignment horizontal="right"/>
    </xf>
    <xf numFmtId="0" fontId="32" fillId="8" borderId="6"/>
    <xf numFmtId="0" fontId="32" fillId="0" borderId="0" applyBorder="0">
      <alignment horizontal="centerContinuous"/>
    </xf>
    <xf numFmtId="0" fontId="33" fillId="0" borderId="0" applyBorder="0">
      <alignment horizontal="centerContinuous"/>
    </xf>
    <xf numFmtId="10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ont="0" applyFill="0" applyBorder="0" applyAlignment="0" applyProtection="0">
      <alignment horizontal="left"/>
    </xf>
    <xf numFmtId="0" fontId="13" fillId="0" borderId="0"/>
    <xf numFmtId="0" fontId="13" fillId="0" borderId="0"/>
    <xf numFmtId="0" fontId="35" fillId="0" borderId="0" applyNumberFormat="0">
      <alignment horizontal="left"/>
    </xf>
    <xf numFmtId="0" fontId="13" fillId="0" borderId="18"/>
    <xf numFmtId="0" fontId="13" fillId="0" borderId="18"/>
    <xf numFmtId="0" fontId="36" fillId="9" borderId="0"/>
    <xf numFmtId="0" fontId="36" fillId="9" borderId="0"/>
    <xf numFmtId="167" fontId="37" fillId="0" borderId="0">
      <alignment horizontal="center"/>
    </xf>
    <xf numFmtId="0" fontId="24" fillId="0" borderId="22"/>
    <xf numFmtId="0" fontId="24" fillId="0" borderId="22"/>
    <xf numFmtId="0" fontId="24" fillId="0" borderId="18"/>
    <xf numFmtId="0" fontId="24" fillId="0" borderId="18"/>
    <xf numFmtId="37" fontId="20" fillId="10" borderId="0" applyNumberFormat="0" applyBorder="0" applyAlignment="0" applyProtection="0"/>
    <xf numFmtId="37" fontId="20" fillId="0" borderId="0"/>
    <xf numFmtId="3" fontId="38" fillId="0" borderId="20" applyProtection="0"/>
    <xf numFmtId="0" fontId="39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" fontId="6" fillId="0" borderId="2" xfId="0" applyNumberFormat="1" applyFont="1" applyBorder="1" applyAlignment="1">
      <alignment horizontal="centerContinuous"/>
    </xf>
    <xf numFmtId="1" fontId="6" fillId="0" borderId="3" xfId="0" applyNumberFormat="1" applyFont="1" applyBorder="1" applyAlignment="1">
      <alignment horizontal="centerContinuous"/>
    </xf>
    <xf numFmtId="1" fontId="6" fillId="0" borderId="4" xfId="0" applyNumberFormat="1" applyFont="1" applyBorder="1" applyAlignment="1">
      <alignment horizontal="centerContinuous"/>
    </xf>
    <xf numFmtId="1" fontId="0" fillId="0" borderId="2" xfId="0" applyNumberFormat="1" applyBorder="1" applyAlignment="1">
      <alignment horizontal="centerContinuous"/>
    </xf>
    <xf numFmtId="0" fontId="7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2" borderId="6" xfId="1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0" fontId="6" fillId="0" borderId="0" xfId="0" applyFont="1"/>
    <xf numFmtId="165" fontId="6" fillId="2" borderId="9" xfId="2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1" fontId="0" fillId="0" borderId="0" xfId="0" applyNumberFormat="1"/>
    <xf numFmtId="1" fontId="6" fillId="2" borderId="10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Continuous"/>
    </xf>
    <xf numFmtId="1" fontId="6" fillId="0" borderId="13" xfId="0" applyNumberFormat="1" applyFont="1" applyBorder="1" applyAlignment="1">
      <alignment horizontal="center"/>
    </xf>
    <xf numFmtId="0" fontId="6" fillId="0" borderId="14" xfId="0" applyFont="1" applyBorder="1"/>
    <xf numFmtId="0" fontId="0" fillId="0" borderId="0" xfId="0" applyAlignment="1">
      <alignment horizontal="centerContinuous"/>
    </xf>
    <xf numFmtId="1" fontId="6" fillId="0" borderId="0" xfId="0" applyNumberFormat="1" applyFont="1" applyAlignment="1">
      <alignment horizontal="centerContinuous"/>
    </xf>
    <xf numFmtId="43" fontId="0" fillId="0" borderId="0" xfId="1" applyFont="1"/>
    <xf numFmtId="0" fontId="0" fillId="0" borderId="15" xfId="0" applyBorder="1" applyAlignment="1">
      <alignment horizontal="left"/>
    </xf>
    <xf numFmtId="0" fontId="11" fillId="0" borderId="1" xfId="0" applyFont="1" applyBorder="1" applyAlignment="1">
      <alignment horizontal="left"/>
    </xf>
    <xf numFmtId="1" fontId="6" fillId="0" borderId="14" xfId="0" applyNumberFormat="1" applyFont="1" applyBorder="1" applyAlignment="1">
      <alignment horizontal="centerContinuous"/>
    </xf>
    <xf numFmtId="164" fontId="0" fillId="2" borderId="23" xfId="1" applyNumberFormat="1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left"/>
    </xf>
    <xf numFmtId="165" fontId="11" fillId="0" borderId="24" xfId="2" applyNumberFormat="1" applyFont="1" applyFill="1" applyBorder="1" applyAlignment="1">
      <alignment horizontal="center"/>
    </xf>
    <xf numFmtId="165" fontId="0" fillId="0" borderId="0" xfId="2" applyNumberFormat="1" applyFont="1"/>
    <xf numFmtId="10" fontId="0" fillId="0" borderId="0" xfId="9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165" fontId="11" fillId="0" borderId="0" xfId="2" applyNumberFormat="1" applyFont="1" applyFill="1" applyBorder="1" applyAlignment="1">
      <alignment horizontal="center"/>
    </xf>
    <xf numFmtId="0" fontId="0" fillId="0" borderId="8" xfId="0" applyBorder="1"/>
    <xf numFmtId="164" fontId="0" fillId="2" borderId="25" xfId="1" applyNumberFormat="1" applyFont="1" applyFill="1" applyBorder="1" applyAlignment="1">
      <alignment horizontal="center"/>
    </xf>
    <xf numFmtId="164" fontId="11" fillId="0" borderId="5" xfId="1" applyNumberFormat="1" applyFont="1" applyBorder="1" applyAlignment="1">
      <alignment horizontal="right"/>
    </xf>
    <xf numFmtId="0" fontId="40" fillId="0" borderId="0" xfId="0" applyFont="1" applyAlignment="1">
      <alignment horizontal="left"/>
    </xf>
    <xf numFmtId="165" fontId="11" fillId="0" borderId="26" xfId="2" applyNumberFormat="1" applyFont="1" applyFill="1" applyBorder="1" applyAlignment="1">
      <alignment horizontal="center"/>
    </xf>
  </cellXfs>
  <cellStyles count="93">
    <cellStyle name="Actual Date" xfId="3" xr:uid="{00000000-0005-0000-0000-000000000000}"/>
    <cellStyle name="Affinity Input" xfId="4" xr:uid="{00000000-0005-0000-0000-000001000000}"/>
    <cellStyle name="Body" xfId="5" xr:uid="{00000000-0005-0000-0000-000002000000}"/>
    <cellStyle name="Comma" xfId="1" builtinId="3"/>
    <cellStyle name="Comma 2" xfId="6" xr:uid="{00000000-0005-0000-0000-000004000000}"/>
    <cellStyle name="Comma 2 2" xfId="7" xr:uid="{00000000-0005-0000-0000-000005000000}"/>
    <cellStyle name="Comma 3" xfId="8" xr:uid="{00000000-0005-0000-0000-000006000000}"/>
    <cellStyle name="Comma 4" xfId="9" xr:uid="{00000000-0005-0000-0000-000007000000}"/>
    <cellStyle name="Comma 5" xfId="10" xr:uid="{00000000-0005-0000-0000-000008000000}"/>
    <cellStyle name="Comma 6" xfId="11" xr:uid="{00000000-0005-0000-0000-000009000000}"/>
    <cellStyle name="ContentsHyperlink" xfId="12" xr:uid="{00000000-0005-0000-0000-00000A000000}"/>
    <cellStyle name="Currency" xfId="2" builtinId="4"/>
    <cellStyle name="Currency [2]" xfId="13" xr:uid="{00000000-0005-0000-0000-00000C000000}"/>
    <cellStyle name="Currency 2" xfId="14" xr:uid="{00000000-0005-0000-0000-00000D000000}"/>
    <cellStyle name="Custom - Style1" xfId="15" xr:uid="{00000000-0005-0000-0000-00000E000000}"/>
    <cellStyle name="Custom - Style8" xfId="16" xr:uid="{00000000-0005-0000-0000-00000F000000}"/>
    <cellStyle name="Data   - Style2" xfId="17" xr:uid="{00000000-0005-0000-0000-000010000000}"/>
    <cellStyle name="Date" xfId="18" xr:uid="{00000000-0005-0000-0000-000011000000}"/>
    <cellStyle name="Edit" xfId="19" xr:uid="{00000000-0005-0000-0000-000012000000}"/>
    <cellStyle name="Engine" xfId="20" xr:uid="{00000000-0005-0000-0000-000013000000}"/>
    <cellStyle name="Fixed" xfId="21" xr:uid="{00000000-0005-0000-0000-000014000000}"/>
    <cellStyle name="Grey" xfId="22" xr:uid="{00000000-0005-0000-0000-000015000000}"/>
    <cellStyle name="HEADER" xfId="23" xr:uid="{00000000-0005-0000-0000-000016000000}"/>
    <cellStyle name="Header1" xfId="24" xr:uid="{00000000-0005-0000-0000-000017000000}"/>
    <cellStyle name="Header2" xfId="25" xr:uid="{00000000-0005-0000-0000-000018000000}"/>
    <cellStyle name="heading" xfId="26" xr:uid="{00000000-0005-0000-0000-000019000000}"/>
    <cellStyle name="Heading1" xfId="27" xr:uid="{00000000-0005-0000-0000-00001A000000}"/>
    <cellStyle name="Heading2" xfId="28" xr:uid="{00000000-0005-0000-0000-00001B000000}"/>
    <cellStyle name="HIGHLIGHT" xfId="29" xr:uid="{00000000-0005-0000-0000-00001C000000}"/>
    <cellStyle name="Input [yellow]" xfId="30" xr:uid="{00000000-0005-0000-0000-00001D000000}"/>
    <cellStyle name="Labels - Style3" xfId="31" xr:uid="{00000000-0005-0000-0000-00001E000000}"/>
    <cellStyle name="Large Page Heading" xfId="32" xr:uid="{00000000-0005-0000-0000-00001F000000}"/>
    <cellStyle name="no dec" xfId="33" xr:uid="{00000000-0005-0000-0000-000020000000}"/>
    <cellStyle name="No Edit" xfId="34" xr:uid="{00000000-0005-0000-0000-000021000000}"/>
    <cellStyle name="Normal" xfId="0" builtinId="0"/>
    <cellStyle name="Normal - Style1" xfId="35" xr:uid="{00000000-0005-0000-0000-000023000000}"/>
    <cellStyle name="Normal - Style2" xfId="36" xr:uid="{00000000-0005-0000-0000-000024000000}"/>
    <cellStyle name="Normal - Style3" xfId="37" xr:uid="{00000000-0005-0000-0000-000025000000}"/>
    <cellStyle name="Normal - Style4" xfId="38" xr:uid="{00000000-0005-0000-0000-000026000000}"/>
    <cellStyle name="Normal - Style5" xfId="39" xr:uid="{00000000-0005-0000-0000-000027000000}"/>
    <cellStyle name="Normal - Style6" xfId="40" xr:uid="{00000000-0005-0000-0000-000028000000}"/>
    <cellStyle name="Normal - Style7" xfId="41" xr:uid="{00000000-0005-0000-0000-000029000000}"/>
    <cellStyle name="Normal - Style8" xfId="42" xr:uid="{00000000-0005-0000-0000-00002A000000}"/>
    <cellStyle name="Normal 10" xfId="43" xr:uid="{00000000-0005-0000-0000-00002B000000}"/>
    <cellStyle name="Normal 11" xfId="44" xr:uid="{00000000-0005-0000-0000-00002C000000}"/>
    <cellStyle name="Normal 12" xfId="45" xr:uid="{00000000-0005-0000-0000-00002D000000}"/>
    <cellStyle name="Normal 13" xfId="46" xr:uid="{00000000-0005-0000-0000-00002E000000}"/>
    <cellStyle name="Normal 14" xfId="47" xr:uid="{00000000-0005-0000-0000-00002F000000}"/>
    <cellStyle name="Normal 15" xfId="48" xr:uid="{00000000-0005-0000-0000-000030000000}"/>
    <cellStyle name="Normal 16" xfId="49" xr:uid="{00000000-0005-0000-0000-000031000000}"/>
    <cellStyle name="Normal 17" xfId="50" xr:uid="{00000000-0005-0000-0000-000032000000}"/>
    <cellStyle name="Normal 2" xfId="51" xr:uid="{00000000-0005-0000-0000-000033000000}"/>
    <cellStyle name="Normal 2 2" xfId="52" xr:uid="{00000000-0005-0000-0000-000034000000}"/>
    <cellStyle name="Normal 3" xfId="53" xr:uid="{00000000-0005-0000-0000-000035000000}"/>
    <cellStyle name="Normal 4" xfId="54" xr:uid="{00000000-0005-0000-0000-000036000000}"/>
    <cellStyle name="Normal 5" xfId="55" xr:uid="{00000000-0005-0000-0000-000037000000}"/>
    <cellStyle name="Normal 6" xfId="56" xr:uid="{00000000-0005-0000-0000-000038000000}"/>
    <cellStyle name="Normal 7" xfId="57" xr:uid="{00000000-0005-0000-0000-000039000000}"/>
    <cellStyle name="Normal 8" xfId="58" xr:uid="{00000000-0005-0000-0000-00003A000000}"/>
    <cellStyle name="Normal 9" xfId="59" xr:uid="{00000000-0005-0000-0000-00003B000000}"/>
    <cellStyle name="nPlosion" xfId="60" xr:uid="{00000000-0005-0000-0000-00003C000000}"/>
    <cellStyle name="Output Amounts" xfId="61" xr:uid="{00000000-0005-0000-0000-00003D000000}"/>
    <cellStyle name="Output Column Headings" xfId="62" xr:uid="{00000000-0005-0000-0000-00003E000000}"/>
    <cellStyle name="Output Line Items" xfId="63" xr:uid="{00000000-0005-0000-0000-00003F000000}"/>
    <cellStyle name="Output Report Heading" xfId="64" xr:uid="{00000000-0005-0000-0000-000040000000}"/>
    <cellStyle name="Output Report Title" xfId="65" xr:uid="{00000000-0005-0000-0000-000041000000}"/>
    <cellStyle name="Percent" xfId="92" builtinId="5"/>
    <cellStyle name="Percent [2]" xfId="66" xr:uid="{00000000-0005-0000-0000-000043000000}"/>
    <cellStyle name="Percent 2" xfId="67" xr:uid="{00000000-0005-0000-0000-000044000000}"/>
    <cellStyle name="Percent 2 2" xfId="68" xr:uid="{00000000-0005-0000-0000-000045000000}"/>
    <cellStyle name="Percent 3" xfId="69" xr:uid="{00000000-0005-0000-0000-000046000000}"/>
    <cellStyle name="Percent 4" xfId="70" xr:uid="{00000000-0005-0000-0000-000047000000}"/>
    <cellStyle name="Percent 5" xfId="71" xr:uid="{00000000-0005-0000-0000-000048000000}"/>
    <cellStyle name="Percent 6" xfId="72" xr:uid="{00000000-0005-0000-0000-000049000000}"/>
    <cellStyle name="Percent 7" xfId="73" xr:uid="{00000000-0005-0000-0000-00004A000000}"/>
    <cellStyle name="Percent 8" xfId="74" xr:uid="{00000000-0005-0000-0000-00004B000000}"/>
    <cellStyle name="PSChar" xfId="75" xr:uid="{00000000-0005-0000-0000-00004C000000}"/>
    <cellStyle name="Reset  - Style4" xfId="76" xr:uid="{00000000-0005-0000-0000-00004D000000}"/>
    <cellStyle name="Reset  - Style7" xfId="77" xr:uid="{00000000-0005-0000-0000-00004E000000}"/>
    <cellStyle name="Small Page Heading" xfId="78" xr:uid="{00000000-0005-0000-0000-00004F000000}"/>
    <cellStyle name="Table  - Style5" xfId="79" xr:uid="{00000000-0005-0000-0000-000050000000}"/>
    <cellStyle name="Table  - Style6" xfId="80" xr:uid="{00000000-0005-0000-0000-000051000000}"/>
    <cellStyle name="Title  - Style1" xfId="81" xr:uid="{00000000-0005-0000-0000-000052000000}"/>
    <cellStyle name="Title  - Style6" xfId="82" xr:uid="{00000000-0005-0000-0000-000053000000}"/>
    <cellStyle name="title1" xfId="83" xr:uid="{00000000-0005-0000-0000-000054000000}"/>
    <cellStyle name="TotCol - Style5" xfId="84" xr:uid="{00000000-0005-0000-0000-000055000000}"/>
    <cellStyle name="TotCol - Style7" xfId="85" xr:uid="{00000000-0005-0000-0000-000056000000}"/>
    <cellStyle name="TotRow - Style4" xfId="86" xr:uid="{00000000-0005-0000-0000-000057000000}"/>
    <cellStyle name="TotRow - Style8" xfId="87" xr:uid="{00000000-0005-0000-0000-000058000000}"/>
    <cellStyle name="Unprot" xfId="88" xr:uid="{00000000-0005-0000-0000-000059000000}"/>
    <cellStyle name="Unprot$" xfId="89" xr:uid="{00000000-0005-0000-0000-00005A000000}"/>
    <cellStyle name="Unprotect" xfId="90" xr:uid="{00000000-0005-0000-0000-00005B000000}"/>
    <cellStyle name="一般_dept code" xfId="91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view="pageBreakPreview" zoomScale="90" zoomScaleNormal="90" zoomScaleSheetLayoutView="90" workbookViewId="0">
      <selection activeCell="K10" sqref="K10"/>
    </sheetView>
  </sheetViews>
  <sheetFormatPr defaultRowHeight="12.75"/>
  <cols>
    <col min="1" max="1" width="10.140625" style="3" bestFit="1" customWidth="1"/>
    <col min="2" max="2" width="35.28515625" style="4" customWidth="1"/>
    <col min="3" max="7" width="15.7109375" style="20" hidden="1" customWidth="1"/>
    <col min="8" max="10" width="15.7109375" style="20" customWidth="1"/>
    <col min="11" max="11" width="36" bestFit="1" customWidth="1"/>
    <col min="12" max="13" width="15.7109375" bestFit="1" customWidth="1"/>
    <col min="14" max="14" width="12.5703125" bestFit="1" customWidth="1"/>
    <col min="15" max="15" width="11.5703125" bestFit="1" customWidth="1"/>
    <col min="16" max="16" width="12.5703125" bestFit="1" customWidth="1"/>
    <col min="17" max="19" width="15.7109375" bestFit="1" customWidth="1"/>
  </cols>
  <sheetData>
    <row r="1" spans="1:20" ht="18">
      <c r="A1" s="1" t="s">
        <v>0</v>
      </c>
      <c r="B1" s="1"/>
      <c r="C1" s="1"/>
      <c r="D1" s="26"/>
      <c r="E1" s="26"/>
      <c r="F1" s="26"/>
      <c r="G1" s="26"/>
      <c r="H1" s="26"/>
      <c r="I1" s="26"/>
      <c r="J1" s="26"/>
    </row>
    <row r="2" spans="1:20" ht="18.75">
      <c r="A2" s="2" t="s">
        <v>43</v>
      </c>
      <c r="B2" s="1"/>
      <c r="C2" s="1"/>
      <c r="D2" s="26"/>
      <c r="E2" s="26"/>
      <c r="F2" s="26"/>
      <c r="G2" s="26"/>
      <c r="H2" s="26"/>
      <c r="I2" s="26"/>
      <c r="J2" s="26"/>
    </row>
    <row r="3" spans="1:20" ht="19.5" thickBot="1">
      <c r="A3"/>
      <c r="B3" s="2"/>
      <c r="C3" s="2"/>
      <c r="D3"/>
      <c r="E3"/>
      <c r="F3"/>
      <c r="G3"/>
      <c r="H3"/>
      <c r="I3"/>
      <c r="J3"/>
    </row>
    <row r="4" spans="1:20" ht="13.5" thickBot="1">
      <c r="E4" s="6" t="s">
        <v>33</v>
      </c>
      <c r="F4" s="8"/>
      <c r="G4" s="7"/>
      <c r="I4" s="23"/>
      <c r="J4" s="27"/>
    </row>
    <row r="5" spans="1:20" s="10" customFormat="1" ht="16.5" thickBot="1">
      <c r="A5" s="3" t="s">
        <v>1</v>
      </c>
      <c r="B5" s="9" t="s">
        <v>2</v>
      </c>
      <c r="C5" s="31" t="s">
        <v>29</v>
      </c>
      <c r="D5" s="5" t="s">
        <v>32</v>
      </c>
      <c r="E5" s="21" t="s">
        <v>35</v>
      </c>
      <c r="F5" s="22" t="s">
        <v>34</v>
      </c>
      <c r="G5" s="24" t="s">
        <v>3</v>
      </c>
      <c r="H5" s="6" t="s">
        <v>37</v>
      </c>
      <c r="I5" s="33" t="s">
        <v>38</v>
      </c>
      <c r="J5" s="33" t="s">
        <v>39</v>
      </c>
      <c r="K5"/>
      <c r="L5"/>
      <c r="M5"/>
      <c r="N5"/>
      <c r="O5"/>
      <c r="P5"/>
      <c r="Q5"/>
      <c r="R5"/>
      <c r="S5"/>
      <c r="T5"/>
    </row>
    <row r="6" spans="1:20" s="10" customFormat="1" ht="15.75" customHeight="1">
      <c r="A6" s="11">
        <v>1</v>
      </c>
      <c r="B6" s="40" t="s">
        <v>40</v>
      </c>
      <c r="C6" s="15">
        <v>0</v>
      </c>
      <c r="D6" s="15">
        <v>0</v>
      </c>
      <c r="E6" s="15">
        <v>0</v>
      </c>
      <c r="F6" s="15">
        <v>0</v>
      </c>
      <c r="G6" s="42">
        <v>0</v>
      </c>
      <c r="H6" s="14">
        <v>0</v>
      </c>
      <c r="I6" s="15">
        <v>112327</v>
      </c>
      <c r="J6" s="41">
        <v>115291</v>
      </c>
      <c r="K6"/>
      <c r="L6"/>
      <c r="M6"/>
      <c r="N6"/>
      <c r="O6"/>
      <c r="P6"/>
      <c r="Q6"/>
      <c r="R6"/>
      <c r="S6"/>
      <c r="T6"/>
    </row>
    <row r="7" spans="1:20" s="10" customFormat="1" ht="15.75" customHeight="1">
      <c r="A7" s="11">
        <f>+A6+1</f>
        <v>2</v>
      </c>
      <c r="B7" s="40" t="s">
        <v>30</v>
      </c>
      <c r="C7" s="15">
        <v>0</v>
      </c>
      <c r="D7" s="15">
        <v>0</v>
      </c>
      <c r="E7" s="15">
        <v>0</v>
      </c>
      <c r="F7" s="15">
        <v>0</v>
      </c>
      <c r="G7" s="42">
        <v>0</v>
      </c>
      <c r="H7" s="14">
        <v>4908007.6616991423</v>
      </c>
      <c r="I7" s="15">
        <v>0</v>
      </c>
      <c r="J7" s="41">
        <v>0</v>
      </c>
      <c r="K7"/>
      <c r="L7"/>
      <c r="M7"/>
      <c r="N7"/>
      <c r="O7"/>
      <c r="P7"/>
      <c r="Q7"/>
      <c r="R7"/>
      <c r="S7"/>
      <c r="T7"/>
    </row>
    <row r="8" spans="1:20" ht="15.75" customHeight="1">
      <c r="A8" s="11">
        <f t="shared" ref="A8:A41" si="0">+A7+1</f>
        <v>3</v>
      </c>
      <c r="B8" s="40" t="s">
        <v>27</v>
      </c>
      <c r="C8" s="15">
        <v>365222.73655352189</v>
      </c>
      <c r="D8" s="15">
        <v>395999.94626699598</v>
      </c>
      <c r="E8" s="15">
        <v>290873.81107853801</v>
      </c>
      <c r="F8" s="15">
        <v>97910.259100645664</v>
      </c>
      <c r="G8" s="42">
        <v>388784.07017918368</v>
      </c>
      <c r="H8" s="14">
        <v>0</v>
      </c>
      <c r="I8" s="15">
        <v>1859.8710768628309</v>
      </c>
      <c r="J8" s="15">
        <v>1908.9506518455469</v>
      </c>
    </row>
    <row r="9" spans="1:20" ht="15.75" customHeight="1">
      <c r="A9" s="11">
        <f t="shared" si="0"/>
        <v>4</v>
      </c>
      <c r="B9" s="40" t="s">
        <v>4</v>
      </c>
      <c r="C9" s="15">
        <v>2178752.0290203891</v>
      </c>
      <c r="D9" s="15">
        <v>2362354.804531028</v>
      </c>
      <c r="E9" s="15">
        <v>1735220.298869278</v>
      </c>
      <c r="F9" s="15">
        <v>584087.88480829482</v>
      </c>
      <c r="G9" s="42">
        <v>2319308.1836775728</v>
      </c>
      <c r="H9" s="14">
        <v>0</v>
      </c>
      <c r="I9" s="15">
        <v>561410.84297798062</v>
      </c>
      <c r="J9" s="15">
        <v>576225.74380999105</v>
      </c>
    </row>
    <row r="10" spans="1:20" ht="15.75" customHeight="1">
      <c r="A10" s="11">
        <f t="shared" si="0"/>
        <v>5</v>
      </c>
      <c r="B10" s="40" t="s">
        <v>5</v>
      </c>
      <c r="C10" s="15">
        <v>22622242.213502679</v>
      </c>
      <c r="D10" s="15">
        <v>24528611.733002588</v>
      </c>
      <c r="E10" s="15">
        <v>18016999.351898238</v>
      </c>
      <c r="F10" s="15">
        <v>6064654.1818926968</v>
      </c>
      <c r="G10" s="42">
        <v>24081653.533790931</v>
      </c>
      <c r="H10" s="14">
        <v>10037317.844752874</v>
      </c>
      <c r="I10" s="15">
        <v>4035284.5773005532</v>
      </c>
      <c r="J10" s="15">
        <v>4141770.4807870914</v>
      </c>
    </row>
    <row r="11" spans="1:20" ht="15.75" customHeight="1">
      <c r="A11" s="11">
        <f t="shared" si="0"/>
        <v>6</v>
      </c>
      <c r="B11" s="40" t="s">
        <v>6</v>
      </c>
      <c r="C11" s="15">
        <v>11112.981716253733</v>
      </c>
      <c r="D11" s="15">
        <v>12049.469329403804</v>
      </c>
      <c r="E11" s="15">
        <v>8850.6958103336183</v>
      </c>
      <c r="F11" s="15">
        <v>2979.2091518915827</v>
      </c>
      <c r="G11" s="42">
        <v>11829.904962225202</v>
      </c>
      <c r="H11" s="14">
        <v>27210539.488097057</v>
      </c>
      <c r="I11" s="15">
        <v>33470790.829928666</v>
      </c>
      <c r="J11" s="15">
        <v>34354041.399661265</v>
      </c>
    </row>
    <row r="12" spans="1:20" ht="15.75" customHeight="1">
      <c r="A12" s="11">
        <f t="shared" si="0"/>
        <v>7</v>
      </c>
      <c r="B12" s="40" t="s">
        <v>36</v>
      </c>
      <c r="C12" s="15">
        <v>253224.10713029173</v>
      </c>
      <c r="D12" s="15">
        <v>274563.22616543458</v>
      </c>
      <c r="E12" s="15">
        <v>201674.90609433595</v>
      </c>
      <c r="F12" s="15">
        <v>67885.253184458212</v>
      </c>
      <c r="G12" s="42">
        <v>269560.15927879419</v>
      </c>
      <c r="H12" s="14">
        <v>464482.30646456755</v>
      </c>
      <c r="I12" s="15">
        <v>200899.53546026329</v>
      </c>
      <c r="J12" s="15">
        <v>206201.01250201953</v>
      </c>
    </row>
    <row r="13" spans="1:20" s="16" customFormat="1" ht="15.75" customHeight="1">
      <c r="A13" s="11">
        <f t="shared" si="0"/>
        <v>8</v>
      </c>
      <c r="B13" s="40" t="s">
        <v>41</v>
      </c>
      <c r="C13" s="15">
        <v>75462.824508963517</v>
      </c>
      <c r="D13" s="15">
        <v>81822.053940845013</v>
      </c>
      <c r="E13" s="15">
        <v>60100.74719555804</v>
      </c>
      <c r="F13" s="15">
        <v>20230.352496294829</v>
      </c>
      <c r="G13" s="42">
        <v>80331.099691852869</v>
      </c>
      <c r="H13" s="14">
        <v>0</v>
      </c>
      <c r="I13" s="15">
        <v>18705.5735794912</v>
      </c>
      <c r="J13" s="15">
        <v>19199.189299693648</v>
      </c>
      <c r="K13"/>
      <c r="L13"/>
      <c r="M13"/>
      <c r="N13"/>
      <c r="O13"/>
      <c r="P13"/>
      <c r="Q13"/>
      <c r="R13"/>
      <c r="S13"/>
      <c r="T13"/>
    </row>
    <row r="14" spans="1:20" ht="15.75" customHeight="1">
      <c r="A14" s="11">
        <f t="shared" si="0"/>
        <v>9</v>
      </c>
      <c r="B14" s="40" t="s">
        <v>7</v>
      </c>
      <c r="C14" s="15">
        <v>6604.8519015118436</v>
      </c>
      <c r="D14" s="15">
        <v>7161.440776611842</v>
      </c>
      <c r="E14" s="15">
        <v>5260.292561004173</v>
      </c>
      <c r="F14" s="15">
        <v>1770.6530735214728</v>
      </c>
      <c r="G14" s="42">
        <v>7030.9456345256458</v>
      </c>
      <c r="H14" s="14">
        <v>203768.57083018241</v>
      </c>
      <c r="I14" s="15">
        <v>427384.77684819413</v>
      </c>
      <c r="J14" s="15">
        <v>438662.90438226686</v>
      </c>
    </row>
    <row r="15" spans="1:20" ht="15.75" customHeight="1">
      <c r="A15" s="11">
        <f t="shared" si="0"/>
        <v>10</v>
      </c>
      <c r="B15" s="40" t="s">
        <v>22</v>
      </c>
      <c r="C15" s="15">
        <v>23703500.415219389</v>
      </c>
      <c r="D15" s="15">
        <v>25700987.236842062</v>
      </c>
      <c r="E15" s="15">
        <v>18878144.243536651</v>
      </c>
      <c r="F15" s="15">
        <v>6354521.8710836936</v>
      </c>
      <c r="G15" s="42">
        <v>25232666.114620343</v>
      </c>
      <c r="H15" s="14">
        <v>1923125.9989382413</v>
      </c>
      <c r="I15" s="15">
        <v>854.35397609858796</v>
      </c>
      <c r="J15" s="15">
        <v>876.89926461527398</v>
      </c>
    </row>
    <row r="16" spans="1:20" ht="15.75" customHeight="1">
      <c r="A16" s="11">
        <f t="shared" si="0"/>
        <v>11</v>
      </c>
      <c r="B16" s="40" t="s">
        <v>8</v>
      </c>
      <c r="C16" s="15">
        <v>1380087.8913569448</v>
      </c>
      <c r="D16" s="15">
        <v>1496387.4811802479</v>
      </c>
      <c r="E16" s="15">
        <v>1099141.3852557607</v>
      </c>
      <c r="F16" s="15">
        <v>369979.05524597649</v>
      </c>
      <c r="G16" s="42">
        <v>1469120.4405017372</v>
      </c>
      <c r="H16" s="14">
        <v>23597044.680063482</v>
      </c>
      <c r="I16" s="15">
        <v>28297053.234825455</v>
      </c>
      <c r="J16" s="15">
        <v>29043775.608922001</v>
      </c>
    </row>
    <row r="17" spans="1:10" ht="15.75" customHeight="1">
      <c r="A17" s="11">
        <f t="shared" si="0"/>
        <v>12</v>
      </c>
      <c r="B17" s="40" t="s">
        <v>9</v>
      </c>
      <c r="C17" s="15">
        <v>1374831.2129380729</v>
      </c>
      <c r="D17" s="15">
        <v>1490687.8240585148</v>
      </c>
      <c r="E17" s="15">
        <v>1094954.8165340526</v>
      </c>
      <c r="F17" s="15">
        <v>368569.82549522928</v>
      </c>
      <c r="G17" s="42">
        <v>1463524.6420292819</v>
      </c>
      <c r="H17" s="14">
        <v>3957043.0075225607</v>
      </c>
      <c r="I17" s="15">
        <v>5486907.1932029603</v>
      </c>
      <c r="J17" s="15">
        <v>5631699.5265867589</v>
      </c>
    </row>
    <row r="18" spans="1:10" ht="15.75" customHeight="1">
      <c r="A18" s="11">
        <f t="shared" si="0"/>
        <v>13</v>
      </c>
      <c r="B18" s="40" t="s">
        <v>10</v>
      </c>
      <c r="C18" s="15">
        <v>46107.437253200449</v>
      </c>
      <c r="D18" s="15">
        <v>49992.897066255231</v>
      </c>
      <c r="E18" s="15">
        <v>36721.278963796336</v>
      </c>
      <c r="F18" s="15">
        <v>12360.651942232114</v>
      </c>
      <c r="G18" s="42">
        <v>49081.93090602845</v>
      </c>
      <c r="H18" s="14">
        <v>806312.23477503168</v>
      </c>
      <c r="I18" s="15">
        <v>2579853.6186168143</v>
      </c>
      <c r="J18" s="15">
        <v>2647932.5950009786</v>
      </c>
    </row>
    <row r="19" spans="1:10" ht="15.75" customHeight="1">
      <c r="A19" s="11">
        <f t="shared" si="0"/>
        <v>14</v>
      </c>
      <c r="B19" s="40" t="s">
        <v>11</v>
      </c>
      <c r="C19" s="15">
        <v>59736.402400914179</v>
      </c>
      <c r="D19" s="15">
        <v>64770.370991070638</v>
      </c>
      <c r="E19" s="15">
        <v>47575.775786699101</v>
      </c>
      <c r="F19" s="15">
        <v>16014.355217878994</v>
      </c>
      <c r="G19" s="42">
        <v>63590.131004578099</v>
      </c>
      <c r="H19" s="14">
        <v>0</v>
      </c>
      <c r="I19" s="15">
        <v>1690001.6687801727</v>
      </c>
      <c r="J19" s="15">
        <v>1734598.6113616549</v>
      </c>
    </row>
    <row r="20" spans="1:10" ht="15.75" customHeight="1">
      <c r="A20" s="11">
        <f t="shared" si="0"/>
        <v>15</v>
      </c>
      <c r="B20" s="40" t="s">
        <v>28</v>
      </c>
      <c r="C20" s="15">
        <v>448784.09141262667</v>
      </c>
      <c r="D20" s="15">
        <v>486602.99126486294</v>
      </c>
      <c r="E20" s="15">
        <v>357424.45898211387</v>
      </c>
      <c r="F20" s="15">
        <v>120311.6955015171</v>
      </c>
      <c r="G20" s="42">
        <v>477736.15448363096</v>
      </c>
      <c r="H20" s="14">
        <v>0</v>
      </c>
      <c r="I20" s="15">
        <v>81831.39123589317</v>
      </c>
      <c r="J20" s="15">
        <v>83990.815054062565</v>
      </c>
    </row>
    <row r="21" spans="1:10" ht="15.75" customHeight="1">
      <c r="A21" s="11">
        <f t="shared" si="0"/>
        <v>16</v>
      </c>
      <c r="B21" s="40" t="s">
        <v>12</v>
      </c>
      <c r="C21" s="15">
        <v>0</v>
      </c>
      <c r="D21" s="15">
        <v>0</v>
      </c>
      <c r="E21" s="15">
        <v>0</v>
      </c>
      <c r="F21" s="15">
        <v>0</v>
      </c>
      <c r="G21" s="42">
        <v>0</v>
      </c>
      <c r="H21" s="14">
        <v>844024.70302142773</v>
      </c>
      <c r="I21" s="15">
        <v>565355.63588827895</v>
      </c>
      <c r="J21" s="15">
        <v>580274.63466656161</v>
      </c>
    </row>
    <row r="22" spans="1:10" ht="15.75" customHeight="1">
      <c r="A22" s="11">
        <f t="shared" si="0"/>
        <v>17</v>
      </c>
      <c r="B22" s="40" t="s">
        <v>23</v>
      </c>
      <c r="C22" s="15">
        <v>2348843.7237967169</v>
      </c>
      <c r="D22" s="15">
        <v>2546780.0750591056</v>
      </c>
      <c r="E22" s="15">
        <v>1870686.1791134218</v>
      </c>
      <c r="F22" s="15">
        <v>629686.69408170832</v>
      </c>
      <c r="G22" s="42">
        <v>2500372.8731951299</v>
      </c>
      <c r="H22" s="14">
        <v>573849.99264339719</v>
      </c>
      <c r="I22" s="15">
        <v>324698.94029263197</v>
      </c>
      <c r="J22" s="15">
        <v>333267.32236230798</v>
      </c>
    </row>
    <row r="23" spans="1:10" ht="15.75" customHeight="1">
      <c r="A23" s="11">
        <f t="shared" si="0"/>
        <v>18</v>
      </c>
      <c r="B23" s="40" t="s">
        <v>31</v>
      </c>
      <c r="C23" s="15"/>
      <c r="D23" s="15"/>
      <c r="E23" s="15"/>
      <c r="F23" s="15"/>
      <c r="G23" s="42"/>
      <c r="H23" s="14">
        <v>0</v>
      </c>
      <c r="I23" s="15">
        <v>53653.132857850032</v>
      </c>
      <c r="J23" s="15">
        <v>55068.96914344687</v>
      </c>
    </row>
    <row r="24" spans="1:10" ht="15.75" customHeight="1">
      <c r="A24" s="11">
        <f t="shared" si="0"/>
        <v>19</v>
      </c>
      <c r="B24" s="40" t="s">
        <v>24</v>
      </c>
      <c r="C24" s="15"/>
      <c r="D24" s="15"/>
      <c r="E24" s="15"/>
      <c r="F24" s="15"/>
      <c r="G24" s="42"/>
      <c r="H24" s="14">
        <v>814055.4404665787</v>
      </c>
      <c r="I24" s="15">
        <v>1066223.7921805312</v>
      </c>
      <c r="J24" s="15">
        <v>1094360.0491542935</v>
      </c>
    </row>
    <row r="25" spans="1:10" ht="15.75" customHeight="1" thickBot="1">
      <c r="A25" s="11">
        <f t="shared" si="0"/>
        <v>20</v>
      </c>
      <c r="B25" s="40" t="s">
        <v>42</v>
      </c>
      <c r="C25" s="15"/>
      <c r="D25" s="15"/>
      <c r="E25" s="15"/>
      <c r="F25" s="15"/>
      <c r="G25" s="42"/>
      <c r="H25" s="14">
        <v>239428.07072546429</v>
      </c>
      <c r="I25" s="15">
        <v>793904.18133087736</v>
      </c>
      <c r="J25" s="15">
        <v>814854.27850774431</v>
      </c>
    </row>
    <row r="26" spans="1:10" ht="15.75" customHeight="1" thickBot="1">
      <c r="A26" s="11">
        <f t="shared" si="0"/>
        <v>21</v>
      </c>
      <c r="B26" s="25" t="s">
        <v>13</v>
      </c>
      <c r="C26" s="17">
        <v>58330454.819999985</v>
      </c>
      <c r="D26" s="17">
        <v>63245944.632103696</v>
      </c>
      <c r="E26" s="17">
        <v>46456039.006628096</v>
      </c>
      <c r="F26" s="17">
        <v>15637443.601619147</v>
      </c>
      <c r="G26" s="17">
        <v>62093482.608247228</v>
      </c>
      <c r="H26" s="17">
        <f>SUM(H6:H25)</f>
        <v>75579000.00000003</v>
      </c>
      <c r="I26" s="17">
        <f>SUM(I6:I25)</f>
        <v>79769000.150359571</v>
      </c>
      <c r="J26" s="17">
        <f>SUM(J6:J25)</f>
        <v>81873999.991118595</v>
      </c>
    </row>
    <row r="27" spans="1:10" ht="15.75" customHeight="1">
      <c r="A27" s="11">
        <f t="shared" si="0"/>
        <v>22</v>
      </c>
      <c r="B27" s="18" t="s">
        <v>26</v>
      </c>
      <c r="C27" s="34"/>
      <c r="D27" s="34">
        <f>D26*(1-0.008617)</f>
        <v>62700954.327208862</v>
      </c>
      <c r="E27" s="34">
        <f t="shared" ref="E27:G27" si="1">E26*(1-0.008617)</f>
        <v>46055727.318507984</v>
      </c>
      <c r="F27" s="34">
        <f t="shared" si="1"/>
        <v>15502695.750103995</v>
      </c>
      <c r="G27" s="44">
        <f t="shared" si="1"/>
        <v>61558423.068611965</v>
      </c>
      <c r="H27" s="44">
        <v>74339740</v>
      </c>
      <c r="I27" s="44">
        <v>78520680.000000015</v>
      </c>
      <c r="J27" s="44">
        <v>80623900</v>
      </c>
    </row>
    <row r="28" spans="1:10" ht="15.75" customHeight="1" thickBot="1">
      <c r="A28" s="11">
        <f t="shared" si="0"/>
        <v>23</v>
      </c>
      <c r="B28" s="43"/>
    </row>
    <row r="29" spans="1:10" ht="15.75" customHeight="1" thickBot="1">
      <c r="A29" s="11">
        <f t="shared" si="0"/>
        <v>24</v>
      </c>
      <c r="E29" s="6" t="s">
        <v>33</v>
      </c>
      <c r="F29" s="8"/>
      <c r="G29" s="7"/>
      <c r="I29" s="23"/>
      <c r="J29" s="27"/>
    </row>
    <row r="30" spans="1:10" ht="15.75" customHeight="1" thickBot="1">
      <c r="A30" s="11">
        <f t="shared" si="0"/>
        <v>25</v>
      </c>
      <c r="B30" s="9" t="s">
        <v>14</v>
      </c>
      <c r="C30" s="31" t="s">
        <v>29</v>
      </c>
      <c r="D30" s="5" t="s">
        <v>32</v>
      </c>
      <c r="E30" s="21" t="s">
        <v>35</v>
      </c>
      <c r="F30" s="22" t="s">
        <v>34</v>
      </c>
      <c r="G30" s="24" t="s">
        <v>3</v>
      </c>
      <c r="H30" s="6" t="str">
        <f>+H5</f>
        <v>Fiscal Year 2026</v>
      </c>
      <c r="I30" s="6" t="str">
        <f t="shared" ref="I30:J30" si="2">+I5</f>
        <v>Fiscal Year 2027</v>
      </c>
      <c r="J30" s="6" t="str">
        <f t="shared" si="2"/>
        <v>Fiscal Year 2028</v>
      </c>
    </row>
    <row r="31" spans="1:10" ht="15.75" customHeight="1">
      <c r="A31" s="11">
        <f t="shared" si="0"/>
        <v>26</v>
      </c>
      <c r="B31" s="29" t="s">
        <v>15</v>
      </c>
      <c r="C31" s="32">
        <v>750702.50999999989</v>
      </c>
      <c r="D31" s="32">
        <v>545892.58620000002</v>
      </c>
      <c r="E31" s="32">
        <v>0</v>
      </c>
      <c r="F31" s="14">
        <v>556810.43792400009</v>
      </c>
      <c r="G31" s="12">
        <v>556810.43792400009</v>
      </c>
      <c r="H31" s="32">
        <v>1259518.6062214512</v>
      </c>
      <c r="I31" s="14">
        <v>1284464.102246162</v>
      </c>
      <c r="J31" s="32">
        <v>1309774.4292771437</v>
      </c>
    </row>
    <row r="32" spans="1:10" ht="15.75" customHeight="1">
      <c r="A32" s="11">
        <f t="shared" si="0"/>
        <v>27</v>
      </c>
      <c r="B32" s="13" t="s">
        <v>16</v>
      </c>
      <c r="C32" s="15">
        <v>6950200.2699999996</v>
      </c>
      <c r="D32" s="15">
        <v>7323091.4271900002</v>
      </c>
      <c r="E32" s="15">
        <v>5617235.8286099993</v>
      </c>
      <c r="F32" s="14">
        <v>1791148.3785090002</v>
      </c>
      <c r="G32" s="12">
        <v>7408384.2071189992</v>
      </c>
      <c r="H32" s="15">
        <v>7605508.1795322997</v>
      </c>
      <c r="I32" s="14">
        <v>7345508.5524164736</v>
      </c>
      <c r="J32" s="15">
        <v>7656793.4579547662</v>
      </c>
    </row>
    <row r="33" spans="1:10" ht="15.75" customHeight="1">
      <c r="A33" s="11">
        <f t="shared" si="0"/>
        <v>28</v>
      </c>
      <c r="B33" s="13" t="s">
        <v>17</v>
      </c>
      <c r="C33" s="15">
        <v>77124.59</v>
      </c>
      <c r="D33" s="15">
        <v>114990.822</v>
      </c>
      <c r="E33" s="15">
        <v>0</v>
      </c>
      <c r="F33" s="14">
        <v>117290.63844</v>
      </c>
      <c r="G33" s="12">
        <v>117290.63844</v>
      </c>
      <c r="H33" s="15">
        <v>148432.73948625507</v>
      </c>
      <c r="I33" s="14">
        <v>151372.53592475271</v>
      </c>
      <c r="J33" s="15">
        <v>154355.32725466584</v>
      </c>
    </row>
    <row r="34" spans="1:10" ht="15.75" customHeight="1">
      <c r="A34" s="11">
        <f t="shared" si="0"/>
        <v>29</v>
      </c>
      <c r="B34" s="13" t="s">
        <v>18</v>
      </c>
      <c r="C34" s="15">
        <v>0</v>
      </c>
      <c r="D34" s="15">
        <v>0</v>
      </c>
      <c r="E34" s="15">
        <v>0</v>
      </c>
      <c r="F34" s="14">
        <v>0</v>
      </c>
      <c r="G34" s="12">
        <v>0</v>
      </c>
      <c r="H34" s="15">
        <v>38636717.713511676</v>
      </c>
      <c r="I34" s="14">
        <v>40641704.944335863</v>
      </c>
      <c r="J34" s="15">
        <v>42642550.077060185</v>
      </c>
    </row>
    <row r="35" spans="1:10" ht="15.75" customHeight="1">
      <c r="A35" s="11">
        <f t="shared" si="0"/>
        <v>30</v>
      </c>
      <c r="B35" s="13" t="s">
        <v>19</v>
      </c>
      <c r="C35" s="15">
        <v>147113.85</v>
      </c>
      <c r="D35" s="15">
        <v>115005</v>
      </c>
      <c r="E35" s="15">
        <v>0</v>
      </c>
      <c r="F35" s="14">
        <v>117305.1</v>
      </c>
      <c r="G35" s="12">
        <v>117305.1</v>
      </c>
      <c r="H35" s="15">
        <v>229921.11830684805</v>
      </c>
      <c r="I35" s="14">
        <v>234474.83931929662</v>
      </c>
      <c r="J35" s="15">
        <v>239095.15907235962</v>
      </c>
    </row>
    <row r="36" spans="1:10" ht="15.75" customHeight="1">
      <c r="A36" s="11">
        <f t="shared" si="0"/>
        <v>31</v>
      </c>
      <c r="B36" s="30" t="s">
        <v>21</v>
      </c>
      <c r="C36" s="15">
        <v>1710055.6999999997</v>
      </c>
      <c r="D36" s="15">
        <v>1150549.8904500001</v>
      </c>
      <c r="E36" s="15">
        <v>440193.527</v>
      </c>
      <c r="F36" s="14">
        <v>468827.07212799997</v>
      </c>
      <c r="G36" s="12">
        <v>909020.59912800009</v>
      </c>
      <c r="H36" s="15">
        <v>4440656.9105184535</v>
      </c>
      <c r="I36" s="14">
        <v>2039558.8380523492</v>
      </c>
      <c r="J36" s="15">
        <v>647571.56325254519</v>
      </c>
    </row>
    <row r="37" spans="1:10" ht="15.75" customHeight="1" thickBot="1">
      <c r="A37" s="11">
        <f t="shared" si="0"/>
        <v>32</v>
      </c>
      <c r="B37" s="13" t="s">
        <v>20</v>
      </c>
      <c r="C37" s="15">
        <v>48472873.810000002</v>
      </c>
      <c r="D37" s="15">
        <v>53087214.829390079</v>
      </c>
      <c r="E37" s="15">
        <v>40155737.715901308</v>
      </c>
      <c r="F37" s="14">
        <v>12586061.974618146</v>
      </c>
      <c r="G37" s="12">
        <v>52741799.69051946</v>
      </c>
      <c r="H37" s="15">
        <v>23258244.732423026</v>
      </c>
      <c r="I37" s="14">
        <v>28071916.187705118</v>
      </c>
      <c r="J37" s="15">
        <v>29223859.98612833</v>
      </c>
    </row>
    <row r="38" spans="1:10" ht="15.75" customHeight="1" thickBot="1">
      <c r="A38" s="11">
        <f t="shared" si="0"/>
        <v>33</v>
      </c>
      <c r="B38" s="25" t="s">
        <v>13</v>
      </c>
      <c r="C38" s="17">
        <v>58330454.82</v>
      </c>
      <c r="D38" s="17">
        <v>63245944.632103682</v>
      </c>
      <c r="E38" s="17">
        <v>46456039.006628104</v>
      </c>
      <c r="F38" s="17">
        <f>SUM(F31:F37)</f>
        <v>15637443.601619147</v>
      </c>
      <c r="G38" s="17">
        <v>62093482.608247258</v>
      </c>
      <c r="H38" s="17">
        <f>SUM(H31:H37)</f>
        <v>75579000</v>
      </c>
      <c r="I38" s="17">
        <f>SUM(I31:I37)</f>
        <v>79769000.000000015</v>
      </c>
      <c r="J38" s="17">
        <f>SUM(J31:J37)</f>
        <v>81874000</v>
      </c>
    </row>
    <row r="39" spans="1:10" ht="15.75" customHeight="1">
      <c r="A39" s="11">
        <f t="shared" si="0"/>
        <v>34</v>
      </c>
      <c r="B39" s="18" t="s">
        <v>26</v>
      </c>
      <c r="C39" s="34"/>
      <c r="D39" s="34">
        <f>D38*(1-0.008617)</f>
        <v>62700954.327208847</v>
      </c>
      <c r="E39" s="34">
        <f t="shared" ref="E39:G39" si="3">E38*(1-0.008617)</f>
        <v>46055727.318507992</v>
      </c>
      <c r="F39" s="34">
        <f t="shared" si="3"/>
        <v>15502695.750103995</v>
      </c>
      <c r="G39" s="44">
        <f t="shared" si="3"/>
        <v>61558423.068611994</v>
      </c>
      <c r="H39" s="44">
        <v>74339740</v>
      </c>
      <c r="I39" s="44">
        <v>78520680.000000015</v>
      </c>
      <c r="J39" s="44">
        <v>80623900</v>
      </c>
    </row>
    <row r="40" spans="1:10" ht="15.75" customHeight="1">
      <c r="A40" s="11">
        <f t="shared" si="0"/>
        <v>35</v>
      </c>
      <c r="B40" s="43"/>
      <c r="C40" s="39"/>
      <c r="D40" s="39"/>
      <c r="E40" s="39"/>
      <c r="F40" s="39"/>
      <c r="G40" s="39"/>
      <c r="H40" s="39"/>
      <c r="I40" s="39"/>
      <c r="J40" s="39"/>
    </row>
    <row r="41" spans="1:10" ht="15.75" customHeight="1">
      <c r="A41" s="11">
        <f t="shared" si="0"/>
        <v>36</v>
      </c>
      <c r="B41" s="18" t="s">
        <v>25</v>
      </c>
      <c r="C41" s="28"/>
    </row>
    <row r="42" spans="1:10">
      <c r="A42" s="11"/>
    </row>
    <row r="43" spans="1:10">
      <c r="A43" s="11"/>
    </row>
    <row r="44" spans="1:10">
      <c r="A44" s="11"/>
    </row>
    <row r="45" spans="1:10">
      <c r="A45" s="11"/>
      <c r="H45" s="35"/>
      <c r="I45" s="35"/>
      <c r="J45" s="35"/>
    </row>
    <row r="46" spans="1:10">
      <c r="A46" s="11"/>
      <c r="H46" s="35"/>
      <c r="I46" s="35"/>
      <c r="J46" s="35"/>
    </row>
    <row r="47" spans="1:10">
      <c r="A47" s="11"/>
      <c r="H47" s="35"/>
      <c r="I47" s="35"/>
      <c r="J47" s="35"/>
    </row>
    <row r="48" spans="1:10">
      <c r="A48" s="11"/>
      <c r="H48" s="35"/>
      <c r="I48" s="35"/>
      <c r="J48" s="35"/>
    </row>
    <row r="49" spans="1:15">
      <c r="A49" s="11"/>
      <c r="H49" s="35"/>
      <c r="I49" s="35"/>
      <c r="J49" s="35"/>
    </row>
    <row r="50" spans="1:15">
      <c r="A50" s="11"/>
      <c r="H50" s="35"/>
      <c r="I50" s="35"/>
      <c r="J50" s="35"/>
    </row>
    <row r="51" spans="1:15" s="16" customFormat="1">
      <c r="A51" s="11"/>
      <c r="B51" s="4"/>
      <c r="C51" s="20"/>
      <c r="D51" s="20"/>
      <c r="E51" s="20"/>
      <c r="F51" s="20"/>
      <c r="G51" s="20"/>
      <c r="H51" s="35"/>
      <c r="I51" s="35"/>
      <c r="J51" s="35"/>
      <c r="K51"/>
      <c r="L51"/>
      <c r="M51"/>
      <c r="N51"/>
      <c r="O51"/>
    </row>
    <row r="52" spans="1:15" s="16" customFormat="1">
      <c r="A52" s="11"/>
      <c r="B52" s="4"/>
      <c r="C52" s="20"/>
      <c r="D52" s="20"/>
      <c r="E52" s="20"/>
      <c r="F52" s="20"/>
      <c r="G52" s="20"/>
      <c r="H52" s="35"/>
      <c r="I52" s="35"/>
      <c r="J52" s="35"/>
      <c r="K52"/>
      <c r="L52"/>
      <c r="M52"/>
      <c r="N52"/>
      <c r="O52"/>
    </row>
    <row r="53" spans="1:15">
      <c r="A53" s="11"/>
      <c r="H53" s="35"/>
      <c r="I53" s="35"/>
      <c r="J53" s="35"/>
    </row>
    <row r="54" spans="1:15">
      <c r="A54" s="11"/>
      <c r="H54" s="35"/>
      <c r="I54" s="35"/>
      <c r="J54" s="35"/>
    </row>
    <row r="55" spans="1:15">
      <c r="A55" s="11"/>
    </row>
    <row r="56" spans="1:15">
      <c r="A56" s="11"/>
    </row>
    <row r="57" spans="1:15">
      <c r="A57" s="11"/>
    </row>
    <row r="58" spans="1:15" s="16" customFormat="1">
      <c r="A58" s="11"/>
      <c r="B58" s="4"/>
      <c r="C58" s="20"/>
      <c r="D58" s="20"/>
      <c r="E58" s="20"/>
      <c r="F58" s="20"/>
      <c r="G58" s="20"/>
      <c r="H58" s="20"/>
      <c r="I58" s="20"/>
      <c r="J58" s="20"/>
      <c r="K58"/>
      <c r="L58"/>
      <c r="M58"/>
      <c r="N58"/>
      <c r="O58"/>
    </row>
    <row r="59" spans="1:15" s="19" customFormat="1">
      <c r="B59" s="4"/>
      <c r="C59" s="20"/>
      <c r="D59" s="20"/>
      <c r="E59" s="20"/>
      <c r="F59" s="20"/>
      <c r="G59" s="20"/>
      <c r="H59" s="20"/>
      <c r="I59" s="20"/>
      <c r="J59" s="20"/>
      <c r="K59"/>
      <c r="L59"/>
      <c r="M59"/>
      <c r="N59"/>
      <c r="O59"/>
    </row>
    <row r="61" spans="1:15">
      <c r="A61" s="37"/>
      <c r="B61"/>
      <c r="D61" s="36"/>
    </row>
    <row r="62" spans="1:15">
      <c r="A62" s="37"/>
      <c r="B62"/>
      <c r="D62" s="36"/>
    </row>
    <row r="63" spans="1:15">
      <c r="A63" s="37"/>
      <c r="B63"/>
      <c r="D63" s="36"/>
    </row>
    <row r="64" spans="1:15">
      <c r="A64" s="37"/>
      <c r="B64"/>
      <c r="D64" s="36"/>
    </row>
    <row r="65" spans="1:4">
      <c r="A65" s="37"/>
      <c r="B65"/>
      <c r="D65" s="36"/>
    </row>
    <row r="66" spans="1:4">
      <c r="A66" s="37"/>
      <c r="B66"/>
      <c r="D66" s="36"/>
    </row>
    <row r="67" spans="1:4">
      <c r="A67" s="37"/>
      <c r="B67"/>
      <c r="D67" s="36"/>
    </row>
    <row r="68" spans="1:4">
      <c r="A68" s="37"/>
      <c r="B68"/>
      <c r="D68" s="36"/>
    </row>
    <row r="69" spans="1:4">
      <c r="A69" s="37"/>
      <c r="B69"/>
      <c r="D69" s="36"/>
    </row>
    <row r="70" spans="1:4">
      <c r="A70" s="37"/>
      <c r="B70"/>
      <c r="D70" s="36"/>
    </row>
    <row r="71" spans="1:4">
      <c r="A71" s="37"/>
      <c r="B71"/>
      <c r="D71" s="36"/>
    </row>
    <row r="72" spans="1:4">
      <c r="A72" s="37"/>
      <c r="B72"/>
      <c r="D72" s="36"/>
    </row>
    <row r="73" spans="1:4">
      <c r="A73" s="37"/>
      <c r="B73"/>
      <c r="D73" s="36"/>
    </row>
    <row r="74" spans="1:4">
      <c r="A74" s="37"/>
      <c r="B74"/>
      <c r="D74" s="36"/>
    </row>
    <row r="75" spans="1:4">
      <c r="A75" s="37"/>
      <c r="B75"/>
      <c r="D75" s="36"/>
    </row>
    <row r="76" spans="1:4">
      <c r="A76" s="38"/>
      <c r="B76"/>
      <c r="D76" s="36"/>
    </row>
    <row r="77" spans="1:4">
      <c r="A77" s="38"/>
      <c r="B77"/>
      <c r="D77" s="36"/>
    </row>
    <row r="78" spans="1:4">
      <c r="A78" s="37"/>
      <c r="B78"/>
      <c r="D78" s="36"/>
    </row>
  </sheetData>
  <phoneticPr fontId="10" type="noConversion"/>
  <printOptions horizontalCentered="1"/>
  <pageMargins left="0.5" right="0.5" top="1" bottom="0.5" header="0.5" footer="0.5"/>
  <pageSetup scale="67" orientation="landscape" r:id="rId1"/>
  <headerFooter alignWithMargins="0">
    <oddHeader>&amp;RCASE NO. 2024-00276
FR_16(7)(b)
ATTACHMENT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Atmos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wmatthew</dc:creator>
  <cp:lastModifiedBy>Bergeron, Molly</cp:lastModifiedBy>
  <cp:lastPrinted>2024-09-24T21:04:40Z</cp:lastPrinted>
  <dcterms:created xsi:type="dcterms:W3CDTF">2006-12-20T20:21:14Z</dcterms:created>
  <dcterms:modified xsi:type="dcterms:W3CDTF">2024-09-24T21:05:21Z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