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W:\MdSt-KY Rate Case\2024 KY Rate Case\Direct Testimony\Austin\"/>
    </mc:Choice>
  </mc:AlternateContent>
  <xr:revisionPtr revIDLastSave="0" documentId="13_ncr:1_{5C9B1DB2-9226-4F0A-A54B-663E0CE2277F}" xr6:coauthVersionLast="47" xr6:coauthVersionMax="47" xr10:uidLastSave="{00000000-0000-0000-0000-000000000000}"/>
  <bookViews>
    <workbookView xWindow="-120" yWindow="-120" windowWidth="29040" windowHeight="15720" xr2:uid="{00000000-000D-0000-FFFF-FFFF00000000}"/>
  </bookViews>
  <sheets>
    <sheet name="KMD - KY FY26" sheetId="4" r:id="rId1"/>
    <sheet name="Sheet2" sheetId="2" state="hidden" r:id="rId2"/>
  </sheets>
  <definedNames>
    <definedName name="_xlnm._FilterDatabase" localSheetId="0" hidden="1">'KMD - KY FY26'!$A$2:$K$61</definedName>
    <definedName name="_xlnm.Print_Area" localSheetId="0">'KMD - KY FY26'!$A$1:$L$46</definedName>
    <definedName name="_xlnm.Print_Titles" localSheetId="0">'KMD - KY FY26'!$1:$2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0" i="4" l="1"/>
  <c r="G17" i="4"/>
  <c r="G12" i="4" l="1"/>
  <c r="G10" i="4"/>
  <c r="G8" i="4"/>
  <c r="G4" i="4"/>
  <c r="G41" i="4" l="1"/>
</calcChain>
</file>

<file path=xl/sharedStrings.xml><?xml version="1.0" encoding="utf-8"?>
<sst xmlns="http://schemas.openxmlformats.org/spreadsheetml/2006/main" count="357" uniqueCount="151">
  <si>
    <t>Category</t>
  </si>
  <si>
    <t>Project Description</t>
  </si>
  <si>
    <t>Equipment</t>
  </si>
  <si>
    <t>Equipment Total</t>
  </si>
  <si>
    <t>Growth</t>
  </si>
  <si>
    <t>Growth Total</t>
  </si>
  <si>
    <t>Information Technology Total</t>
  </si>
  <si>
    <t>System Improvement</t>
  </si>
  <si>
    <t>Grand Total</t>
  </si>
  <si>
    <t>Estimated Start &amp; Completion Dates</t>
  </si>
  <si>
    <t>N/A</t>
  </si>
  <si>
    <t>Advancement of Safety/System Integrity</t>
  </si>
  <si>
    <t xml:space="preserve"> </t>
  </si>
  <si>
    <t xml:space="preserve">Information Technology </t>
  </si>
  <si>
    <t>Structures</t>
  </si>
  <si>
    <t>Project Type</t>
  </si>
  <si>
    <t>Specific</t>
  </si>
  <si>
    <t>Functional</t>
  </si>
  <si>
    <t>Alternatives</t>
  </si>
  <si>
    <t>Structures Total</t>
  </si>
  <si>
    <t>Vehicles</t>
  </si>
  <si>
    <t xml:space="preserve">System Integrity                                                                                                                                                                                                                                                                                                                                                                                                                                                                                                                                                                                                                                                                                         </t>
  </si>
  <si>
    <t xml:space="preserve">System Integrity Total                                                                                                                                                                                                                                                                                                                                                                                                                                                                                                                                                                                                                                                                                         </t>
  </si>
  <si>
    <t>Project Justification</t>
  </si>
  <si>
    <t>A</t>
  </si>
  <si>
    <t>B</t>
  </si>
  <si>
    <t>C</t>
  </si>
  <si>
    <t>D</t>
  </si>
  <si>
    <t>E</t>
  </si>
  <si>
    <t>F</t>
  </si>
  <si>
    <t>G</t>
  </si>
  <si>
    <t>H</t>
  </si>
  <si>
    <t>I</t>
  </si>
  <si>
    <t>J</t>
  </si>
  <si>
    <t>K</t>
  </si>
  <si>
    <t>Index No.</t>
  </si>
  <si>
    <t>Discussion</t>
  </si>
  <si>
    <t>Budget Category</t>
  </si>
  <si>
    <t>Dollars</t>
  </si>
  <si>
    <t>Growth (including SGR)</t>
  </si>
  <si>
    <t>IT</t>
  </si>
  <si>
    <t>Public Improvement</t>
  </si>
  <si>
    <t>System Integrity</t>
  </si>
  <si>
    <t>Total</t>
  </si>
  <si>
    <t>Regulatory Requirement
 (49 CFR)</t>
  </si>
  <si>
    <t>Transmission or Distribution</t>
  </si>
  <si>
    <t>Distribution</t>
  </si>
  <si>
    <t>System Improvements</t>
  </si>
  <si>
    <t>System Improvements Total</t>
  </si>
  <si>
    <t xml:space="preserve">THIS PROJECT IS TO PURCHASE TOOLS AND EQUIPMENT FOR THE KENTUCKY SERVICE AREA INCLUDING, BUT NOT LIMITED TO:  SENSIT GOLDS, PIPE LOCATORS, LEAK DETECTION EQUIPMENT, JD EXCAVATOR, AND VALVE CHANGERS. </t>
  </si>
  <si>
    <t>Purpose &amp; Necessity:  This funding project provides monies for the purchase of various pieces of equipment in the Kentucky service area to 1) replace existing units that require excessive maintenance, 2) ensure employee and customer safety during construction &amp; maintenance activities, or 3) outfit construction crews and service personnel with the needed equipment to install and/or retire main, service lines, and metering/regulating facilities.  Towns where equipment purchases may be made include, but are not limited to the following:  Owensboro, Paducah, Mayfield, Campbellsville, Hopkinsville, Bowling Green, Glasgow, Danville, Madisonville, Princeton, &amp; Shelbyville</t>
  </si>
  <si>
    <t>THIS PROJECT IS TO INSTALL GROWTH SERVICES, METERS, AND METER LOOPS FOR THE KENTUCKY SERVICE AREA</t>
  </si>
  <si>
    <t>Purpose &amp; Necessity:  This funding project provides monies for the installation of growth services, meters, regulators, and meter loops in the Kentucky servcie area.  These service lines will be installed under functional (blanket) projects in order to serve new customers.  Towns where equipment purchases may be made include, but are not limited to the following:  Owensboro, Paducah, Mayfield, Campbellsville, Hopkinsville, Bowling Green, Glasgow, Danville, Madisonville, Princeton, &amp; Shelbyville</t>
  </si>
  <si>
    <t>THIS PROJECT IS FOR MISCELLANEOUS GROWTH MAIN IN THE KENTUCKY SERVICE AREA</t>
  </si>
  <si>
    <t>Purpose &amp; Necessity:  This funding project provides monies to extend mains in the Kentucky service area in order to serve 1) residential customers in new subdivisions or additional phases of existing developments, 2) conversion customers, or 3) new or additional incremental loads from commercial/industrial customers. Towns where this work may be done include, but are not limited to the following:  Owensboro, Paducah, Mayfield, Campbellsville, Hopkinsville, Bowling Green, Glasgow, Danville, Madisonville, Princeton, &amp; Shelbyville</t>
  </si>
  <si>
    <t>THIS PORJECT IS TO REPLACE MDT'S, DESKTOPS, LAPTOPS, AND MISC ITEMS FOR THE KENTUCKY SERVICE AREA</t>
  </si>
  <si>
    <t xml:space="preserve">Purpose &amp; Necessity:  This funding project provides monies for the replacement of desktop and laptop computers, and mobile display terminals (MDT’s).  This changeout process is driven by the need to maintain network functionality and compatibility in terms of hardware and software.  Technology changes for these computing devices are occurring at a rapid pace which makes older equipment obsolete and unable to properly function with newer computers.    </t>
  </si>
  <si>
    <t>THIS PROJECT IS TO PURCHASE MATERIALS AND CONSTRUCT MISCELLANEOUS STRUCUTRAL IMPROVEMENTS ACROSS THE KENTUCKY SERVICE AREA.</t>
  </si>
  <si>
    <t>Purpose &amp; Necessity:  This funding project provides monies for the material procurement, construction, and installation of various structural and/or building improvements in the Kentucky service area. Towns where this work may be done include, but are not limited to the following:  Owensboro, Paducah, Mayfield, Campbellsville, Hopkinsville, Bowling Green, Glasgow, Danville, Madisonville, Princeton, &amp; Shelbyville</t>
  </si>
  <si>
    <t>THIS PROJECT IS TO REPLACE MAINS, SERVICES, METER LOOPS, AND INSTALL ANODES FOR NON-GROWTH FOR THE KENTUCKY SERVCIE AREA</t>
  </si>
  <si>
    <t>THIS PROJECT IS TO REPLACE MAINS AND SERVICES FOR LEAK REPAIRS FOR THE KENTUCKY SERVICE AREA</t>
  </si>
  <si>
    <t>Purpose &amp; Necessity:  This funding project provides monies for the relocation and/or abandonment of mains, services, meters, regulators, meter loops, and installation of anodes in the Kentucky service area.  This work is performed daily and is captured via functional (blanket) projects. Towns where this work may be done include, but are not limited to the following:  Owensboro, Paducah, Mayfield, Campbellsville, Hopkinsville, Bowling Green, Glasgow, Danville, Madisonville, Princeton, &amp; Shelbyville</t>
  </si>
  <si>
    <t>Purpose &amp; Necessity:  This funding project provides monies for leak repairs of mains and services in the Kentucky service area.  This work is performed daily and is captured via functional (blanket) projects.  Towns where this work may be done include, but are not limited to the following:  Owensboro, Paducah, Mayfield, Campbellsville, Hopkinsville, Bowling Green, Glasgow, Danville, Madisonville, Princeton, &amp; Shelbyville</t>
  </si>
  <si>
    <t>THIS PROJECT IS FOR MISCELLANEOUS SYSTEM INTEGRITY PROJECTS IN THE KENTUCKY SERVICE AREA</t>
  </si>
  <si>
    <t>Purpose &amp; Necessity:  This funding project provides monies for the replacement of mains and regulators stations at various locations throughout the Kentucky servcie area.  Pipe is in need of replacement due to the following threats:  bare steel or poor coating, invasion tubing, isolated steel, exposures, early generation plastic, and antiquated joining/construction techniques.  Towns where this work may be done include, but are not limited to the following:  Owensboro, Paducah, Mayfield, Campbellsville, Hopkinsville, Bowling Green, Glasgow, Danville, Madisonville, Princeton, &amp; Shelbyville</t>
  </si>
  <si>
    <t>Purpose &amp; Necessity:  This funding project provides monies for the replacement of aging miscellaneous large volume metersets</t>
  </si>
  <si>
    <t>THIS PROJECT IS FOR ENVISION - PHASE 2</t>
  </si>
  <si>
    <t>Purpose &amp; Necessity:  This funding project provides monies to Install approximately 2200' of 8" steel to serve the second phase.  Meter location is TBD.</t>
  </si>
  <si>
    <t>THIS PROJECT IS FOR THE CONSTRUCTION OF OHIO VALLEY REINFORCEMENT PHASE 2</t>
  </si>
  <si>
    <t>THIS PROJECT IS FOR THE CONSTRUCTION OF KY-210 REINFORCEMENT</t>
  </si>
  <si>
    <t>THIS PROJECT IS TO INSTALL GLASGOW PURCHASE 32</t>
  </si>
  <si>
    <t>THIS PROJECT IS FOR THE CONSTRUCITON OF THE SCOTT STATION ROAD REINFORCEMENT</t>
  </si>
  <si>
    <t>October 2025/January 2026</t>
  </si>
  <si>
    <t>October 2025/September 2026</t>
  </si>
  <si>
    <t>March 2026/July 2026</t>
  </si>
  <si>
    <t>Purpose &amp; Necessity:  This funding project provides monies which will be utilized for running 1000' of 4" HDPE to kill two one way feed systems and make it a two way feed.</t>
  </si>
  <si>
    <t>Purpose &amp; Necessity:  This funding project provides monies which will be utilized to run 2300' of 4" HDPE along Scott Station road to eliminate pressure issues on existing 3/4" main</t>
  </si>
  <si>
    <t>THIS PROJECT IS FOR REPLACEMENT OF HICKORY WELLHEADS</t>
  </si>
  <si>
    <t>THIS PROJECT IS FOR THE PURCHASE OF SUGG STREET UPGRADE</t>
  </si>
  <si>
    <t>THIS PROJECT IS FOR THE PURCHASE OF THE DAWSON SPRINGS TBS</t>
  </si>
  <si>
    <t>THIS PROJECT IS FOR THE PURCHASE OF WELL METHANE LEAK DETECTION EQUIPMENT AT ST CHARLES</t>
  </si>
  <si>
    <t>THIS PROJECT IS FOR THE PURCHASE OF WELL METHANE LEAK DETECTION EQUIPMENT AT GRANDVIEW</t>
  </si>
  <si>
    <t>THIS PROJECT IS FOR MISCELLANEOUS LARGE VOLUME METERSETS IN THE KENTUKY SERVICE AREA</t>
  </si>
  <si>
    <t>THIS PROJECT IS FOR LIBERTY PURCHASE INLET PIPING</t>
  </si>
  <si>
    <t>THIS PROJECT IS FOR ALERIS MEASUREMENT AND REG STATION UPGRADE</t>
  </si>
  <si>
    <t>THIS PROJECT IS FOR GROUNDBED REPLACEMENT</t>
  </si>
  <si>
    <t>THIS PROJECT IS FOR HANSON TBS</t>
  </si>
  <si>
    <t>THIS PROJECT IS FOR PRINCETON TBS #2</t>
  </si>
  <si>
    <t>THIS PROJECT IS FOR LEBANON ROAD FARM TAP STATIONS</t>
  </si>
  <si>
    <t>THIS PROJECT IS FOR MILBY FARM HPD EXPOSURE</t>
  </si>
  <si>
    <t>March 2026/August 2026</t>
  </si>
  <si>
    <t>February 2026/June 2026</t>
  </si>
  <si>
    <t>April 2026/June 2026</t>
  </si>
  <si>
    <t>October 2025/August 2026</t>
  </si>
  <si>
    <t>June 2026/August 2026</t>
  </si>
  <si>
    <t>Purpose &amp; Necessity:  This funding project provides monies to replace and/or reroute 1100' of 2" HDPE under hard surface from Sugg Street along Bishop Alley. Cost includes main and 18 services</t>
  </si>
  <si>
    <t>Purpose &amp; Necessity:  This funding project provides monies to install new regulator station to replace RS1625 and RS1621</t>
  </si>
  <si>
    <t>Purpose &amp; Necessity:  This funding project provides monies for the replacement of Hanson Town Border RS10629</t>
  </si>
  <si>
    <t>Purpose &amp; Necessity:  This funding project provides monies for the replacement of  outdated town border station</t>
  </si>
  <si>
    <t>Purpose &amp; Necessity:  This funding project provides monies to run 1100 feet of 2" HDPE and set new 2" regulator station at Alum Springs Crosspike to retire RS1478, RS1479</t>
  </si>
  <si>
    <t>Purpose &amp; Necessity:  This funding project provides monies to replace 80' of 4" to eliminate exposure on HPD line between Summersville and Greensburg</t>
  </si>
  <si>
    <r>
      <rPr>
        <sz val="14"/>
        <color theme="1"/>
        <rFont val="Aptos Narrow"/>
        <family val="2"/>
      </rPr>
      <t>§</t>
    </r>
    <r>
      <rPr>
        <sz val="14"/>
        <color theme="1"/>
        <rFont val="Calibri"/>
        <family val="2"/>
      </rPr>
      <t>192.1007</t>
    </r>
  </si>
  <si>
    <t>Continued mitigation of third party damage and/or external forces</t>
  </si>
  <si>
    <t>Continued elimination of highest risked assets and reduces the threat of failure from corrosion, materials, welds, or joints</t>
  </si>
  <si>
    <t>Replacement of isolation valves on wellheads</t>
  </si>
  <si>
    <t>Storage/Wells</t>
  </si>
  <si>
    <r>
      <rPr>
        <sz val="14"/>
        <color theme="1"/>
        <rFont val="Calibri"/>
        <family val="2"/>
      </rPr>
      <t>§</t>
    </r>
    <r>
      <rPr>
        <sz val="14"/>
        <color theme="1"/>
        <rFont val="Calibri"/>
        <family val="2"/>
        <scheme val="minor"/>
      </rPr>
      <t xml:space="preserve">192.12 --&gt; API RP 1171 </t>
    </r>
  </si>
  <si>
    <r>
      <t>40 CFR 60  (</t>
    </r>
    <r>
      <rPr>
        <sz val="14"/>
        <color theme="1"/>
        <rFont val="Calibri"/>
        <family val="2"/>
      </rPr>
      <t>§60.5397 OOOO)</t>
    </r>
  </si>
  <si>
    <t xml:space="preserve">Continued risk elimination from aging metersets </t>
  </si>
  <si>
    <t>§192.624</t>
  </si>
  <si>
    <t>Replacement of pipe to establish MAOP on transmission pipeline</t>
  </si>
  <si>
    <t>1). Pressure Test              2) Pressure Reduction</t>
  </si>
  <si>
    <t>Transmission</t>
  </si>
  <si>
    <t>Continued mitigation of third party damage, external forces, &amp; equipment failure</t>
  </si>
  <si>
    <t>Continued mitigation of external corrosion threat</t>
  </si>
  <si>
    <r>
      <rPr>
        <sz val="14"/>
        <color theme="1"/>
        <rFont val="Aptos Narrow"/>
        <family val="2"/>
      </rPr>
      <t>§</t>
    </r>
    <r>
      <rPr>
        <sz val="14"/>
        <color theme="1"/>
        <rFont val="Calibri"/>
        <family val="2"/>
      </rPr>
      <t xml:space="preserve">192.613                                                       </t>
    </r>
    <r>
      <rPr>
        <sz val="14"/>
        <color theme="1"/>
        <rFont val="Aptos Narrow"/>
        <family val="2"/>
      </rPr>
      <t>§</t>
    </r>
    <r>
      <rPr>
        <sz val="14"/>
        <color theme="1"/>
        <rFont val="Calibri"/>
        <family val="2"/>
      </rPr>
      <t>192.1007</t>
    </r>
  </si>
  <si>
    <t>§192.455                              §192.457</t>
  </si>
  <si>
    <t>Required Elements of Integrity Management Plan: (a) Knowledge (b) Identify Threats (c) Evaluate and rank risk (d) Identify and implement measures to address risks</t>
  </si>
  <si>
    <t>§192.613 Continuing Surveillance                                                                                                                                                                         §192.1007 Required Elements of Integrity Management Plan: (a) Knowledge (b) Identify Threats (c) Evaluate and rank risk (d) Identify and implement measures to address risks</t>
  </si>
  <si>
    <t>External Corrosion Control</t>
  </si>
  <si>
    <t>MAOP Reconfirmation</t>
  </si>
  <si>
    <t xml:space="preserve">§192.12: Underground Natural Gas Storage Facilities (d) Integrity management program incorporates American Petroleum Institute Recommended Practice (API RP) 1171 (Functional Integrity of Natural Gas Storage in Depleted Hydrocarbon Reservoirs and Aquifer Reservoirs) </t>
  </si>
  <si>
    <t>CFR Title 40 (Protection of Environment) Part 60 (Standards of Performance for new Stationary Sources) Subpart OOOO</t>
  </si>
  <si>
    <t>THIS PROJECT IS FOR REPLACEMENT OF WELL AT BON HARBOR</t>
  </si>
  <si>
    <t>THIS PROJECT IS FOR THE PURCHASE OF METHANE LEAK DETECTION EQUIPMENT AT BON HARBOR STORAGE WELLS</t>
  </si>
  <si>
    <t>THIS PROJECT IS FOR THE PURCHASE OF METHANE LEAK DETECTION EQUIPMENT AT BON HARBOR STATION</t>
  </si>
  <si>
    <t>Purpose &amp; Necessity:  This funding project provides monies for the purchase Bon Habror Station Methane Leak Detection Equipment.</t>
  </si>
  <si>
    <t>November 2025/July 2026</t>
  </si>
  <si>
    <t>THIS PROJECT IS FOR THE REPLACEMENT OF HAWESVILLE REG STATION 192.624 PH2</t>
  </si>
  <si>
    <t>THIS PROJECT IS TO REPLACE TRANSMISION PIPELINE ON LEGION DRIVE</t>
  </si>
  <si>
    <t>October 2025/December 2025</t>
  </si>
  <si>
    <t>Purpose &amp; Necessity:  This funding project provides monies to replace outdated RS1772 in Greensburg</t>
  </si>
  <si>
    <t>THIS PROJECT IS FOR THE STATION REPLACEMENT IN TRI ACRES, GREENSBURG</t>
  </si>
  <si>
    <t xml:space="preserve">Purpose &amp; Necessity:  This funding project provides monies which will be utilized to Install 6800' of 8" Steel HPD from Pierce Industrial Road to Ohio Valley to provide necessary added capacity to industrial customers in industrial park </t>
  </si>
  <si>
    <t xml:space="preserve">Purpose &amp; Necessity:  This funding project provides monies which will be utilized to rebuild Glasgow #2 Purchase to update aging infrastructure and provide updated assets to eliminate risk and third party damage </t>
  </si>
  <si>
    <t xml:space="preserve">Purpose &amp; Necessity:  This funding project provides monies to replace 10 wellheads at Hickory Storage field in Daviess County, KY to provide continued mitigation of risk of aging isolation valves on wellheads </t>
  </si>
  <si>
    <t xml:space="preserve">Purpose &amp; Necessity:  This funding project provides monies for the replacement of a well at Bon Habror (BH#1) eliminating the risk of wells per our developed risk model for wells and wellheads. </t>
  </si>
  <si>
    <t xml:space="preserve">Purpose &amp; Necessity:  This funding project provides monies for the purchase of Methane Leak Detection Equipment at Bon Harbor storage wells to provide continuous remote methane emission moitoring of our wellhead assets </t>
  </si>
  <si>
    <t xml:space="preserve">Purpose &amp; Necessity:  This funding project provides monies for the purchase of Well Methane Leak Detection Equipment at St Charles storage wells to provide continuous remote methane emission moitoring of our wellhead assets  </t>
  </si>
  <si>
    <t xml:space="preserve">Purpose &amp; Necessity:  This funding project provides monies for the purchase of Well Methane Leak Detection Equipment at Grandview storage wells to provide continuous remote methane emission moitoring of our wellhead assets </t>
  </si>
  <si>
    <t>Purpose &amp; Necessity:  This funding project provides monies for the acquisition of ROW and replacement of approximately 7000' of 6" Transmission pipeline in Madisonville, KY for Liberty Purchase Inlet pipe. This project relocates the pipeline to a more rural area andre-establishes the MAOP on this section of pipeline per updated federal code regulation 192.624</t>
  </si>
  <si>
    <t xml:space="preserve">Purpose &amp; Necessity:  This funding project provides monies for upgrading measurement and regulation for Aleris Industrial Site for continued mitigation of third party damage and removing aging infrastructure from the station lot </t>
  </si>
  <si>
    <t>Purpose &amp; Necessity:  This funding project provides monies for replacing aging rectifiers/groundbeds at Pepper Drive and Liberty Church</t>
  </si>
  <si>
    <t>Purpose &amp; Necessity:  This funding project provides monies to complete installing 12" Pipeline, valves, pig launchers and cathodic protection on Hawesville Transmission Line that begins at TX Gas High Rise Station. MAOP on this section of existing pipeline must be re-established per federal code regulation 192.624</t>
  </si>
  <si>
    <t>Purpose &amp; Necessity:  This funding project provides monies to replace approximately 3700' of 6" Transmission pipeline from Legion Drive and relocates the transmission pipeline to more rural route in the area. Replacement of this pipeline necessary to re-establish MAOP per federal code regulation 192.624</t>
  </si>
  <si>
    <t xml:space="preserve">Continued elimination of our higher risk wells develoiped in our risk model </t>
  </si>
  <si>
    <t>Continuos monitoring of methane leak detection on storage assets</t>
  </si>
  <si>
    <t>2026 Cost Estimate with Estimated Overheads</t>
  </si>
  <si>
    <t>Continuous monitoring of methane leak detection on storage assets</t>
  </si>
  <si>
    <t>Functional*</t>
  </si>
  <si>
    <t>*Functional Project Types close monthly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</si>
</sst>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1"/>
      <color theme="1"/>
      <name val="Calibri"/>
      <family val="2"/>
      <scheme val="minor"/>
    </font>
    <font>
      <b/>
      <sz val="14"/>
      <color theme="1"/>
      <name val="Calibri"/>
      <family val="2"/>
      <scheme val="minor"/>
    </font>
    <font>
      <b/>
      <sz val="18"/>
      <color theme="1"/>
      <name val="Calibri"/>
      <family val="2"/>
      <scheme val="minor"/>
    </font>
    <font>
      <b/>
      <sz val="20"/>
      <color theme="1"/>
      <name val="Calibri"/>
      <family val="2"/>
      <scheme val="minor"/>
    </font>
    <font>
      <sz val="14"/>
      <color theme="1"/>
      <name val="Calibri"/>
      <family val="2"/>
      <scheme val="minor"/>
    </font>
    <font>
      <sz val="14"/>
      <color theme="1"/>
      <name val="Calibri"/>
      <family val="2"/>
    </font>
    <font>
      <sz val="14"/>
      <color theme="1"/>
      <name val="Aptos Narrow"/>
      <family val="2"/>
    </font>
    <font>
      <sz val="14"/>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6"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thin">
        <color indexed="64"/>
      </left>
      <right style="thin">
        <color indexed="64"/>
      </right>
      <top style="thin">
        <color indexed="64"/>
      </top>
      <bottom/>
      <diagonal/>
    </border>
    <border>
      <left style="double">
        <color auto="1"/>
      </left>
      <right style="thin">
        <color auto="1"/>
      </right>
      <top/>
      <bottom style="thin">
        <color auto="1"/>
      </bottom>
      <diagonal/>
    </border>
    <border>
      <left style="thin">
        <color indexed="64"/>
      </left>
      <right style="thin">
        <color indexed="64"/>
      </right>
      <top/>
      <bottom style="thin">
        <color indexed="64"/>
      </bottom>
      <diagonal/>
    </border>
    <border>
      <left style="double">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right style="double">
        <color auto="1"/>
      </right>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auto="1"/>
      </bottom>
      <diagonal/>
    </border>
    <border>
      <left style="thin">
        <color indexed="64"/>
      </left>
      <right/>
      <top/>
      <bottom style="thin">
        <color indexed="64"/>
      </bottom>
      <diagonal/>
    </border>
    <border>
      <left style="thin">
        <color auto="1"/>
      </left>
      <right/>
      <top style="medium">
        <color auto="1"/>
      </top>
      <bottom style="medium">
        <color auto="1"/>
      </bottom>
      <diagonal/>
    </border>
    <border>
      <left/>
      <right/>
      <top/>
      <bottom style="double">
        <color auto="1"/>
      </bottom>
      <diagonal/>
    </border>
    <border>
      <left style="thin">
        <color indexed="64"/>
      </left>
      <right style="thin">
        <color indexed="64"/>
      </right>
      <top style="medium">
        <color auto="1"/>
      </top>
      <bottom style="thin">
        <color indexed="64"/>
      </bottom>
      <diagonal/>
    </border>
    <border>
      <left style="double">
        <color auto="1"/>
      </left>
      <right style="thin">
        <color auto="1"/>
      </right>
      <top style="medium">
        <color auto="1"/>
      </top>
      <bottom style="thin">
        <color auto="1"/>
      </bottom>
      <diagonal/>
    </border>
    <border>
      <left style="thin">
        <color indexed="64"/>
      </left>
      <right style="thin">
        <color indexed="64"/>
      </right>
      <top/>
      <bottom/>
      <diagonal/>
    </border>
  </borders>
  <cellStyleXfs count="1">
    <xf numFmtId="0" fontId="0" fillId="0" borderId="0"/>
  </cellStyleXfs>
  <cellXfs count="90">
    <xf numFmtId="0" fontId="0" fillId="0" borderId="0" xfId="0"/>
    <xf numFmtId="0" fontId="0" fillId="0" borderId="0" xfId="0" applyAlignment="1">
      <alignment wrapText="1"/>
    </xf>
    <xf numFmtId="0" fontId="0" fillId="0" borderId="0" xfId="0" applyAlignment="1">
      <alignment horizontal="center"/>
    </xf>
    <xf numFmtId="164" fontId="0" fillId="0" borderId="0" xfId="0" applyNumberFormat="1"/>
    <xf numFmtId="0" fontId="3" fillId="0" borderId="0" xfId="0" applyFont="1" applyAlignment="1">
      <alignment horizontal="center"/>
    </xf>
    <xf numFmtId="0" fontId="0" fillId="0" borderId="0" xfId="0" applyAlignment="1">
      <alignment vertical="top"/>
    </xf>
    <xf numFmtId="0" fontId="3" fillId="0" borderId="0" xfId="0" applyFont="1" applyAlignment="1">
      <alignment horizontal="center" vertical="top"/>
    </xf>
    <xf numFmtId="0" fontId="2" fillId="0" borderId="2" xfId="0" applyFont="1" applyBorder="1" applyAlignment="1">
      <alignment horizontal="center" wrapText="1"/>
    </xf>
    <xf numFmtId="0" fontId="0" fillId="2" borderId="12" xfId="0" applyFill="1" applyBorder="1" applyAlignment="1">
      <alignment wrapText="1"/>
    </xf>
    <xf numFmtId="0" fontId="0" fillId="2" borderId="12" xfId="0" applyFill="1" applyBorder="1" applyAlignment="1">
      <alignment horizontal="center" wrapText="1"/>
    </xf>
    <xf numFmtId="0" fontId="0" fillId="2" borderId="12" xfId="0" applyFill="1" applyBorder="1"/>
    <xf numFmtId="0" fontId="0" fillId="2" borderId="12" xfId="0" applyFill="1" applyBorder="1" applyAlignment="1">
      <alignment horizontal="center"/>
    </xf>
    <xf numFmtId="0" fontId="0" fillId="2" borderId="13" xfId="0" applyFill="1" applyBorder="1" applyAlignment="1">
      <alignment horizontal="center" wrapText="1"/>
    </xf>
    <xf numFmtId="0" fontId="2" fillId="3" borderId="2" xfId="0" applyFont="1" applyFill="1" applyBorder="1" applyAlignment="1">
      <alignment horizontal="center"/>
    </xf>
    <xf numFmtId="0" fontId="2" fillId="3" borderId="3" xfId="0" applyFont="1" applyFill="1" applyBorder="1" applyAlignment="1">
      <alignment horizontal="center" wrapText="1"/>
    </xf>
    <xf numFmtId="164" fontId="2" fillId="3" borderId="3" xfId="0" applyNumberFormat="1" applyFont="1" applyFill="1" applyBorder="1" applyAlignment="1">
      <alignment horizontal="center" wrapText="1"/>
    </xf>
    <xf numFmtId="0" fontId="2" fillId="3" borderId="4" xfId="0" applyFont="1" applyFill="1" applyBorder="1" applyAlignment="1">
      <alignment horizontal="center" wrapText="1"/>
    </xf>
    <xf numFmtId="0" fontId="1" fillId="4" borderId="14" xfId="0" applyFont="1" applyFill="1" applyBorder="1" applyAlignment="1">
      <alignment horizontal="center" vertical="top"/>
    </xf>
    <xf numFmtId="0" fontId="1" fillId="4" borderId="15" xfId="0" applyFont="1" applyFill="1" applyBorder="1" applyAlignment="1">
      <alignment horizontal="center" wrapText="1"/>
    </xf>
    <xf numFmtId="0" fontId="4" fillId="0" borderId="1" xfId="0" applyFont="1" applyBorder="1" applyAlignment="1">
      <alignment vertical="top" wrapText="1"/>
    </xf>
    <xf numFmtId="0" fontId="1" fillId="0" borderId="5" xfId="0" applyFont="1" applyBorder="1" applyAlignment="1">
      <alignment horizontal="center" vertical="top"/>
    </xf>
    <xf numFmtId="0" fontId="4" fillId="0" borderId="1" xfId="0" applyFont="1" applyBorder="1" applyAlignment="1">
      <alignment horizontal="center" vertical="top" wrapText="1"/>
    </xf>
    <xf numFmtId="164"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4" fillId="0" borderId="6" xfId="0" applyFont="1" applyBorder="1" applyAlignment="1">
      <alignment horizontal="center" vertical="top" wrapText="1"/>
    </xf>
    <xf numFmtId="164" fontId="1" fillId="2" borderId="12" xfId="0" applyNumberFormat="1" applyFont="1" applyFill="1" applyBorder="1" applyAlignment="1">
      <alignment horizontal="center" vertical="top"/>
    </xf>
    <xf numFmtId="0" fontId="1" fillId="2" borderId="11" xfId="0" applyFont="1" applyFill="1" applyBorder="1" applyAlignment="1">
      <alignment horizontal="center" vertical="top"/>
    </xf>
    <xf numFmtId="0" fontId="1" fillId="2" borderId="11" xfId="0" applyFont="1" applyFill="1" applyBorder="1" applyAlignment="1">
      <alignment horizontal="center" vertical="top" wrapText="1"/>
    </xf>
    <xf numFmtId="0" fontId="1" fillId="0" borderId="9" xfId="0" applyFont="1" applyBorder="1" applyAlignment="1">
      <alignment horizontal="center" vertical="top"/>
    </xf>
    <xf numFmtId="0" fontId="4" fillId="0" borderId="10" xfId="0" applyFont="1" applyBorder="1" applyAlignment="1">
      <alignment vertical="top" wrapText="1"/>
    </xf>
    <xf numFmtId="0" fontId="4" fillId="0" borderId="10" xfId="0" applyFont="1" applyBorder="1" applyAlignment="1">
      <alignment horizontal="center" vertical="top" wrapText="1"/>
    </xf>
    <xf numFmtId="0" fontId="4" fillId="2" borderId="12" xfId="0" applyFont="1" applyFill="1" applyBorder="1" applyAlignment="1">
      <alignment vertical="top" wrapText="1"/>
    </xf>
    <xf numFmtId="0" fontId="4" fillId="2" borderId="12" xfId="0" applyFont="1" applyFill="1" applyBorder="1" applyAlignment="1">
      <alignment wrapText="1"/>
    </xf>
    <xf numFmtId="0" fontId="4" fillId="2" borderId="12" xfId="0" applyFont="1" applyFill="1" applyBorder="1" applyAlignment="1">
      <alignment horizontal="center" wrapText="1"/>
    </xf>
    <xf numFmtId="0" fontId="4" fillId="2" borderId="12" xfId="0" applyFont="1" applyFill="1" applyBorder="1"/>
    <xf numFmtId="0" fontId="4" fillId="2" borderId="12" xfId="0" applyFont="1" applyFill="1" applyBorder="1" applyAlignment="1">
      <alignment horizontal="center"/>
    </xf>
    <xf numFmtId="0" fontId="4" fillId="2" borderId="13" xfId="0" applyFont="1" applyFill="1" applyBorder="1" applyAlignment="1">
      <alignment horizontal="center" wrapText="1"/>
    </xf>
    <xf numFmtId="164" fontId="4" fillId="0" borderId="10" xfId="0" applyNumberFormat="1" applyFont="1" applyBorder="1" applyAlignment="1">
      <alignment horizontal="center" vertical="top"/>
    </xf>
    <xf numFmtId="0" fontId="4" fillId="4" borderId="15" xfId="0" applyFont="1" applyFill="1" applyBorder="1" applyAlignment="1">
      <alignment wrapText="1"/>
    </xf>
    <xf numFmtId="0" fontId="4" fillId="4" borderId="15" xfId="0" applyFont="1" applyFill="1" applyBorder="1"/>
    <xf numFmtId="0" fontId="4" fillId="4" borderId="15" xfId="0" applyFont="1" applyFill="1" applyBorder="1" applyAlignment="1">
      <alignment horizontal="center"/>
    </xf>
    <xf numFmtId="0" fontId="4" fillId="4" borderId="16" xfId="0" applyFont="1" applyFill="1" applyBorder="1"/>
    <xf numFmtId="0" fontId="0" fillId="0" borderId="2" xfId="0" applyBorder="1"/>
    <xf numFmtId="0" fontId="0" fillId="0" borderId="3" xfId="0" applyBorder="1"/>
    <xf numFmtId="164" fontId="0" fillId="0" borderId="4" xfId="0" applyNumberFormat="1" applyBorder="1"/>
    <xf numFmtId="0" fontId="0" fillId="0" borderId="5" xfId="0" applyBorder="1"/>
    <xf numFmtId="0" fontId="0" fillId="0" borderId="1" xfId="0" applyBorder="1"/>
    <xf numFmtId="164" fontId="0" fillId="0" borderId="6" xfId="0" applyNumberFormat="1" applyBorder="1"/>
    <xf numFmtId="0" fontId="0" fillId="0" borderId="17" xfId="0" applyBorder="1"/>
    <xf numFmtId="0" fontId="0" fillId="0" borderId="18" xfId="0" applyBorder="1"/>
    <xf numFmtId="164" fontId="0" fillId="0" borderId="19" xfId="0" applyNumberFormat="1" applyBorder="1"/>
    <xf numFmtId="164" fontId="2" fillId="4" borderId="15" xfId="0" applyNumberFormat="1" applyFont="1" applyFill="1" applyBorder="1" applyAlignment="1">
      <alignment horizontal="center" vertical="top"/>
    </xf>
    <xf numFmtId="0" fontId="1" fillId="0" borderId="9" xfId="0" applyFont="1" applyBorder="1" applyAlignment="1">
      <alignment horizontal="center" vertical="top" wrapText="1"/>
    </xf>
    <xf numFmtId="0" fontId="2" fillId="3" borderId="20" xfId="0" applyFont="1" applyFill="1" applyBorder="1" applyAlignment="1">
      <alignment horizontal="center" wrapText="1"/>
    </xf>
    <xf numFmtId="0" fontId="4" fillId="0" borderId="21" xfId="0" applyFont="1" applyBorder="1" applyAlignment="1">
      <alignment horizontal="center" vertical="top" wrapText="1"/>
    </xf>
    <xf numFmtId="0" fontId="0" fillId="2" borderId="22" xfId="0" applyFill="1" applyBorder="1" applyAlignment="1">
      <alignment horizontal="center" wrapText="1"/>
    </xf>
    <xf numFmtId="0" fontId="4" fillId="2" borderId="22" xfId="0" applyFont="1" applyFill="1" applyBorder="1" applyAlignment="1">
      <alignment horizontal="center" wrapText="1"/>
    </xf>
    <xf numFmtId="0" fontId="4" fillId="4" borderId="23" xfId="0" applyFont="1" applyFill="1" applyBorder="1"/>
    <xf numFmtId="0" fontId="1" fillId="2" borderId="11" xfId="0" applyFont="1" applyFill="1" applyBorder="1" applyAlignment="1">
      <alignment horizontal="center" vertical="center" wrapText="1"/>
    </xf>
    <xf numFmtId="0" fontId="4" fillId="2" borderId="12" xfId="0" applyFont="1" applyFill="1" applyBorder="1" applyAlignment="1">
      <alignment vertical="center" wrapText="1"/>
    </xf>
    <xf numFmtId="0" fontId="4" fillId="2" borderId="12" xfId="0" applyFont="1" applyFill="1" applyBorder="1" applyAlignment="1">
      <alignment horizontal="center" vertical="center" wrapText="1"/>
    </xf>
    <xf numFmtId="164" fontId="1" fillId="2" borderId="12" xfId="0" applyNumberFormat="1" applyFont="1" applyFill="1" applyBorder="1" applyAlignment="1">
      <alignment horizontal="center" vertical="center"/>
    </xf>
    <xf numFmtId="0" fontId="4" fillId="2" borderId="12" xfId="0" applyFont="1" applyFill="1" applyBorder="1" applyAlignment="1">
      <alignment horizontal="center" vertical="center"/>
    </xf>
    <xf numFmtId="0" fontId="4" fillId="2" borderId="12" xfId="0" applyFont="1" applyFill="1" applyBorder="1" applyAlignment="1">
      <alignment vertical="center"/>
    </xf>
    <xf numFmtId="0" fontId="4" fillId="2" borderId="2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3" fillId="5" borderId="0" xfId="0" applyFont="1" applyFill="1" applyAlignment="1">
      <alignment horizontal="center" vertical="top"/>
    </xf>
    <xf numFmtId="0" fontId="4" fillId="5" borderId="1" xfId="0" applyFont="1" applyFill="1" applyBorder="1" applyAlignment="1">
      <alignment horizontal="center" vertical="center" wrapText="1"/>
    </xf>
    <xf numFmtId="164" fontId="4" fillId="5" borderId="10" xfId="0" applyNumberFormat="1" applyFont="1" applyFill="1" applyBorder="1" applyAlignment="1">
      <alignment horizontal="center" vertical="center"/>
    </xf>
    <xf numFmtId="0" fontId="4" fillId="5" borderId="6" xfId="0" applyFont="1" applyFill="1" applyBorder="1" applyAlignment="1">
      <alignment horizontal="center" vertical="center" wrapText="1"/>
    </xf>
    <xf numFmtId="0" fontId="0" fillId="5" borderId="0" xfId="0" applyFill="1"/>
    <xf numFmtId="0" fontId="1" fillId="5" borderId="7" xfId="0" applyFont="1" applyFill="1" applyBorder="1" applyAlignment="1">
      <alignment horizontal="center" vertical="center" wrapText="1"/>
    </xf>
    <xf numFmtId="0" fontId="4" fillId="5" borderId="1" xfId="0" applyFont="1" applyFill="1" applyBorder="1" applyAlignment="1">
      <alignment vertical="center" wrapText="1"/>
    </xf>
    <xf numFmtId="0" fontId="4" fillId="5" borderId="8" xfId="0" applyFont="1" applyFill="1" applyBorder="1" applyAlignment="1">
      <alignment horizontal="center" vertical="center" wrapText="1"/>
    </xf>
    <xf numFmtId="0" fontId="4" fillId="5" borderId="8" xfId="0" applyFont="1" applyFill="1" applyBorder="1" applyAlignment="1">
      <alignment horizontal="left" vertical="center" wrapText="1"/>
    </xf>
    <xf numFmtId="164" fontId="4" fillId="5" borderId="8" xfId="0" applyNumberFormat="1" applyFont="1" applyFill="1" applyBorder="1" applyAlignment="1">
      <alignment horizontal="center" vertical="center"/>
    </xf>
    <xf numFmtId="0" fontId="1" fillId="5" borderId="5" xfId="0" applyFont="1" applyFill="1" applyBorder="1" applyAlignment="1">
      <alignment horizontal="center" vertical="center" wrapText="1"/>
    </xf>
    <xf numFmtId="164" fontId="4" fillId="5" borderId="1" xfId="0" applyNumberFormat="1" applyFont="1" applyFill="1" applyBorder="1" applyAlignment="1">
      <alignment horizontal="center" vertical="center"/>
    </xf>
    <xf numFmtId="0" fontId="1" fillId="5" borderId="25" xfId="0" applyFont="1" applyFill="1" applyBorder="1" applyAlignment="1">
      <alignment horizontal="center" vertical="center" wrapText="1"/>
    </xf>
    <xf numFmtId="0" fontId="4" fillId="5" borderId="24" xfId="0" applyFont="1" applyFill="1" applyBorder="1" applyAlignment="1">
      <alignment vertical="center" wrapText="1"/>
    </xf>
    <xf numFmtId="0" fontId="4" fillId="5" borderId="24"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xf numFmtId="0" fontId="4" fillId="5" borderId="1" xfId="0" applyFont="1" applyFill="1" applyBorder="1" applyAlignment="1">
      <alignment horizontal="center" vertical="center"/>
    </xf>
    <xf numFmtId="164" fontId="7" fillId="0" borderId="1" xfId="0" applyNumberFormat="1" applyFont="1" applyBorder="1" applyAlignment="1">
      <alignment horizontal="center" vertical="top"/>
    </xf>
    <xf numFmtId="164" fontId="7" fillId="5" borderId="8" xfId="0" applyNumberFormat="1" applyFont="1" applyFill="1" applyBorder="1" applyAlignment="1">
      <alignment horizontal="center" vertical="center"/>
    </xf>
    <xf numFmtId="164" fontId="7" fillId="5" borderId="1" xfId="0" applyNumberFormat="1" applyFont="1" applyFill="1" applyBorder="1" applyAlignment="1">
      <alignment horizontal="center" vertical="center"/>
    </xf>
    <xf numFmtId="164" fontId="7" fillId="5" borderId="26" xfId="0" applyNumberFormat="1" applyFont="1" applyFill="1" applyBorder="1" applyAlignment="1">
      <alignment horizontal="center" vertical="center"/>
    </xf>
    <xf numFmtId="0" fontId="4" fillId="5"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CE947-9D41-488B-AC07-9C6754D377B4}">
  <sheetPr>
    <pageSetUpPr fitToPage="1"/>
  </sheetPr>
  <dimension ref="A1:N60"/>
  <sheetViews>
    <sheetView tabSelected="1" view="pageBreakPreview" zoomScale="60" zoomScaleNormal="55" zoomScalePageLayoutView="40" workbookViewId="0">
      <pane xSplit="2" ySplit="2" topLeftCell="C3" activePane="bottomRight" state="frozen"/>
      <selection pane="topRight" activeCell="C1" sqref="C1"/>
      <selection pane="bottomLeft" activeCell="A3" sqref="A3"/>
      <selection pane="bottomRight"/>
    </sheetView>
  </sheetViews>
  <sheetFormatPr defaultRowHeight="75" customHeight="1" x14ac:dyDescent="0.25"/>
  <cols>
    <col min="1" max="1" width="9.7109375" bestFit="1" customWidth="1"/>
    <col min="2" max="2" width="35.7109375" customWidth="1"/>
    <col min="3" max="3" width="50.7109375" style="1" customWidth="1"/>
    <col min="4" max="4" width="20.7109375" style="1" customWidth="1"/>
    <col min="5" max="5" width="100.7109375" style="1" customWidth="1"/>
    <col min="6" max="6" width="39.7109375" style="1" customWidth="1"/>
    <col min="7" max="7" width="39.7109375" style="3" bestFit="1" customWidth="1"/>
    <col min="8" max="8" width="25.7109375" style="2" customWidth="1"/>
    <col min="9" max="9" width="32.28515625" bestFit="1" customWidth="1"/>
    <col min="10" max="12" width="25.7109375" customWidth="1"/>
    <col min="13" max="13" width="25.28515625" customWidth="1"/>
    <col min="14" max="14" width="98" customWidth="1"/>
  </cols>
  <sheetData>
    <row r="1" spans="1:14" ht="75" customHeight="1" thickBot="1" x14ac:dyDescent="0.45">
      <c r="B1" s="4" t="s">
        <v>24</v>
      </c>
      <c r="C1" s="4" t="s">
        <v>25</v>
      </c>
      <c r="D1" s="4" t="s">
        <v>26</v>
      </c>
      <c r="E1" s="4" t="s">
        <v>27</v>
      </c>
      <c r="F1" s="4" t="s">
        <v>28</v>
      </c>
      <c r="G1" s="4" t="s">
        <v>29</v>
      </c>
      <c r="H1" s="4" t="s">
        <v>30</v>
      </c>
      <c r="I1" s="4" t="s">
        <v>31</v>
      </c>
      <c r="J1" s="4" t="s">
        <v>32</v>
      </c>
      <c r="K1" s="4" t="s">
        <v>33</v>
      </c>
      <c r="L1" s="4" t="s">
        <v>34</v>
      </c>
    </row>
    <row r="2" spans="1:14" ht="70.5" thickTop="1" x14ac:dyDescent="0.35">
      <c r="A2" s="7" t="s">
        <v>35</v>
      </c>
      <c r="B2" s="13" t="s">
        <v>0</v>
      </c>
      <c r="C2" s="14" t="s">
        <v>1</v>
      </c>
      <c r="D2" s="14" t="s">
        <v>15</v>
      </c>
      <c r="E2" s="14" t="s">
        <v>23</v>
      </c>
      <c r="F2" s="14" t="s">
        <v>9</v>
      </c>
      <c r="G2" s="15" t="s">
        <v>147</v>
      </c>
      <c r="H2" s="14" t="s">
        <v>44</v>
      </c>
      <c r="I2" s="14" t="s">
        <v>11</v>
      </c>
      <c r="J2" s="14" t="s">
        <v>18</v>
      </c>
      <c r="K2" s="53" t="s">
        <v>45</v>
      </c>
      <c r="L2" s="16" t="s">
        <v>36</v>
      </c>
    </row>
    <row r="3" spans="1:14" ht="169.5" thickBot="1" x14ac:dyDescent="0.3">
      <c r="A3" s="6">
        <v>1</v>
      </c>
      <c r="B3" s="20" t="s">
        <v>2</v>
      </c>
      <c r="C3" s="19" t="s">
        <v>49</v>
      </c>
      <c r="D3" s="21" t="s">
        <v>16</v>
      </c>
      <c r="E3" s="19" t="s">
        <v>50</v>
      </c>
      <c r="F3" s="21" t="s">
        <v>73</v>
      </c>
      <c r="G3" s="22">
        <v>799000</v>
      </c>
      <c r="H3" s="21" t="s">
        <v>10</v>
      </c>
      <c r="I3" s="23" t="s">
        <v>10</v>
      </c>
      <c r="J3" s="21" t="s">
        <v>10</v>
      </c>
      <c r="K3" s="21" t="s">
        <v>10</v>
      </c>
      <c r="L3" s="24" t="s">
        <v>10</v>
      </c>
    </row>
    <row r="4" spans="1:14" ht="27" thickBot="1" x14ac:dyDescent="0.3">
      <c r="A4" s="6">
        <v>2</v>
      </c>
      <c r="B4" s="27" t="s">
        <v>3</v>
      </c>
      <c r="C4" s="8"/>
      <c r="D4" s="8"/>
      <c r="E4" s="8"/>
      <c r="F4" s="9"/>
      <c r="G4" s="25">
        <f>+G3</f>
        <v>799000</v>
      </c>
      <c r="H4" s="11"/>
      <c r="I4" s="10"/>
      <c r="J4" s="9"/>
      <c r="K4" s="55"/>
      <c r="L4" s="12"/>
    </row>
    <row r="5" spans="1:14" ht="112.5" x14ac:dyDescent="0.25">
      <c r="A5" s="6">
        <v>3</v>
      </c>
      <c r="B5" s="28" t="s">
        <v>4</v>
      </c>
      <c r="C5" s="29" t="s">
        <v>51</v>
      </c>
      <c r="D5" s="30" t="s">
        <v>149</v>
      </c>
      <c r="E5" s="29" t="s">
        <v>52</v>
      </c>
      <c r="F5" s="21" t="s">
        <v>73</v>
      </c>
      <c r="G5" s="22">
        <v>5276000</v>
      </c>
      <c r="H5" s="30" t="s">
        <v>10</v>
      </c>
      <c r="I5" s="30" t="s">
        <v>10</v>
      </c>
      <c r="J5" s="30" t="s">
        <v>10</v>
      </c>
      <c r="K5" s="54" t="s">
        <v>46</v>
      </c>
      <c r="L5" s="24" t="s">
        <v>10</v>
      </c>
    </row>
    <row r="6" spans="1:14" ht="131.25" x14ac:dyDescent="0.25">
      <c r="A6" s="6">
        <v>4</v>
      </c>
      <c r="B6" s="28" t="s">
        <v>4</v>
      </c>
      <c r="C6" s="29" t="s">
        <v>53</v>
      </c>
      <c r="D6" s="21" t="s">
        <v>16</v>
      </c>
      <c r="E6" s="29" t="s">
        <v>54</v>
      </c>
      <c r="F6" s="21" t="s">
        <v>73</v>
      </c>
      <c r="G6" s="22">
        <v>1600000</v>
      </c>
      <c r="H6" s="30" t="s">
        <v>10</v>
      </c>
      <c r="I6" s="30" t="s">
        <v>10</v>
      </c>
      <c r="J6" s="30" t="s">
        <v>10</v>
      </c>
      <c r="K6" s="54" t="s">
        <v>46</v>
      </c>
      <c r="L6" s="24" t="s">
        <v>10</v>
      </c>
    </row>
    <row r="7" spans="1:14" ht="38.25" thickBot="1" x14ac:dyDescent="0.3">
      <c r="A7" s="6">
        <v>5</v>
      </c>
      <c r="B7" s="28" t="s">
        <v>4</v>
      </c>
      <c r="C7" s="19" t="s">
        <v>66</v>
      </c>
      <c r="D7" s="21" t="s">
        <v>16</v>
      </c>
      <c r="E7" s="29" t="s">
        <v>67</v>
      </c>
      <c r="F7" s="21" t="s">
        <v>73</v>
      </c>
      <c r="G7" s="85">
        <v>563237</v>
      </c>
      <c r="H7" s="30" t="s">
        <v>10</v>
      </c>
      <c r="I7" s="30" t="s">
        <v>10</v>
      </c>
      <c r="J7" s="30" t="s">
        <v>10</v>
      </c>
      <c r="K7" s="54" t="s">
        <v>46</v>
      </c>
      <c r="L7" s="24" t="s">
        <v>10</v>
      </c>
    </row>
    <row r="8" spans="1:14" ht="27" thickBot="1" x14ac:dyDescent="0.35">
      <c r="A8" s="6">
        <v>6</v>
      </c>
      <c r="B8" s="26" t="s">
        <v>5</v>
      </c>
      <c r="C8" s="31"/>
      <c r="D8" s="31"/>
      <c r="E8" s="32"/>
      <c r="F8" s="33"/>
      <c r="G8" s="25">
        <f>SUM(G5:G7)</f>
        <v>7439237</v>
      </c>
      <c r="H8" s="35"/>
      <c r="I8" s="34"/>
      <c r="J8" s="33"/>
      <c r="K8" s="56"/>
      <c r="L8" s="36"/>
    </row>
    <row r="9" spans="1:14" ht="113.25" thickBot="1" x14ac:dyDescent="0.3">
      <c r="A9" s="6">
        <v>7</v>
      </c>
      <c r="B9" s="52" t="s">
        <v>13</v>
      </c>
      <c r="C9" s="29" t="s">
        <v>55</v>
      </c>
      <c r="D9" s="30" t="s">
        <v>16</v>
      </c>
      <c r="E9" s="29" t="s">
        <v>56</v>
      </c>
      <c r="F9" s="21" t="s">
        <v>73</v>
      </c>
      <c r="G9" s="37">
        <v>235000</v>
      </c>
      <c r="H9" s="30" t="s">
        <v>10</v>
      </c>
      <c r="I9" s="30" t="s">
        <v>10</v>
      </c>
      <c r="J9" s="30" t="s">
        <v>10</v>
      </c>
      <c r="K9" s="30" t="s">
        <v>10</v>
      </c>
      <c r="L9" s="24" t="s">
        <v>10</v>
      </c>
    </row>
    <row r="10" spans="1:14" ht="27" thickBot="1" x14ac:dyDescent="0.35">
      <c r="A10" s="6">
        <v>8</v>
      </c>
      <c r="B10" s="27" t="s">
        <v>6</v>
      </c>
      <c r="C10" s="32"/>
      <c r="D10" s="32"/>
      <c r="E10" s="32"/>
      <c r="F10" s="33"/>
      <c r="G10" s="25">
        <f>+G9</f>
        <v>235000</v>
      </c>
      <c r="H10" s="35"/>
      <c r="I10" s="34"/>
      <c r="J10" s="33"/>
      <c r="K10" s="56"/>
      <c r="L10" s="36"/>
    </row>
    <row r="11" spans="1:14" ht="113.25" thickBot="1" x14ac:dyDescent="0.3">
      <c r="A11" s="6">
        <v>9</v>
      </c>
      <c r="B11" s="52" t="s">
        <v>14</v>
      </c>
      <c r="C11" s="29" t="s">
        <v>57</v>
      </c>
      <c r="D11" s="30" t="s">
        <v>16</v>
      </c>
      <c r="E11" s="29" t="s">
        <v>58</v>
      </c>
      <c r="F11" s="21" t="s">
        <v>73</v>
      </c>
      <c r="G11" s="37">
        <v>563237</v>
      </c>
      <c r="H11" s="30" t="s">
        <v>10</v>
      </c>
      <c r="I11" s="30" t="s">
        <v>10</v>
      </c>
      <c r="J11" s="30" t="s">
        <v>10</v>
      </c>
      <c r="K11" s="30" t="s">
        <v>10</v>
      </c>
      <c r="L11" s="24" t="s">
        <v>10</v>
      </c>
    </row>
    <row r="12" spans="1:14" ht="27" thickBot="1" x14ac:dyDescent="0.35">
      <c r="A12" s="6">
        <v>10</v>
      </c>
      <c r="B12" s="26" t="s">
        <v>19</v>
      </c>
      <c r="C12" s="32"/>
      <c r="D12" s="32"/>
      <c r="E12" s="32"/>
      <c r="F12" s="33"/>
      <c r="G12" s="25">
        <f>+G11</f>
        <v>563237</v>
      </c>
      <c r="H12" s="35"/>
      <c r="I12" s="34"/>
      <c r="J12" s="33"/>
      <c r="K12" s="56"/>
      <c r="L12" s="36"/>
    </row>
    <row r="13" spans="1:14" s="71" customFormat="1" ht="56.25" x14ac:dyDescent="0.25">
      <c r="A13" s="67">
        <v>11</v>
      </c>
      <c r="B13" s="72" t="s">
        <v>47</v>
      </c>
      <c r="C13" s="73" t="s">
        <v>68</v>
      </c>
      <c r="D13" s="74" t="s">
        <v>16</v>
      </c>
      <c r="E13" s="75" t="s">
        <v>133</v>
      </c>
      <c r="F13" s="68" t="s">
        <v>73</v>
      </c>
      <c r="G13" s="86">
        <v>3093099</v>
      </c>
      <c r="H13" s="66" t="s">
        <v>10</v>
      </c>
      <c r="I13" s="66" t="s">
        <v>10</v>
      </c>
      <c r="J13" s="66" t="s">
        <v>10</v>
      </c>
      <c r="K13" s="66" t="s">
        <v>46</v>
      </c>
      <c r="L13" s="70"/>
      <c r="M13"/>
      <c r="N13"/>
    </row>
    <row r="14" spans="1:14" s="71" customFormat="1" ht="56.25" x14ac:dyDescent="0.25">
      <c r="A14" s="67">
        <v>12</v>
      </c>
      <c r="B14" s="72" t="s">
        <v>47</v>
      </c>
      <c r="C14" s="73" t="s">
        <v>69</v>
      </c>
      <c r="D14" s="74" t="s">
        <v>16</v>
      </c>
      <c r="E14" s="75" t="s">
        <v>75</v>
      </c>
      <c r="F14" s="68" t="s">
        <v>72</v>
      </c>
      <c r="G14" s="86">
        <v>104874</v>
      </c>
      <c r="H14" s="66" t="s">
        <v>10</v>
      </c>
      <c r="I14" s="66" t="s">
        <v>10</v>
      </c>
      <c r="J14" s="66" t="s">
        <v>10</v>
      </c>
      <c r="K14" s="66" t="s">
        <v>46</v>
      </c>
      <c r="L14" s="70"/>
      <c r="M14"/>
      <c r="N14"/>
    </row>
    <row r="15" spans="1:14" s="71" customFormat="1" ht="168.75" x14ac:dyDescent="0.25">
      <c r="A15" s="67">
        <v>13</v>
      </c>
      <c r="B15" s="77" t="s">
        <v>47</v>
      </c>
      <c r="C15" s="73" t="s">
        <v>70</v>
      </c>
      <c r="D15" s="74" t="s">
        <v>16</v>
      </c>
      <c r="E15" s="75" t="s">
        <v>134</v>
      </c>
      <c r="F15" s="68" t="s">
        <v>74</v>
      </c>
      <c r="G15" s="87">
        <v>1373974</v>
      </c>
      <c r="H15" s="65" t="s">
        <v>101</v>
      </c>
      <c r="I15" s="66" t="s">
        <v>102</v>
      </c>
      <c r="J15" s="66" t="s">
        <v>10</v>
      </c>
      <c r="K15" s="66" t="s">
        <v>46</v>
      </c>
      <c r="L15" s="68" t="s">
        <v>117</v>
      </c>
      <c r="M15"/>
      <c r="N15"/>
    </row>
    <row r="16" spans="1:14" s="71" customFormat="1" ht="57" thickBot="1" x14ac:dyDescent="0.3">
      <c r="A16" s="67">
        <v>14</v>
      </c>
      <c r="B16" s="77" t="s">
        <v>47</v>
      </c>
      <c r="C16" s="73" t="s">
        <v>71</v>
      </c>
      <c r="D16" s="74" t="s">
        <v>16</v>
      </c>
      <c r="E16" s="75" t="s">
        <v>76</v>
      </c>
      <c r="F16" s="68" t="s">
        <v>73</v>
      </c>
      <c r="G16" s="88">
        <v>188326</v>
      </c>
      <c r="H16" s="66" t="s">
        <v>10</v>
      </c>
      <c r="I16" s="66" t="s">
        <v>10</v>
      </c>
      <c r="J16" s="66" t="s">
        <v>10</v>
      </c>
      <c r="K16" s="66" t="s">
        <v>46</v>
      </c>
      <c r="M16"/>
      <c r="N16"/>
    </row>
    <row r="17" spans="1:14" ht="27" thickBot="1" x14ac:dyDescent="0.3">
      <c r="A17" s="6">
        <v>15</v>
      </c>
      <c r="B17" s="58" t="s">
        <v>48</v>
      </c>
      <c r="C17" s="59"/>
      <c r="D17" s="59"/>
      <c r="E17" s="59"/>
      <c r="F17" s="60"/>
      <c r="G17" s="61">
        <f>SUM(G13:G16)</f>
        <v>4760273</v>
      </c>
      <c r="H17" s="62"/>
      <c r="I17" s="63"/>
      <c r="J17" s="60"/>
      <c r="K17" s="64"/>
    </row>
    <row r="18" spans="1:14" s="71" customFormat="1" ht="168.75" x14ac:dyDescent="0.25">
      <c r="A18" s="67">
        <v>16</v>
      </c>
      <c r="B18" s="79" t="s">
        <v>21</v>
      </c>
      <c r="C18" s="80" t="s">
        <v>59</v>
      </c>
      <c r="D18" s="81" t="s">
        <v>17</v>
      </c>
      <c r="E18" s="80" t="s">
        <v>61</v>
      </c>
      <c r="F18" s="68" t="s">
        <v>73</v>
      </c>
      <c r="G18" s="69">
        <v>8358000</v>
      </c>
      <c r="H18" s="65" t="s">
        <v>101</v>
      </c>
      <c r="I18" s="66" t="s">
        <v>102</v>
      </c>
      <c r="J18" s="66" t="s">
        <v>10</v>
      </c>
      <c r="K18" s="66" t="s">
        <v>46</v>
      </c>
      <c r="L18" s="68" t="s">
        <v>117</v>
      </c>
      <c r="M18"/>
      <c r="N18"/>
    </row>
    <row r="19" spans="1:14" s="71" customFormat="1" ht="168.75" x14ac:dyDescent="0.25">
      <c r="A19" s="67">
        <v>17</v>
      </c>
      <c r="B19" s="77" t="s">
        <v>21</v>
      </c>
      <c r="C19" s="73" t="s">
        <v>60</v>
      </c>
      <c r="D19" s="68" t="s">
        <v>17</v>
      </c>
      <c r="E19" s="73" t="s">
        <v>62</v>
      </c>
      <c r="F19" s="68" t="s">
        <v>73</v>
      </c>
      <c r="G19" s="78">
        <v>1244000</v>
      </c>
      <c r="H19" s="82" t="s">
        <v>101</v>
      </c>
      <c r="I19" s="68" t="s">
        <v>102</v>
      </c>
      <c r="J19" s="68" t="s">
        <v>10</v>
      </c>
      <c r="K19" s="68" t="s">
        <v>46</v>
      </c>
      <c r="L19" s="68" t="s">
        <v>117</v>
      </c>
      <c r="M19"/>
      <c r="N19"/>
    </row>
    <row r="20" spans="1:14" s="71" customFormat="1" ht="168.75" x14ac:dyDescent="0.25">
      <c r="A20" s="67">
        <v>18</v>
      </c>
      <c r="B20" s="77" t="s">
        <v>21</v>
      </c>
      <c r="C20" s="73" t="s">
        <v>63</v>
      </c>
      <c r="D20" s="68" t="s">
        <v>16</v>
      </c>
      <c r="E20" s="73" t="s">
        <v>64</v>
      </c>
      <c r="F20" s="68" t="s">
        <v>73</v>
      </c>
      <c r="G20" s="76">
        <v>69000</v>
      </c>
      <c r="H20" s="65" t="s">
        <v>101</v>
      </c>
      <c r="I20" s="66" t="s">
        <v>103</v>
      </c>
      <c r="J20" s="66" t="s">
        <v>10</v>
      </c>
      <c r="K20" s="66" t="s">
        <v>46</v>
      </c>
      <c r="L20" s="68" t="s">
        <v>117</v>
      </c>
      <c r="M20"/>
      <c r="N20"/>
    </row>
    <row r="21" spans="1:14" s="71" customFormat="1" ht="337.5" x14ac:dyDescent="0.25">
      <c r="A21" s="67">
        <v>19</v>
      </c>
      <c r="B21" s="77" t="s">
        <v>21</v>
      </c>
      <c r="C21" s="73" t="s">
        <v>77</v>
      </c>
      <c r="D21" s="68" t="s">
        <v>16</v>
      </c>
      <c r="E21" s="73" t="s">
        <v>135</v>
      </c>
      <c r="F21" s="68" t="s">
        <v>73</v>
      </c>
      <c r="G21" s="78">
        <v>1970570</v>
      </c>
      <c r="H21" s="66" t="s">
        <v>106</v>
      </c>
      <c r="I21" s="66" t="s">
        <v>104</v>
      </c>
      <c r="J21" s="66" t="s">
        <v>10</v>
      </c>
      <c r="K21" s="66" t="s">
        <v>105</v>
      </c>
      <c r="L21" s="68" t="s">
        <v>121</v>
      </c>
      <c r="M21"/>
      <c r="N21"/>
    </row>
    <row r="22" spans="1:14" s="71" customFormat="1" ht="337.5" x14ac:dyDescent="0.25">
      <c r="A22" s="67">
        <v>20</v>
      </c>
      <c r="B22" s="77" t="s">
        <v>21</v>
      </c>
      <c r="C22" s="73" t="s">
        <v>123</v>
      </c>
      <c r="D22" s="68" t="s">
        <v>16</v>
      </c>
      <c r="E22" s="73" t="s">
        <v>136</v>
      </c>
      <c r="F22" s="68" t="s">
        <v>73</v>
      </c>
      <c r="G22" s="78">
        <v>1451822</v>
      </c>
      <c r="H22" s="66" t="s">
        <v>106</v>
      </c>
      <c r="I22" s="66" t="s">
        <v>145</v>
      </c>
      <c r="J22" s="66" t="s">
        <v>10</v>
      </c>
      <c r="K22" s="66" t="s">
        <v>105</v>
      </c>
      <c r="L22" s="68" t="s">
        <v>121</v>
      </c>
      <c r="M22"/>
      <c r="N22"/>
    </row>
    <row r="23" spans="1:14" s="71" customFormat="1" ht="131.25" x14ac:dyDescent="0.25">
      <c r="A23" s="67">
        <v>21</v>
      </c>
      <c r="B23" s="77" t="s">
        <v>21</v>
      </c>
      <c r="C23" s="73" t="s">
        <v>124</v>
      </c>
      <c r="D23" s="68" t="s">
        <v>16</v>
      </c>
      <c r="E23" s="73" t="s">
        <v>137</v>
      </c>
      <c r="F23" s="68" t="s">
        <v>127</v>
      </c>
      <c r="G23" s="78">
        <v>142774.05179999999</v>
      </c>
      <c r="H23" s="66" t="s">
        <v>107</v>
      </c>
      <c r="I23" s="66" t="s">
        <v>148</v>
      </c>
      <c r="J23" s="66" t="s">
        <v>10</v>
      </c>
      <c r="K23" s="66" t="s">
        <v>105</v>
      </c>
      <c r="L23" s="68" t="s">
        <v>122</v>
      </c>
      <c r="M23"/>
      <c r="N23"/>
    </row>
    <row r="24" spans="1:14" s="71" customFormat="1" ht="131.25" x14ac:dyDescent="0.25">
      <c r="A24" s="67">
        <v>22</v>
      </c>
      <c r="B24" s="77" t="s">
        <v>21</v>
      </c>
      <c r="C24" s="73" t="s">
        <v>125</v>
      </c>
      <c r="D24" s="68" t="s">
        <v>16</v>
      </c>
      <c r="E24" s="73" t="s">
        <v>126</v>
      </c>
      <c r="F24" s="68" t="s">
        <v>127</v>
      </c>
      <c r="G24" s="78">
        <v>60625.1126</v>
      </c>
      <c r="H24" s="66" t="s">
        <v>107</v>
      </c>
      <c r="I24" s="66" t="s">
        <v>146</v>
      </c>
      <c r="J24" s="66" t="s">
        <v>10</v>
      </c>
      <c r="K24" s="66" t="s">
        <v>105</v>
      </c>
      <c r="L24" s="68" t="s">
        <v>122</v>
      </c>
      <c r="M24"/>
      <c r="N24"/>
    </row>
    <row r="25" spans="1:14" s="71" customFormat="1" ht="168.75" x14ac:dyDescent="0.25">
      <c r="A25" s="67">
        <v>23</v>
      </c>
      <c r="B25" s="77" t="s">
        <v>21</v>
      </c>
      <c r="C25" s="73" t="s">
        <v>78</v>
      </c>
      <c r="D25" s="68" t="s">
        <v>16</v>
      </c>
      <c r="E25" s="73" t="s">
        <v>95</v>
      </c>
      <c r="F25" s="68" t="s">
        <v>90</v>
      </c>
      <c r="G25" s="78">
        <v>515204</v>
      </c>
      <c r="H25" s="65" t="s">
        <v>101</v>
      </c>
      <c r="I25" s="66" t="s">
        <v>102</v>
      </c>
      <c r="J25" s="66" t="s">
        <v>10</v>
      </c>
      <c r="K25" s="66" t="s">
        <v>46</v>
      </c>
      <c r="L25" s="68" t="s">
        <v>117</v>
      </c>
      <c r="M25"/>
      <c r="N25"/>
    </row>
    <row r="26" spans="1:14" s="71" customFormat="1" ht="168.75" x14ac:dyDescent="0.25">
      <c r="A26" s="67">
        <v>24</v>
      </c>
      <c r="B26" s="77" t="s">
        <v>21</v>
      </c>
      <c r="C26" s="73" t="s">
        <v>79</v>
      </c>
      <c r="D26" s="68" t="s">
        <v>16</v>
      </c>
      <c r="E26" s="73" t="s">
        <v>96</v>
      </c>
      <c r="F26" s="68" t="s">
        <v>92</v>
      </c>
      <c r="G26" s="78">
        <v>183080</v>
      </c>
      <c r="H26" s="65" t="s">
        <v>101</v>
      </c>
      <c r="I26" s="66" t="s">
        <v>102</v>
      </c>
      <c r="J26" s="66" t="s">
        <v>10</v>
      </c>
      <c r="K26" s="66" t="s">
        <v>46</v>
      </c>
      <c r="L26" s="68" t="s">
        <v>117</v>
      </c>
      <c r="M26"/>
      <c r="N26"/>
    </row>
    <row r="27" spans="1:14" s="71" customFormat="1" ht="131.25" x14ac:dyDescent="0.25">
      <c r="A27" s="67">
        <v>25</v>
      </c>
      <c r="B27" s="77" t="s">
        <v>21</v>
      </c>
      <c r="C27" s="73" t="s">
        <v>80</v>
      </c>
      <c r="D27" s="68" t="s">
        <v>16</v>
      </c>
      <c r="E27" s="73" t="s">
        <v>138</v>
      </c>
      <c r="F27" s="68" t="s">
        <v>91</v>
      </c>
      <c r="G27" s="78">
        <v>677271</v>
      </c>
      <c r="H27" s="66" t="s">
        <v>107</v>
      </c>
      <c r="I27" s="66" t="s">
        <v>148</v>
      </c>
      <c r="J27" s="66" t="s">
        <v>10</v>
      </c>
      <c r="K27" s="66" t="s">
        <v>105</v>
      </c>
      <c r="L27" s="68" t="s">
        <v>122</v>
      </c>
      <c r="M27"/>
      <c r="N27"/>
    </row>
    <row r="28" spans="1:14" s="71" customFormat="1" ht="131.25" x14ac:dyDescent="0.25">
      <c r="A28" s="67">
        <v>26</v>
      </c>
      <c r="B28" s="77" t="s">
        <v>21</v>
      </c>
      <c r="C28" s="73" t="s">
        <v>81</v>
      </c>
      <c r="D28" s="68" t="s">
        <v>16</v>
      </c>
      <c r="E28" s="73" t="s">
        <v>139</v>
      </c>
      <c r="F28" s="68" t="s">
        <v>73</v>
      </c>
      <c r="G28" s="78">
        <v>514175</v>
      </c>
      <c r="H28" s="66" t="s">
        <v>107</v>
      </c>
      <c r="I28" s="66" t="s">
        <v>148</v>
      </c>
      <c r="J28" s="66" t="s">
        <v>10</v>
      </c>
      <c r="K28" s="66" t="s">
        <v>105</v>
      </c>
      <c r="L28" s="68" t="s">
        <v>122</v>
      </c>
      <c r="M28"/>
      <c r="N28"/>
    </row>
    <row r="29" spans="1:14" s="71" customFormat="1" ht="56.25" x14ac:dyDescent="0.3">
      <c r="A29" s="67">
        <v>27</v>
      </c>
      <c r="B29" s="77" t="s">
        <v>21</v>
      </c>
      <c r="C29" s="73" t="s">
        <v>82</v>
      </c>
      <c r="D29" s="68" t="s">
        <v>16</v>
      </c>
      <c r="E29" s="73" t="s">
        <v>65</v>
      </c>
      <c r="F29" s="68" t="s">
        <v>73</v>
      </c>
      <c r="G29" s="78">
        <v>200000</v>
      </c>
      <c r="H29" s="66" t="s">
        <v>10</v>
      </c>
      <c r="I29" s="66" t="s">
        <v>108</v>
      </c>
      <c r="J29" s="66" t="s">
        <v>10</v>
      </c>
      <c r="K29" s="66" t="s">
        <v>46</v>
      </c>
      <c r="L29" s="83"/>
      <c r="M29"/>
      <c r="N29"/>
    </row>
    <row r="30" spans="1:14" s="71" customFormat="1" ht="93.75" x14ac:dyDescent="0.25">
      <c r="A30" s="67">
        <v>28</v>
      </c>
      <c r="B30" s="77" t="s">
        <v>21</v>
      </c>
      <c r="C30" s="73" t="s">
        <v>83</v>
      </c>
      <c r="D30" s="68" t="s">
        <v>16</v>
      </c>
      <c r="E30" s="73" t="s">
        <v>140</v>
      </c>
      <c r="F30" s="68" t="s">
        <v>73</v>
      </c>
      <c r="G30" s="78">
        <v>2392977</v>
      </c>
      <c r="H30" s="65" t="s">
        <v>109</v>
      </c>
      <c r="I30" s="66" t="s">
        <v>110</v>
      </c>
      <c r="J30" s="66" t="s">
        <v>111</v>
      </c>
      <c r="K30" s="66" t="s">
        <v>112</v>
      </c>
      <c r="L30" s="68" t="s">
        <v>120</v>
      </c>
      <c r="M30"/>
      <c r="N30"/>
    </row>
    <row r="31" spans="1:14" s="71" customFormat="1" ht="168.75" x14ac:dyDescent="0.25">
      <c r="A31" s="67">
        <v>29</v>
      </c>
      <c r="B31" s="77" t="s">
        <v>21</v>
      </c>
      <c r="C31" s="73" t="s">
        <v>84</v>
      </c>
      <c r="D31" s="68" t="s">
        <v>16</v>
      </c>
      <c r="E31" s="73" t="s">
        <v>141</v>
      </c>
      <c r="F31" s="68" t="s">
        <v>93</v>
      </c>
      <c r="G31" s="78">
        <v>828415</v>
      </c>
      <c r="H31" s="65" t="s">
        <v>101</v>
      </c>
      <c r="I31" s="66" t="s">
        <v>113</v>
      </c>
      <c r="J31" s="66" t="s">
        <v>10</v>
      </c>
      <c r="K31" s="66" t="s">
        <v>112</v>
      </c>
      <c r="L31" s="68" t="s">
        <v>117</v>
      </c>
      <c r="M31"/>
      <c r="N31"/>
    </row>
    <row r="32" spans="1:14" s="71" customFormat="1" ht="37.5" x14ac:dyDescent="0.25">
      <c r="A32" s="67">
        <v>30</v>
      </c>
      <c r="B32" s="77" t="s">
        <v>21</v>
      </c>
      <c r="C32" s="73" t="s">
        <v>85</v>
      </c>
      <c r="D32" s="68" t="s">
        <v>16</v>
      </c>
      <c r="E32" s="73" t="s">
        <v>142</v>
      </c>
      <c r="F32" s="68" t="s">
        <v>73</v>
      </c>
      <c r="G32" s="78">
        <v>121572</v>
      </c>
      <c r="H32" s="66" t="s">
        <v>116</v>
      </c>
      <c r="I32" s="66" t="s">
        <v>114</v>
      </c>
      <c r="J32" s="66" t="s">
        <v>10</v>
      </c>
      <c r="K32" s="66" t="s">
        <v>46</v>
      </c>
      <c r="L32" s="84" t="s">
        <v>119</v>
      </c>
      <c r="M32"/>
      <c r="N32"/>
    </row>
    <row r="33" spans="1:14" s="71" customFormat="1" ht="168.75" x14ac:dyDescent="0.25">
      <c r="A33" s="67">
        <v>31</v>
      </c>
      <c r="B33" s="77" t="s">
        <v>21</v>
      </c>
      <c r="C33" s="73" t="s">
        <v>86</v>
      </c>
      <c r="D33" s="68" t="s">
        <v>16</v>
      </c>
      <c r="E33" s="73" t="s">
        <v>97</v>
      </c>
      <c r="F33" s="68" t="s">
        <v>73</v>
      </c>
      <c r="G33" s="78">
        <v>139835</v>
      </c>
      <c r="H33" s="65" t="s">
        <v>101</v>
      </c>
      <c r="I33" s="66" t="s">
        <v>102</v>
      </c>
      <c r="J33" s="66" t="s">
        <v>10</v>
      </c>
      <c r="K33" s="66" t="s">
        <v>46</v>
      </c>
      <c r="L33" s="68" t="s">
        <v>117</v>
      </c>
      <c r="M33"/>
      <c r="N33"/>
    </row>
    <row r="34" spans="1:14" s="71" customFormat="1" ht="168.75" x14ac:dyDescent="0.25">
      <c r="A34" s="67">
        <v>32</v>
      </c>
      <c r="B34" s="77" t="s">
        <v>21</v>
      </c>
      <c r="C34" s="73" t="s">
        <v>87</v>
      </c>
      <c r="D34" s="68" t="s">
        <v>16</v>
      </c>
      <c r="E34" s="73" t="s">
        <v>98</v>
      </c>
      <c r="F34" s="68" t="s">
        <v>73</v>
      </c>
      <c r="G34" s="78">
        <v>131608</v>
      </c>
      <c r="H34" s="65" t="s">
        <v>101</v>
      </c>
      <c r="I34" s="66" t="s">
        <v>102</v>
      </c>
      <c r="J34" s="66" t="s">
        <v>10</v>
      </c>
      <c r="K34" s="66" t="s">
        <v>46</v>
      </c>
      <c r="L34" s="68" t="s">
        <v>117</v>
      </c>
      <c r="M34"/>
      <c r="N34"/>
    </row>
    <row r="35" spans="1:14" s="71" customFormat="1" ht="168.75" x14ac:dyDescent="0.25">
      <c r="A35" s="67">
        <v>33</v>
      </c>
      <c r="B35" s="77" t="s">
        <v>21</v>
      </c>
      <c r="C35" s="73" t="s">
        <v>88</v>
      </c>
      <c r="D35" s="68" t="s">
        <v>16</v>
      </c>
      <c r="E35" s="73" t="s">
        <v>99</v>
      </c>
      <c r="F35" s="68" t="s">
        <v>90</v>
      </c>
      <c r="G35" s="78">
        <v>224892</v>
      </c>
      <c r="H35" s="65" t="s">
        <v>101</v>
      </c>
      <c r="I35" s="66" t="s">
        <v>102</v>
      </c>
      <c r="J35" s="66" t="s">
        <v>10</v>
      </c>
      <c r="K35" s="66" t="s">
        <v>46</v>
      </c>
      <c r="L35" s="68" t="s">
        <v>117</v>
      </c>
      <c r="M35"/>
      <c r="N35"/>
    </row>
    <row r="36" spans="1:14" s="71" customFormat="1" x14ac:dyDescent="0.25">
      <c r="A36" s="67">
        <v>34</v>
      </c>
      <c r="B36" s="77" t="s">
        <v>21</v>
      </c>
      <c r="C36" s="73" t="s">
        <v>128</v>
      </c>
      <c r="D36" s="68" t="s">
        <v>16</v>
      </c>
      <c r="E36" s="73" t="s">
        <v>143</v>
      </c>
      <c r="F36" s="68" t="s">
        <v>73</v>
      </c>
      <c r="G36" s="78">
        <v>2108782</v>
      </c>
      <c r="H36" s="65" t="s">
        <v>109</v>
      </c>
      <c r="I36" s="66" t="s">
        <v>110</v>
      </c>
      <c r="J36" s="66" t="s">
        <v>111</v>
      </c>
      <c r="K36" s="66" t="s">
        <v>112</v>
      </c>
      <c r="L36" s="68" t="s">
        <v>120</v>
      </c>
      <c r="M36"/>
      <c r="N36"/>
    </row>
    <row r="37" spans="1:14" s="71" customFormat="1" x14ac:dyDescent="0.25">
      <c r="A37" s="67">
        <v>35</v>
      </c>
      <c r="B37" s="77" t="s">
        <v>21</v>
      </c>
      <c r="C37" s="73" t="s">
        <v>132</v>
      </c>
      <c r="D37" s="68" t="s">
        <v>16</v>
      </c>
      <c r="E37" s="73" t="s">
        <v>131</v>
      </c>
      <c r="F37" s="68" t="s">
        <v>130</v>
      </c>
      <c r="G37" s="78">
        <v>59062</v>
      </c>
      <c r="H37" s="65" t="s">
        <v>101</v>
      </c>
      <c r="I37" s="66" t="s">
        <v>113</v>
      </c>
      <c r="J37" s="66" t="s">
        <v>10</v>
      </c>
      <c r="K37" s="66" t="s">
        <v>46</v>
      </c>
      <c r="L37" s="68"/>
      <c r="M37"/>
      <c r="N37"/>
    </row>
    <row r="38" spans="1:14" s="71" customFormat="1" x14ac:dyDescent="0.25">
      <c r="A38" s="67">
        <v>36</v>
      </c>
      <c r="B38" s="77" t="s">
        <v>42</v>
      </c>
      <c r="C38" s="73" t="s">
        <v>129</v>
      </c>
      <c r="D38" s="74" t="s">
        <v>16</v>
      </c>
      <c r="E38" s="75" t="s">
        <v>144</v>
      </c>
      <c r="F38" s="68" t="s">
        <v>73</v>
      </c>
      <c r="G38" s="87">
        <v>1622938</v>
      </c>
      <c r="H38" s="65" t="s">
        <v>109</v>
      </c>
      <c r="I38" s="66" t="s">
        <v>110</v>
      </c>
      <c r="J38" s="66" t="s">
        <v>111</v>
      </c>
      <c r="K38" s="66" t="s">
        <v>112</v>
      </c>
      <c r="L38" s="89"/>
      <c r="M38"/>
      <c r="N38"/>
    </row>
    <row r="39" spans="1:14" s="71" customFormat="1" ht="207" thickBot="1" x14ac:dyDescent="0.3">
      <c r="A39" s="67">
        <v>37</v>
      </c>
      <c r="B39" s="77" t="s">
        <v>21</v>
      </c>
      <c r="C39" s="73" t="s">
        <v>89</v>
      </c>
      <c r="D39" s="68" t="s">
        <v>16</v>
      </c>
      <c r="E39" s="73" t="s">
        <v>100</v>
      </c>
      <c r="F39" s="68" t="s">
        <v>94</v>
      </c>
      <c r="G39" s="78">
        <v>70651</v>
      </c>
      <c r="H39" s="65" t="s">
        <v>115</v>
      </c>
      <c r="I39" s="66" t="s">
        <v>102</v>
      </c>
      <c r="J39" s="66" t="s">
        <v>10</v>
      </c>
      <c r="K39" s="66" t="s">
        <v>46</v>
      </c>
      <c r="L39" s="68" t="s">
        <v>118</v>
      </c>
      <c r="M39"/>
      <c r="N39"/>
    </row>
    <row r="40" spans="1:14" ht="27" thickBot="1" x14ac:dyDescent="0.35">
      <c r="A40" s="6">
        <v>38</v>
      </c>
      <c r="B40" s="27" t="s">
        <v>22</v>
      </c>
      <c r="C40" s="32"/>
      <c r="D40" s="32"/>
      <c r="E40" s="32"/>
      <c r="F40" s="33"/>
      <c r="G40" s="25">
        <f>SUM(G18:G39)</f>
        <v>23087253.1644</v>
      </c>
      <c r="H40" s="35"/>
      <c r="I40" s="34"/>
      <c r="J40" s="33"/>
      <c r="K40" s="56"/>
      <c r="L40" s="36"/>
    </row>
    <row r="41" spans="1:14" ht="27" thickBot="1" x14ac:dyDescent="0.35">
      <c r="A41" s="6">
        <v>39</v>
      </c>
      <c r="B41" s="17" t="s">
        <v>8</v>
      </c>
      <c r="C41" s="38"/>
      <c r="D41" s="38"/>
      <c r="E41" s="18" t="s">
        <v>12</v>
      </c>
      <c r="F41" s="38"/>
      <c r="G41" s="51">
        <f>SUM(G40,G17,G12,G10,G8,G4)</f>
        <v>36884000.164399996</v>
      </c>
      <c r="H41" s="40"/>
      <c r="I41" s="39"/>
      <c r="J41" s="39"/>
      <c r="K41" s="57"/>
      <c r="L41" s="41"/>
    </row>
    <row r="42" spans="1:14" ht="27" thickTop="1" x14ac:dyDescent="0.25">
      <c r="A42" s="6"/>
    </row>
    <row r="43" spans="1:14" ht="26.25" x14ac:dyDescent="0.25">
      <c r="A43" s="6"/>
      <c r="B43" t="s">
        <v>150</v>
      </c>
    </row>
    <row r="44" spans="1:14" ht="26.25" x14ac:dyDescent="0.25">
      <c r="A44" s="6"/>
    </row>
    <row r="45" spans="1:14" ht="26.25" x14ac:dyDescent="0.25">
      <c r="A45" s="6"/>
    </row>
    <row r="46" spans="1:14" ht="26.25" x14ac:dyDescent="0.25">
      <c r="A46" s="6"/>
    </row>
    <row r="47" spans="1:14" ht="26.25" x14ac:dyDescent="0.25">
      <c r="A47" s="6"/>
    </row>
    <row r="48" spans="1:14" ht="26.25" x14ac:dyDescent="0.25">
      <c r="A48" s="6"/>
    </row>
    <row r="49" spans="1:1" ht="26.25" x14ac:dyDescent="0.25">
      <c r="A49" s="6"/>
    </row>
    <row r="50" spans="1:1" ht="26.25" x14ac:dyDescent="0.25">
      <c r="A50" s="6"/>
    </row>
    <row r="51" spans="1:1" ht="26.25" x14ac:dyDescent="0.25">
      <c r="A51" s="6"/>
    </row>
    <row r="52" spans="1:1" ht="26.25" x14ac:dyDescent="0.25">
      <c r="A52" s="6"/>
    </row>
    <row r="53" spans="1:1" ht="26.25" x14ac:dyDescent="0.25">
      <c r="A53" s="6"/>
    </row>
    <row r="54" spans="1:1" ht="26.25" x14ac:dyDescent="0.25">
      <c r="A54" s="6"/>
    </row>
    <row r="55" spans="1:1" ht="26.25" x14ac:dyDescent="0.25">
      <c r="A55" s="6"/>
    </row>
    <row r="56" spans="1:1" ht="26.25" x14ac:dyDescent="0.25">
      <c r="A56" s="6"/>
    </row>
    <row r="57" spans="1:1" ht="75" customHeight="1" x14ac:dyDescent="0.25">
      <c r="A57" s="6"/>
    </row>
    <row r="58" spans="1:1" ht="26.25" x14ac:dyDescent="0.25">
      <c r="A58" s="6"/>
    </row>
    <row r="59" spans="1:1" ht="26.25" x14ac:dyDescent="0.25">
      <c r="A59" s="6"/>
    </row>
    <row r="60" spans="1:1" ht="75" customHeight="1" x14ac:dyDescent="0.25">
      <c r="A60" s="5"/>
    </row>
  </sheetData>
  <printOptions horizontalCentered="1" gridLines="1"/>
  <pageMargins left="0.7" right="0.7" top="0.75" bottom="0.75" header="0.3" footer="0.3"/>
  <pageSetup paperSize="17" scale="30" fitToHeight="0" orientation="landscape" r:id="rId1"/>
  <headerFooter scaleWithDoc="0">
    <oddHeader>&amp;L
&amp;C&amp;"-,Bold"&amp;18FY2024 ATMOS ENERGY CAPITAL EXPENDITURES BUDGET&amp;R&amp;14Exhibit TRA-7</oddHeader>
    <oddFooter>&amp;C&amp;"-,Bold"&amp;14PAGE &amp;P of &amp;N&amp;R&amp;"-,Bold"&amp;14EXHIBIT JEM-2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election activeCell="C10" sqref="A1:C10"/>
    </sheetView>
  </sheetViews>
  <sheetFormatPr defaultRowHeight="15" x14ac:dyDescent="0.25"/>
  <cols>
    <col min="1" max="1" width="21.85546875" bestFit="1" customWidth="1"/>
    <col min="2" max="2" width="3.7109375" customWidth="1"/>
    <col min="3" max="3" width="11.140625" style="3" bestFit="1" customWidth="1"/>
  </cols>
  <sheetData>
    <row r="1" spans="1:3" ht="15.75" thickTop="1" x14ac:dyDescent="0.25">
      <c r="A1" s="42" t="s">
        <v>37</v>
      </c>
      <c r="B1" s="43"/>
      <c r="C1" s="44" t="s">
        <v>38</v>
      </c>
    </row>
    <row r="2" spans="1:3" x14ac:dyDescent="0.25">
      <c r="A2" s="45" t="s">
        <v>2</v>
      </c>
      <c r="B2" s="46"/>
      <c r="C2" s="47">
        <v>954818.53</v>
      </c>
    </row>
    <row r="3" spans="1:3" x14ac:dyDescent="0.25">
      <c r="A3" s="45" t="s">
        <v>39</v>
      </c>
      <c r="B3" s="46"/>
      <c r="C3" s="47">
        <v>14108493.16</v>
      </c>
    </row>
    <row r="4" spans="1:3" x14ac:dyDescent="0.25">
      <c r="A4" s="45" t="s">
        <v>40</v>
      </c>
      <c r="B4" s="46"/>
      <c r="C4" s="47">
        <v>612858</v>
      </c>
    </row>
    <row r="5" spans="1:3" x14ac:dyDescent="0.25">
      <c r="A5" s="45" t="s">
        <v>41</v>
      </c>
      <c r="B5" s="46"/>
      <c r="C5" s="47">
        <v>1998450</v>
      </c>
    </row>
    <row r="6" spans="1:3" x14ac:dyDescent="0.25">
      <c r="A6" s="45" t="s">
        <v>14</v>
      </c>
      <c r="B6" s="46"/>
      <c r="C6" s="47">
        <v>2620679.9332999997</v>
      </c>
    </row>
    <row r="7" spans="1:3" x14ac:dyDescent="0.25">
      <c r="A7" s="45" t="s">
        <v>7</v>
      </c>
      <c r="B7" s="46"/>
      <c r="C7" s="47">
        <v>8160025.7311999984</v>
      </c>
    </row>
    <row r="8" spans="1:3" x14ac:dyDescent="0.25">
      <c r="A8" s="45" t="s">
        <v>42</v>
      </c>
      <c r="B8" s="46"/>
      <c r="C8" s="47">
        <v>46363568.930199996</v>
      </c>
    </row>
    <row r="9" spans="1:3" x14ac:dyDescent="0.25">
      <c r="A9" s="45" t="s">
        <v>20</v>
      </c>
      <c r="B9" s="46"/>
      <c r="C9" s="47">
        <v>1781706.1068000002</v>
      </c>
    </row>
    <row r="10" spans="1:3" ht="15.75" thickBot="1" x14ac:dyDescent="0.3">
      <c r="A10" s="48" t="s">
        <v>43</v>
      </c>
      <c r="B10" s="49"/>
      <c r="C10" s="50">
        <v>76600600.391499996</v>
      </c>
    </row>
    <row r="11" spans="1:3"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KMD - KY FY26</vt:lpstr>
      <vt:lpstr>Sheet2</vt:lpstr>
      <vt:lpstr>'KMD - KY FY26'!Print_Area</vt:lpstr>
      <vt:lpstr>'KMD - KY FY26'!Print_Titles</vt:lpstr>
    </vt:vector>
  </TitlesOfParts>
  <Company>Atmos Energy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H Redd</dc:creator>
  <cp:lastModifiedBy>Wilen, Eric</cp:lastModifiedBy>
  <cp:lastPrinted>2024-09-24T22:31:51Z</cp:lastPrinted>
  <dcterms:created xsi:type="dcterms:W3CDTF">2015-09-21T19:53:48Z</dcterms:created>
  <dcterms:modified xsi:type="dcterms:W3CDTF">2024-09-24T22:31:58Z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