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W:\MdSt-KY Rate Case\2024 KY Rate Case\Direct Testimony\Austin\"/>
    </mc:Choice>
  </mc:AlternateContent>
  <xr:revisionPtr revIDLastSave="0" documentId="13_ncr:1_{9EC9C112-0C3A-4C19-AD9D-CA4AC320239C}" xr6:coauthVersionLast="47" xr6:coauthVersionMax="47" xr10:uidLastSave="{00000000-0000-0000-0000-000000000000}"/>
  <bookViews>
    <workbookView xWindow="-120" yWindow="-120" windowWidth="29040" windowHeight="15720" xr2:uid="{00000000-000D-0000-FFFF-FFFF00000000}"/>
  </bookViews>
  <sheets>
    <sheet name="KMD - KY FY25" sheetId="4" r:id="rId1"/>
    <sheet name="Sheet2" sheetId="2" state="hidden" r:id="rId2"/>
  </sheets>
  <definedNames>
    <definedName name="_xlnm._FilterDatabase" localSheetId="0" hidden="1">'KMD - KY FY25'!$A$2:$K$55</definedName>
    <definedName name="_xlnm.Print_Area" localSheetId="0">'KMD - KY FY25'!$A$1:$L$40</definedName>
    <definedName name="_xlnm.Print_Titles" localSheetId="0">'KMD - KY FY25'!$1:$2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5" i="4" l="1"/>
  <c r="G12" i="4"/>
  <c r="G14" i="4" l="1"/>
  <c r="G10" i="4"/>
  <c r="G8" i="4"/>
  <c r="G4" i="4"/>
  <c r="G20" i="4" l="1"/>
  <c r="G34" i="4"/>
</calcChain>
</file>

<file path=xl/sharedStrings.xml><?xml version="1.0" encoding="utf-8"?>
<sst xmlns="http://schemas.openxmlformats.org/spreadsheetml/2006/main" count="288" uniqueCount="133">
  <si>
    <t>Category</t>
  </si>
  <si>
    <t>Project Description</t>
  </si>
  <si>
    <t>Equipment</t>
  </si>
  <si>
    <t>Equipment Total</t>
  </si>
  <si>
    <t>Growth</t>
  </si>
  <si>
    <t>Growth Total</t>
  </si>
  <si>
    <t>Information Technology Total</t>
  </si>
  <si>
    <t>System Improvement</t>
  </si>
  <si>
    <t>Grand Total</t>
  </si>
  <si>
    <t>Estimated Start &amp; Completion Dates</t>
  </si>
  <si>
    <t>N/A</t>
  </si>
  <si>
    <t>Advancement of Safety/System Integrity</t>
  </si>
  <si>
    <t xml:space="preserve"> </t>
  </si>
  <si>
    <t xml:space="preserve">Information Technology </t>
  </si>
  <si>
    <t>Structures</t>
  </si>
  <si>
    <t>Project Type</t>
  </si>
  <si>
    <t>Specific</t>
  </si>
  <si>
    <t>Functional</t>
  </si>
  <si>
    <t>Alternatives</t>
  </si>
  <si>
    <t>Structures Total</t>
  </si>
  <si>
    <t>Vehicles</t>
  </si>
  <si>
    <t xml:space="preserve">System Integrity                                                                                                                                                                                                                                                                                                                                                                                                                                                                                                                                                                                                                                                                                         </t>
  </si>
  <si>
    <t xml:space="preserve">System Integrity Total                                                                                                                                                                                                                                                                                                                                                                                                                                                                                                                                                                                                                                                                                         </t>
  </si>
  <si>
    <t>Project Justification</t>
  </si>
  <si>
    <t>A</t>
  </si>
  <si>
    <t>B</t>
  </si>
  <si>
    <t>C</t>
  </si>
  <si>
    <t>D</t>
  </si>
  <si>
    <t>E</t>
  </si>
  <si>
    <t>F</t>
  </si>
  <si>
    <t>G</t>
  </si>
  <si>
    <t>H</t>
  </si>
  <si>
    <t>I</t>
  </si>
  <si>
    <t>J</t>
  </si>
  <si>
    <t>K</t>
  </si>
  <si>
    <t>Index No.</t>
  </si>
  <si>
    <t>Discussion</t>
  </si>
  <si>
    <t>Budget Category</t>
  </si>
  <si>
    <t>Dollars</t>
  </si>
  <si>
    <t>Growth (including SGR)</t>
  </si>
  <si>
    <t>IT</t>
  </si>
  <si>
    <t>Public Improvement</t>
  </si>
  <si>
    <t>System Integrity</t>
  </si>
  <si>
    <t>Total</t>
  </si>
  <si>
    <t>Regulatory Requirement
 (49 CFR)</t>
  </si>
  <si>
    <t>Transmission or Distribution</t>
  </si>
  <si>
    <t>Distribution</t>
  </si>
  <si>
    <t>System Improvements</t>
  </si>
  <si>
    <t>System Improvements Total</t>
  </si>
  <si>
    <t>October 2024/September 2025</t>
  </si>
  <si>
    <t xml:space="preserve">THIS PROJECT IS TO PURCHASE TOOLS AND EQUIPMENT FOR THE KENTUCKY SERVICE AREA INCLUDING, BUT NOT LIMITED TO:  SENSIT GOLDS, PIPE LOCATORS, LEAK DETECTION EQUIPMENT, JD EXCAVATOR, AND VALVE CHANGERS. </t>
  </si>
  <si>
    <t>Purpose &amp; Necessity:  This funding project provides monies for the purchase of various pieces of equipment in the Kentucky service area to 1) replace existing units that require excessive maintenance, 2) ensure employee and customer safety during construction &amp; maintenance activities, or 3) outfit construction crews and service personnel with the needed equipment to install and/or retire main, service lines, and metering/regulating facilities.  Towns where equipment purchases may be made include, but are not limited to the following:  Owensboro, Paducah, Mayfield, Campbellsville, Hopkinsville, Bowling Green, Glasgow, Danville, Madisonville, Princeton, &amp; Shelbyville</t>
  </si>
  <si>
    <t>THIS PROJECT IS TO INSTALL GROWTH SERVICES, METERS, AND METER LOOPS FOR THE KENTUCKY SERVICE AREA</t>
  </si>
  <si>
    <t>Purpose &amp; Necessity:  This funding project provides monies for the installation of growth services, meters, regulators, and meter loops in the Kentucky servcie area.  These service lines will be installed under functional (blanket) projects in order to serve new customers.  Towns where equipment purchases may be made include, but are not limited to the following:  Owensboro, Paducah, Mayfield, Campbellsville, Hopkinsville, Bowling Green, Glasgow, Danville, Madisonville, Princeton, &amp; Shelbyville</t>
  </si>
  <si>
    <t>THIS PROJECT IS FOR MISCELLANEOUS GROWTH MAIN IN THE KENTUCKY SERVICE AREA</t>
  </si>
  <si>
    <t>Purpose &amp; Necessity:  This funding project provides monies to extend mains in the Kentucky service area in order to serve 1) residential customers in new subdivisions or additional phases of existing developments, 2) conversion customers, or 3) new or additional incremental loads from commercial/industrial customers. Towns where this work may be done include, but are not limited to the following:  Owensboro, Paducah, Mayfield, Campbellsville, Hopkinsville, Bowling Green, Glasgow, Danville, Madisonville, Princeton, &amp; Shelbyville</t>
  </si>
  <si>
    <t>THIS PROJECT IS TO INSTALL HPD IN PRIVATE EASEMENT - PROJECT VISTA</t>
  </si>
  <si>
    <t>Purpose &amp; Necessity:  This funding project provides monies to Install 3600' of 6" HPD, estimated footage for railroad bore, all in private easement, customer to provide ditch</t>
  </si>
  <si>
    <t>THIS PORJECT IS TO REPLACE MDT'S, DESKTOPS, LAPTOPS, AND MISC ITEMS FOR THE KENTUCKY SERVICE AREA</t>
  </si>
  <si>
    <t xml:space="preserve">Purpose &amp; Necessity:  This funding project provides monies for the replacement of desktop and laptop computers, and mobile display terminals (MDT’s).  This changeout process is driven by the need to maintain network functionality and compatibility in terms of hardware and software.  Technology changes for these computing devices are occurring at a rapid pace which makes older equipment obsolete and unable to properly function with newer computers.    </t>
  </si>
  <si>
    <t>THIS PROJECT IS TO PURCHASE MATERIALS AND CONSTRUCT MISCELLANEOUS STRUCUTRAL IMPROVEMENTS ACROSS THE KENTUCKY SERVICE AREA.</t>
  </si>
  <si>
    <t>Purpose &amp; Necessity:  This funding project provides monies for the material procurement, construction, and installation of various structural and/or building improvements in the Kentucky service area. Towns where this work may be done include, but are not limited to the following:  Owensboro, Paducah, Mayfield, Campbellsville, Hopkinsville, Bowling Green, Glasgow, Danville, Madisonville, Princeton, &amp; Shelbyville</t>
  </si>
  <si>
    <t>THIS PROJECT IS TO INSTALL HPD HPD FROM ZARING MILL ROAD TO PIERCE INDUSTRIAL ROAD</t>
  </si>
  <si>
    <t>Purpose &amp; Necessity:  This funding project provides monies which will be utilized to replace 17,500' of 8" Steel, 2600' of 6" HDPE, 1100' of 2" HDPE to serve Wild Turkey Expansion.</t>
  </si>
  <si>
    <t>THIS PROJECT IS FOR THE CONSTRUCTION OF WILD TURKEY REINFORCEMENT</t>
  </si>
  <si>
    <t>THIS PROJECT IS TO INSTALL PE ALONG SOUTH GUM SPRING ROAD</t>
  </si>
  <si>
    <t>THIS PROJECT IS TO REPLACE MAINS, SERVICES, METER LOOPS, AND INSTALL ANODES FOR NON-GROWTH FOR THE KENTUCKY SERVCIE AREA</t>
  </si>
  <si>
    <t>THIS PROJECT IS TO REPLACE MAINS AND SERVICES FOR LEAK REPAIRS FOR THE KENTUCKY SERVICE AREA</t>
  </si>
  <si>
    <t>Purpose &amp; Necessity:  This funding project provides monies for the relocation and/or abandonment of mains, services, meters, regulators, meter loops, and installation of anodes in the Kentucky service area.  This work is performed daily and is captured via functional (blanket) projects. Towns where this work may be done include, but are not limited to the following:  Owensboro, Paducah, Mayfield, Campbellsville, Hopkinsville, Bowling Green, Glasgow, Danville, Madisonville, Princeton, &amp; Shelbyville</t>
  </si>
  <si>
    <t>Purpose &amp; Necessity:  This funding project provides monies for leak repairs of mains and services in the Kentucky service area.  This work is performed daily and is captured via functional (blanket) projects.  Towns where this work may be done include, but are not limited to the following:  Owensboro, Paducah, Mayfield, Campbellsville, Hopkinsville, Bowling Green, Glasgow, Danville, Madisonville, Princeton, &amp; Shelbyville</t>
  </si>
  <si>
    <t>THIS PROJECT IS FOR MISCELLANEOUS SYSTEM INTEGRITY PROJECTS IN THE KENTUCKY SERVICE AREA</t>
  </si>
  <si>
    <t>THIS PROJECT IS FOR THE PURCHASE OF METHANE LEAK DETECTION EQUIPMENT AT HICKORY STORAGE WELLS</t>
  </si>
  <si>
    <t>THIS PROJECT IS FOR THE REPLACEMENT OF FOUR WELLHEADS</t>
  </si>
  <si>
    <t>THIS PROJECT IS FOR MISCELLANEOUS LARGE VOLUME METERSETS IN THE KENTUCKY SERVICE AREA</t>
  </si>
  <si>
    <t>Purpose &amp; Necessity:  This funding project provides monies for the replacement of aging miscellaneous large volume metersets</t>
  </si>
  <si>
    <t>THIS PROJECT IS FOR THE REPLACEMENT OF HAWESVILLE REG STATION</t>
  </si>
  <si>
    <t>THIS PROJECT IS FOR REPLACEMENT OF SALOMA HPD BLOCK VALVE</t>
  </si>
  <si>
    <t>THIS PROJECT IS FOR REPLACEMENT OF GREENSBURG HPD BLOCK VALVE</t>
  </si>
  <si>
    <t>THIS PROJECT IS FOR REPLACEMENT OF MEARS FARM HPD EXPOSURE</t>
  </si>
  <si>
    <t>Purpose &amp; Necessity:  This funding project provides monies for the retirement of existing block valve and relocate new block valve on Summersville to Greensburg HPD 4" steel</t>
  </si>
  <si>
    <t>THIS PROJECT IS FOR BOWLING GREEN TOWN BORDER FOUR REPLACEMENT</t>
  </si>
  <si>
    <t>Purpose &amp; Necessity:  This funding project provides monies for the replacement of TB 4 off Smallhouse Rd.  New site across Smallhouse Rd and new station with dual runs.</t>
  </si>
  <si>
    <t>THIS PROJECT IS FOR INSTALLATION OF REG STATION AT BRANSHAW AND PEMBROOK</t>
  </si>
  <si>
    <t>April 2025/June 2025</t>
  </si>
  <si>
    <t>April 2025/July 2025</t>
  </si>
  <si>
    <t>THIS PROJECT IS FOR INSTALLATION OF CALHOUN TOWN BORDER</t>
  </si>
  <si>
    <t>June 2025/August 2025</t>
  </si>
  <si>
    <t>November 2024/August 2025</t>
  </si>
  <si>
    <t>November 2024/July 2025</t>
  </si>
  <si>
    <t>Storage/Wells</t>
  </si>
  <si>
    <r>
      <rPr>
        <sz val="14"/>
        <color theme="1"/>
        <rFont val="Calibri"/>
        <family val="2"/>
      </rPr>
      <t>§</t>
    </r>
    <r>
      <rPr>
        <sz val="14"/>
        <color theme="1"/>
        <rFont val="Calibri"/>
        <family val="2"/>
        <scheme val="minor"/>
      </rPr>
      <t xml:space="preserve">192.12 --&gt; API RP 1171 </t>
    </r>
  </si>
  <si>
    <r>
      <t>40 CFR 60  (</t>
    </r>
    <r>
      <rPr>
        <sz val="14"/>
        <color theme="1"/>
        <rFont val="Calibri"/>
        <family val="2"/>
      </rPr>
      <t>§60.5397 OOOO)</t>
    </r>
  </si>
  <si>
    <t>Replacement of isolation valves on wellheads</t>
  </si>
  <si>
    <t xml:space="preserve">Continued risk elimination from aging metersets </t>
  </si>
  <si>
    <t>§192.624</t>
  </si>
  <si>
    <t>Replacement of pipe to establish MAOP on transmission pipeline</t>
  </si>
  <si>
    <t>1). Pressure Test              2) Pressure Reduction</t>
  </si>
  <si>
    <t>Transmission</t>
  </si>
  <si>
    <r>
      <rPr>
        <sz val="14"/>
        <color theme="1"/>
        <rFont val="Aptos Narrow"/>
        <family val="2"/>
      </rPr>
      <t>§192.181                            §</t>
    </r>
    <r>
      <rPr>
        <sz val="14"/>
        <color theme="1"/>
        <rFont val="Calibri"/>
        <family val="2"/>
        <scheme val="minor"/>
      </rPr>
      <t>192.747</t>
    </r>
  </si>
  <si>
    <t>Continued elimination of risk associated with sectionalizing block valves operability</t>
  </si>
  <si>
    <t>Continued elimination of risk associated with sectionalizing block valves operability and location</t>
  </si>
  <si>
    <r>
      <rPr>
        <sz val="14"/>
        <color theme="1"/>
        <rFont val="Aptos Narrow"/>
        <family val="2"/>
      </rPr>
      <t>§</t>
    </r>
    <r>
      <rPr>
        <sz val="14"/>
        <color theme="1"/>
        <rFont val="Calibri"/>
        <family val="2"/>
      </rPr>
      <t xml:space="preserve">192.613                                                       </t>
    </r>
    <r>
      <rPr>
        <sz val="14"/>
        <color theme="1"/>
        <rFont val="Aptos Narrow"/>
        <family val="2"/>
      </rPr>
      <t>§</t>
    </r>
    <r>
      <rPr>
        <sz val="14"/>
        <color theme="1"/>
        <rFont val="Calibri"/>
        <family val="2"/>
      </rPr>
      <t>192.1007</t>
    </r>
  </si>
  <si>
    <t>Continued mitigation of third party damage and/or external forces</t>
  </si>
  <si>
    <r>
      <rPr>
        <sz val="14"/>
        <color theme="1"/>
        <rFont val="Aptos Narrow"/>
        <family val="2"/>
      </rPr>
      <t>§</t>
    </r>
    <r>
      <rPr>
        <sz val="14"/>
        <color theme="1"/>
        <rFont val="Calibri"/>
        <family val="2"/>
      </rPr>
      <t>192.1007</t>
    </r>
  </si>
  <si>
    <t>Continued elimination of highest risked assets and reduces the threat of failure from corrosion, materials, welds, or joints</t>
  </si>
  <si>
    <t>Required Elements of Integrity Management Plan: (a) Knowledge (b) Identify Threats (c) Evaluate and rank risk (d) Identify and implement measures to address risks</t>
  </si>
  <si>
    <t xml:space="preserve">§192.12: Underground Natural Gas Storage Facilities (d) Integrity management program incorporates American Petroleum Institute Recommended Practice (API RP) 1171 (Functional Integrity of Natural Gas Storage in Depleted Hydrocarbon Reservoirs and Aquifer Reservoirs) </t>
  </si>
  <si>
    <t>CFR Title 40 (Protection of Environment) Part 60 (Standards of Performance for new Stationary Sources) Subpart OOOO</t>
  </si>
  <si>
    <t>MAOP Reconfirmation</t>
  </si>
  <si>
    <t>§192.181 Distribution Line Valves                                                                                                                                                                 §192.747 Valve Maintenance: Distribution Systems</t>
  </si>
  <si>
    <t>§192.613 Continuing Surveillance                                                                                                                                                                         §192.1007 Required Elements of Integrity Management Plan: (a) Knowledge (b) Identify Threats (c) Evaluate and rank risk (d) Identify and implement measures to address risks</t>
  </si>
  <si>
    <t>STATEWIDE:  PURCHASE AND INSTALL TOWERS AND ENDPOINTS.</t>
  </si>
  <si>
    <t xml:space="preserve">Purpose &amp; Necessity:  This funding project provides monies for the installation of the end-points needed to finish converting the remaining areas around the state to wireless meter reading (WMR).  This is a multi-year project and should be completed in FY2028.  The benefits of WMR are 1) increased accuracy in customer billing,  2) enhanced operational monitoring of various distribution systems, and 3) immediate alerts of meter malfunctions.  </t>
  </si>
  <si>
    <t>THIS PROJECT ADDRESSES REPLACING MISCELLANEOUS MEASUREMENT ITEMS</t>
  </si>
  <si>
    <t>Public Improvements</t>
  </si>
  <si>
    <t>Public Improvements Total</t>
  </si>
  <si>
    <t>THIS PORJECT IS TO FUND VARIOUS MISCELLAENOUS PUBLIC IMPROVEMENTS</t>
  </si>
  <si>
    <t>Purpose &amp; Necessity:  This funding project provides monies for the various miscellaneous public improvement projects that may arise throughout the Kentucky service area.</t>
  </si>
  <si>
    <t>Purpose &amp; Necessity:  This funding project provides monies which will be utilized to install 5100' of 8" Steel HPD from Zaring Mill Road to Pierce Industrial Road to provide necessary additional capacity for Industrial Park.</t>
  </si>
  <si>
    <t>Purpose &amp; Necessity:  This funding project provides monies to replace miscellaneous emergency regulators, upgrade ERX, and replace obsolete RTUs across the Kentucky service area. Towns where this work may be done include, but are not limited to the following:  Owensboro, Paducah, Mayfield, Campbellsville, Hopkinsville, Bowling Green, Glasgow, Danville, Madisonville, Princeton, &amp; Shelbyville</t>
  </si>
  <si>
    <t>Purpose &amp; Necessity:  This funding project provides monies which will be utilized to install 4,000 feet of 4 in PE along South Gum Spring Rd to add necessary capacity to the Lone Oak System</t>
  </si>
  <si>
    <t xml:space="preserve">Purpose &amp; Necessity:  This funding project provides monies for the purchase of Methane Leak Detection Equipment at Hickory storage wells to provide continuous remote methane emission monitoring of our wellhead assets </t>
  </si>
  <si>
    <t>Purpose &amp; Necessity:  This funding project provides monies for the installing meter/regulator stations, valves and pipeline for Hawesville where we must reconfirm the MAOP of the pipeline per updated federal code regulation 192.624</t>
  </si>
  <si>
    <t xml:space="preserve">Purpose &amp; Necessity:  This funding project provides monies for the replacement of block valve on Saloma to Campbellsville HPD 6" Steel to provide valve mainentance and replacement on aging distribution line valve </t>
  </si>
  <si>
    <t xml:space="preserve">Purpose &amp; Necessity:  This funding project provides monies for the replacement of 250' of 4" to eliminate exposure on HPD line between Summersville and Greensburg for continued mitigation of third party damage </t>
  </si>
  <si>
    <t xml:space="preserve">Purpose &amp; Necessity:  This funding project provides monies for the installation of replacement regulator station to relocate RS1379 to more rural area </t>
  </si>
  <si>
    <t xml:space="preserve">Purpose &amp; Necessity:  This funding project provides monies for the installation of new regulator station to relocate RS1639 to install on private property away from State Right of Way </t>
  </si>
  <si>
    <t>2025 Cost Estimate with Estimated Overheads</t>
  </si>
  <si>
    <t>Continuous monitoring of methane leak detection on storage assets</t>
  </si>
  <si>
    <t xml:space="preserve">Purpose &amp; Necessity:  This funding project provides monies for the replacement of four  wellheads to update aging isolation master and wing valves at Grandview Storage Field (Daviess County, KY) and St. Charles Storage Field (Hopkins County, KY) </t>
  </si>
  <si>
    <t>Purpose &amp; Necessity:  This funding project provides monies for the replacement of mains and regulators stations at various locations throughout the Kentucky service area.  Pipe is in need of replacement due to the following threats:  bare steel or poor coating, invasion tubing, isolated steel, exposures, early generation plastic, and antiquated joining/construction techniques.  Towns where this work may be done include, but are not limited to the following:  Owensboro, Paducah, Mayfield, Campbellsville, Hopkinsville, Bowling Green, Glasgow, Danville, Madisonville, Princeton, &amp; Shelbyville</t>
  </si>
  <si>
    <t>Functional*</t>
  </si>
  <si>
    <t>*Functional Project Types close monthly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</si>
</sst>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9" x14ac:knownFonts="1">
    <font>
      <sz val="11"/>
      <color theme="1"/>
      <name val="Calibri"/>
      <family val="2"/>
      <scheme val="minor"/>
    </font>
    <font>
      <b/>
      <sz val="14"/>
      <color theme="1"/>
      <name val="Calibri"/>
      <family val="2"/>
      <scheme val="minor"/>
    </font>
    <font>
      <b/>
      <sz val="18"/>
      <color theme="1"/>
      <name val="Calibri"/>
      <family val="2"/>
      <scheme val="minor"/>
    </font>
    <font>
      <b/>
      <sz val="20"/>
      <color theme="1"/>
      <name val="Calibri"/>
      <family val="2"/>
      <scheme val="minor"/>
    </font>
    <font>
      <sz val="14"/>
      <color theme="1"/>
      <name val="Calibri"/>
      <family val="2"/>
      <scheme val="minor"/>
    </font>
    <font>
      <sz val="14"/>
      <color theme="1"/>
      <name val="Calibri"/>
      <family val="2"/>
    </font>
    <font>
      <sz val="8"/>
      <name val="Calibri"/>
      <family val="2"/>
      <scheme val="minor"/>
    </font>
    <font>
      <sz val="14"/>
      <color theme="1"/>
      <name val="Aptos Narrow"/>
      <family val="2"/>
    </font>
    <font>
      <sz val="12"/>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theme="6" tint="0.5999938962981048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diagonal/>
    </border>
    <border>
      <left style="thin">
        <color indexed="64"/>
      </left>
      <right style="thin">
        <color indexed="64"/>
      </right>
      <top style="thin">
        <color indexed="64"/>
      </top>
      <bottom/>
      <diagonal/>
    </border>
    <border>
      <left style="double">
        <color auto="1"/>
      </left>
      <right style="thin">
        <color auto="1"/>
      </right>
      <top/>
      <bottom style="thin">
        <color auto="1"/>
      </bottom>
      <diagonal/>
    </border>
    <border>
      <left style="thin">
        <color indexed="64"/>
      </left>
      <right style="thin">
        <color indexed="64"/>
      </right>
      <top/>
      <bottom style="thin">
        <color indexed="64"/>
      </bottom>
      <diagonal/>
    </border>
    <border>
      <left style="double">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double">
        <color auto="1"/>
      </right>
      <top style="medium">
        <color auto="1"/>
      </top>
      <bottom style="medium">
        <color auto="1"/>
      </bottom>
      <diagonal/>
    </border>
    <border>
      <left style="double">
        <color auto="1"/>
      </left>
      <right style="thin">
        <color auto="1"/>
      </right>
      <top/>
      <bottom style="double">
        <color auto="1"/>
      </bottom>
      <diagonal/>
    </border>
    <border>
      <left style="thin">
        <color auto="1"/>
      </left>
      <right style="thin">
        <color auto="1"/>
      </right>
      <top/>
      <bottom style="double">
        <color auto="1"/>
      </bottom>
      <diagonal/>
    </border>
    <border>
      <left/>
      <right style="double">
        <color auto="1"/>
      </right>
      <top/>
      <bottom style="double">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thin">
        <color auto="1"/>
      </left>
      <right/>
      <top style="double">
        <color auto="1"/>
      </top>
      <bottom style="thin">
        <color auto="1"/>
      </bottom>
      <diagonal/>
    </border>
    <border>
      <left style="thin">
        <color indexed="64"/>
      </left>
      <right/>
      <top/>
      <bottom style="thin">
        <color indexed="64"/>
      </bottom>
      <diagonal/>
    </border>
    <border>
      <left style="thin">
        <color auto="1"/>
      </left>
      <right/>
      <top style="medium">
        <color auto="1"/>
      </top>
      <bottom style="medium">
        <color auto="1"/>
      </bottom>
      <diagonal/>
    </border>
    <border>
      <left/>
      <right/>
      <top/>
      <bottom style="double">
        <color auto="1"/>
      </bottom>
      <diagonal/>
    </border>
    <border>
      <left style="thin">
        <color indexed="64"/>
      </left>
      <right style="thin">
        <color indexed="64"/>
      </right>
      <top style="medium">
        <color auto="1"/>
      </top>
      <bottom style="thin">
        <color indexed="64"/>
      </bottom>
      <diagonal/>
    </border>
    <border>
      <left style="double">
        <color auto="1"/>
      </left>
      <right style="thin">
        <color auto="1"/>
      </right>
      <top style="medium">
        <color auto="1"/>
      </top>
      <bottom style="thin">
        <color auto="1"/>
      </bottom>
      <diagonal/>
    </border>
    <border>
      <left style="thin">
        <color auto="1"/>
      </left>
      <right style="double">
        <color auto="1"/>
      </right>
      <top style="medium">
        <color auto="1"/>
      </top>
      <bottom/>
      <diagonal/>
    </border>
  </borders>
  <cellStyleXfs count="1">
    <xf numFmtId="0" fontId="0" fillId="0" borderId="0"/>
  </cellStyleXfs>
  <cellXfs count="87">
    <xf numFmtId="0" fontId="0" fillId="0" borderId="0" xfId="0"/>
    <xf numFmtId="0" fontId="0" fillId="0" borderId="0" xfId="0" applyAlignment="1">
      <alignment wrapText="1"/>
    </xf>
    <xf numFmtId="0" fontId="0" fillId="0" borderId="0" xfId="0" applyAlignment="1">
      <alignment horizontal="center"/>
    </xf>
    <xf numFmtId="164" fontId="0" fillId="0" borderId="0" xfId="0" applyNumberFormat="1"/>
    <xf numFmtId="0" fontId="3" fillId="0" borderId="0" xfId="0" applyFont="1" applyAlignment="1">
      <alignment horizontal="center"/>
    </xf>
    <xf numFmtId="0" fontId="0" fillId="0" borderId="0" xfId="0" applyAlignment="1">
      <alignment vertical="top"/>
    </xf>
    <xf numFmtId="0" fontId="3" fillId="0" borderId="0" xfId="0" applyFont="1" applyAlignment="1">
      <alignment horizontal="center" vertical="top"/>
    </xf>
    <xf numFmtId="0" fontId="2" fillId="0" borderId="2" xfId="0" applyFont="1" applyBorder="1" applyAlignment="1">
      <alignment horizontal="center" wrapText="1"/>
    </xf>
    <xf numFmtId="0" fontId="0" fillId="2" borderId="12" xfId="0" applyFill="1" applyBorder="1" applyAlignment="1">
      <alignment wrapText="1"/>
    </xf>
    <xf numFmtId="0" fontId="0" fillId="2" borderId="12" xfId="0" applyFill="1" applyBorder="1" applyAlignment="1">
      <alignment horizontal="center" wrapText="1"/>
    </xf>
    <xf numFmtId="0" fontId="0" fillId="2" borderId="12" xfId="0" applyFill="1" applyBorder="1"/>
    <xf numFmtId="0" fontId="0" fillId="2" borderId="12" xfId="0" applyFill="1" applyBorder="1" applyAlignment="1">
      <alignment horizontal="center"/>
    </xf>
    <xf numFmtId="0" fontId="0" fillId="2" borderId="13" xfId="0" applyFill="1" applyBorder="1" applyAlignment="1">
      <alignment horizontal="center" wrapText="1"/>
    </xf>
    <xf numFmtId="0" fontId="2" fillId="3" borderId="2" xfId="0" applyFont="1" applyFill="1" applyBorder="1" applyAlignment="1">
      <alignment horizontal="center"/>
    </xf>
    <xf numFmtId="0" fontId="2" fillId="3" borderId="3" xfId="0" applyFont="1" applyFill="1" applyBorder="1" applyAlignment="1">
      <alignment horizontal="center" wrapText="1"/>
    </xf>
    <xf numFmtId="164" fontId="2" fillId="3" borderId="3" xfId="0" applyNumberFormat="1" applyFont="1" applyFill="1" applyBorder="1" applyAlignment="1">
      <alignment horizontal="center" wrapText="1"/>
    </xf>
    <xf numFmtId="0" fontId="2" fillId="3" borderId="4" xfId="0" applyFont="1" applyFill="1" applyBorder="1" applyAlignment="1">
      <alignment horizontal="center" wrapText="1"/>
    </xf>
    <xf numFmtId="0" fontId="1" fillId="4" borderId="14" xfId="0" applyFont="1" applyFill="1" applyBorder="1" applyAlignment="1">
      <alignment horizontal="center" vertical="top"/>
    </xf>
    <xf numFmtId="0" fontId="1" fillId="4" borderId="15" xfId="0" applyFont="1" applyFill="1" applyBorder="1" applyAlignment="1">
      <alignment horizontal="center" wrapText="1"/>
    </xf>
    <xf numFmtId="0" fontId="4" fillId="0" borderId="1" xfId="0" applyFont="1" applyBorder="1" applyAlignment="1">
      <alignment vertical="top" wrapText="1"/>
    </xf>
    <xf numFmtId="0" fontId="1" fillId="0" borderId="5" xfId="0" applyFont="1" applyBorder="1" applyAlignment="1">
      <alignment horizontal="center" vertical="top"/>
    </xf>
    <xf numFmtId="0" fontId="4" fillId="0" borderId="1" xfId="0" applyFont="1" applyBorder="1" applyAlignment="1">
      <alignment horizontal="center" vertical="top" wrapText="1"/>
    </xf>
    <xf numFmtId="164" fontId="4" fillId="0" borderId="1" xfId="0" applyNumberFormat="1" applyFont="1" applyBorder="1" applyAlignment="1">
      <alignment horizontal="center" vertical="top"/>
    </xf>
    <xf numFmtId="0" fontId="4" fillId="0" borderId="1" xfId="0" applyFont="1" applyBorder="1" applyAlignment="1">
      <alignment horizontal="center" vertical="top"/>
    </xf>
    <xf numFmtId="0" fontId="4" fillId="0" borderId="6" xfId="0" applyFont="1" applyBorder="1" applyAlignment="1">
      <alignment horizontal="center" vertical="top" wrapText="1"/>
    </xf>
    <xf numFmtId="164" fontId="1" fillId="2" borderId="12" xfId="0" applyNumberFormat="1" applyFont="1" applyFill="1" applyBorder="1" applyAlignment="1">
      <alignment horizontal="center" vertical="top"/>
    </xf>
    <xf numFmtId="0" fontId="1" fillId="2" borderId="11" xfId="0" applyFont="1" applyFill="1" applyBorder="1" applyAlignment="1">
      <alignment horizontal="center" vertical="top"/>
    </xf>
    <xf numFmtId="0" fontId="1" fillId="2" borderId="11" xfId="0" applyFont="1" applyFill="1" applyBorder="1" applyAlignment="1">
      <alignment horizontal="center" vertical="top" wrapText="1"/>
    </xf>
    <xf numFmtId="0" fontId="1" fillId="0" borderId="9" xfId="0" applyFont="1" applyBorder="1" applyAlignment="1">
      <alignment horizontal="center" vertical="top"/>
    </xf>
    <xf numFmtId="0" fontId="4" fillId="0" borderId="10" xfId="0" applyFont="1" applyBorder="1" applyAlignment="1">
      <alignment vertical="top" wrapText="1"/>
    </xf>
    <xf numFmtId="0" fontId="4" fillId="0" borderId="10" xfId="0" applyFont="1" applyBorder="1" applyAlignment="1">
      <alignment horizontal="center" vertical="top" wrapText="1"/>
    </xf>
    <xf numFmtId="0" fontId="4" fillId="2" borderId="12" xfId="0" applyFont="1" applyFill="1" applyBorder="1" applyAlignment="1">
      <alignment vertical="top" wrapText="1"/>
    </xf>
    <xf numFmtId="0" fontId="4" fillId="2" borderId="12" xfId="0" applyFont="1" applyFill="1" applyBorder="1" applyAlignment="1">
      <alignment wrapText="1"/>
    </xf>
    <xf numFmtId="0" fontId="4" fillId="2" borderId="12" xfId="0" applyFont="1" applyFill="1" applyBorder="1" applyAlignment="1">
      <alignment horizontal="center" wrapText="1"/>
    </xf>
    <xf numFmtId="0" fontId="4" fillId="2" borderId="12" xfId="0" applyFont="1" applyFill="1" applyBorder="1"/>
    <xf numFmtId="0" fontId="4" fillId="2" borderId="12" xfId="0" applyFont="1" applyFill="1" applyBorder="1" applyAlignment="1">
      <alignment horizontal="center"/>
    </xf>
    <xf numFmtId="0" fontId="4" fillId="2" borderId="13" xfId="0" applyFont="1" applyFill="1" applyBorder="1" applyAlignment="1">
      <alignment horizontal="center" wrapText="1"/>
    </xf>
    <xf numFmtId="164" fontId="4" fillId="0" borderId="10" xfId="0" applyNumberFormat="1" applyFont="1" applyBorder="1" applyAlignment="1">
      <alignment horizontal="center" vertical="top"/>
    </xf>
    <xf numFmtId="0" fontId="4" fillId="4" borderId="15" xfId="0" applyFont="1" applyFill="1" applyBorder="1" applyAlignment="1">
      <alignment wrapText="1"/>
    </xf>
    <xf numFmtId="0" fontId="4" fillId="4" borderId="15" xfId="0" applyFont="1" applyFill="1" applyBorder="1"/>
    <xf numFmtId="0" fontId="4" fillId="4" borderId="15" xfId="0" applyFont="1" applyFill="1" applyBorder="1" applyAlignment="1">
      <alignment horizontal="center"/>
    </xf>
    <xf numFmtId="0" fontId="4" fillId="4" borderId="16" xfId="0" applyFont="1" applyFill="1" applyBorder="1"/>
    <xf numFmtId="0" fontId="0" fillId="0" borderId="2" xfId="0" applyBorder="1"/>
    <xf numFmtId="0" fontId="0" fillId="0" borderId="3" xfId="0" applyBorder="1"/>
    <xf numFmtId="164" fontId="0" fillId="0" borderId="4" xfId="0" applyNumberFormat="1" applyBorder="1"/>
    <xf numFmtId="0" fontId="0" fillId="0" borderId="5" xfId="0" applyBorder="1"/>
    <xf numFmtId="0" fontId="0" fillId="0" borderId="1" xfId="0" applyBorder="1"/>
    <xf numFmtId="164" fontId="0" fillId="0" borderId="6" xfId="0" applyNumberFormat="1" applyBorder="1"/>
    <xf numFmtId="0" fontId="0" fillId="0" borderId="17" xfId="0" applyBorder="1"/>
    <xf numFmtId="0" fontId="0" fillId="0" borderId="18" xfId="0" applyBorder="1"/>
    <xf numFmtId="164" fontId="0" fillId="0" borderId="19" xfId="0" applyNumberFormat="1" applyBorder="1"/>
    <xf numFmtId="164" fontId="2" fillId="4" borderId="15" xfId="0" applyNumberFormat="1" applyFont="1" applyFill="1" applyBorder="1" applyAlignment="1">
      <alignment horizontal="center" vertical="top"/>
    </xf>
    <xf numFmtId="0" fontId="1" fillId="0" borderId="9" xfId="0" applyFont="1" applyBorder="1" applyAlignment="1">
      <alignment horizontal="center" vertical="top" wrapText="1"/>
    </xf>
    <xf numFmtId="0" fontId="2" fillId="3" borderId="20" xfId="0" applyFont="1" applyFill="1" applyBorder="1" applyAlignment="1">
      <alignment horizontal="center" wrapText="1"/>
    </xf>
    <xf numFmtId="0" fontId="4" fillId="0" borderId="21" xfId="0" applyFont="1" applyBorder="1" applyAlignment="1">
      <alignment horizontal="center" vertical="top" wrapText="1"/>
    </xf>
    <xf numFmtId="0" fontId="0" fillId="2" borderId="22" xfId="0" applyFill="1" applyBorder="1" applyAlignment="1">
      <alignment horizontal="center" wrapText="1"/>
    </xf>
    <xf numFmtId="0" fontId="4" fillId="2" borderId="22" xfId="0" applyFont="1" applyFill="1" applyBorder="1" applyAlignment="1">
      <alignment horizontal="center" wrapText="1"/>
    </xf>
    <xf numFmtId="0" fontId="4" fillId="4" borderId="23" xfId="0" applyFont="1" applyFill="1" applyBorder="1"/>
    <xf numFmtId="0" fontId="3" fillId="0" borderId="0" xfId="0" applyFont="1" applyAlignment="1">
      <alignment horizontal="center" vertical="center"/>
    </xf>
    <xf numFmtId="0" fontId="3" fillId="5" borderId="0" xfId="0" applyFont="1" applyFill="1" applyAlignment="1">
      <alignment horizontal="center" vertical="center"/>
    </xf>
    <xf numFmtId="0" fontId="1" fillId="5" borderId="5" xfId="0" applyFont="1" applyFill="1" applyBorder="1" applyAlignment="1">
      <alignment horizontal="center" vertical="center" wrapText="1"/>
    </xf>
    <xf numFmtId="0" fontId="4" fillId="5" borderId="1" xfId="0" applyFont="1" applyFill="1" applyBorder="1" applyAlignment="1">
      <alignment vertical="center" wrapText="1"/>
    </xf>
    <xf numFmtId="0" fontId="4" fillId="5" borderId="1" xfId="0" applyFont="1" applyFill="1" applyBorder="1" applyAlignment="1">
      <alignment horizontal="center" vertical="center" wrapText="1"/>
    </xf>
    <xf numFmtId="164" fontId="4" fillId="5" borderId="1" xfId="0" applyNumberFormat="1" applyFont="1" applyFill="1" applyBorder="1" applyAlignment="1">
      <alignment horizontal="center" vertical="center"/>
    </xf>
    <xf numFmtId="0" fontId="4" fillId="5" borderId="10"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0" fillId="5" borderId="0" xfId="0" applyFill="1"/>
    <xf numFmtId="0" fontId="5" fillId="5" borderId="10" xfId="0" applyFont="1" applyFill="1" applyBorder="1" applyAlignment="1">
      <alignment horizontal="center" vertical="center" wrapText="1"/>
    </xf>
    <xf numFmtId="0" fontId="1" fillId="5" borderId="25" xfId="0" applyFont="1" applyFill="1" applyBorder="1" applyAlignment="1">
      <alignment horizontal="center" vertical="center" wrapText="1"/>
    </xf>
    <xf numFmtId="0" fontId="4" fillId="5" borderId="24" xfId="0" applyFont="1" applyFill="1" applyBorder="1" applyAlignment="1">
      <alignment vertical="center" wrapText="1"/>
    </xf>
    <xf numFmtId="0" fontId="4" fillId="5" borderId="24" xfId="0" applyFont="1" applyFill="1" applyBorder="1" applyAlignment="1">
      <alignment horizontal="center" vertical="center" wrapText="1"/>
    </xf>
    <xf numFmtId="164" fontId="4" fillId="5" borderId="10" xfId="0" applyNumberFormat="1" applyFont="1" applyFill="1" applyBorder="1" applyAlignment="1">
      <alignment horizontal="center" vertical="center"/>
    </xf>
    <xf numFmtId="164" fontId="4" fillId="5" borderId="8" xfId="0" applyNumberFormat="1" applyFont="1" applyFill="1" applyBorder="1" applyAlignment="1">
      <alignment horizontal="center" vertical="center"/>
    </xf>
    <xf numFmtId="0" fontId="1" fillId="2" borderId="11" xfId="0" applyFont="1" applyFill="1" applyBorder="1" applyAlignment="1">
      <alignment horizontal="center" vertical="center" wrapText="1"/>
    </xf>
    <xf numFmtId="0" fontId="4" fillId="2" borderId="12" xfId="0" applyFont="1" applyFill="1" applyBorder="1" applyAlignment="1">
      <alignment vertical="center" wrapText="1"/>
    </xf>
    <xf numFmtId="0" fontId="4" fillId="2" borderId="12" xfId="0" applyFont="1" applyFill="1" applyBorder="1" applyAlignment="1">
      <alignment horizontal="center" vertical="center" wrapText="1"/>
    </xf>
    <xf numFmtId="164" fontId="1" fillId="2" borderId="12" xfId="0" applyNumberFormat="1" applyFont="1" applyFill="1" applyBorder="1" applyAlignment="1">
      <alignment horizontal="center" vertical="center"/>
    </xf>
    <xf numFmtId="0" fontId="4" fillId="2" borderId="12" xfId="0" applyFont="1" applyFill="1" applyBorder="1" applyAlignment="1">
      <alignment horizontal="center" vertical="center"/>
    </xf>
    <xf numFmtId="0" fontId="4" fillId="2" borderId="12" xfId="0" applyFont="1" applyFill="1" applyBorder="1" applyAlignment="1">
      <alignment vertical="center"/>
    </xf>
    <xf numFmtId="0" fontId="4" fillId="2" borderId="22"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4" fillId="5" borderId="10" xfId="0" applyFont="1" applyFill="1" applyBorder="1" applyAlignment="1">
      <alignment vertical="center" wrapText="1"/>
    </xf>
    <xf numFmtId="0" fontId="1" fillId="5" borderId="7"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8" xfId="0" applyFont="1" applyFill="1" applyBorder="1" applyAlignment="1">
      <alignment horizontal="left" vertical="center" wrapText="1"/>
    </xf>
    <xf numFmtId="0" fontId="4" fillId="2" borderId="26" xfId="0" applyFont="1" applyFill="1" applyBorder="1" applyAlignment="1">
      <alignment horizontal="center" vertical="center" wrapText="1"/>
    </xf>
    <xf numFmtId="0" fontId="8"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CE947-9D41-488B-AC07-9C6754D377B4}">
  <sheetPr>
    <pageSetUpPr fitToPage="1"/>
  </sheetPr>
  <dimension ref="A1:N54"/>
  <sheetViews>
    <sheetView tabSelected="1" view="pageBreakPreview" zoomScale="70" zoomScaleNormal="70" zoomScaleSheetLayoutView="70" zoomScalePageLayoutView="40" workbookViewId="0">
      <pane xSplit="2" ySplit="2" topLeftCell="C3" activePane="bottomRight" state="frozen"/>
      <selection pane="topRight" activeCell="C1" sqref="C1"/>
      <selection pane="bottomLeft" activeCell="A3" sqref="A3"/>
      <selection pane="bottomRight" activeCell="C3" sqref="C3"/>
    </sheetView>
  </sheetViews>
  <sheetFormatPr defaultRowHeight="75" customHeight="1" x14ac:dyDescent="0.25"/>
  <cols>
    <col min="1" max="1" width="9.7109375" bestFit="1" customWidth="1"/>
    <col min="2" max="2" width="35.7109375" customWidth="1"/>
    <col min="3" max="3" width="50.7109375" style="1" customWidth="1"/>
    <col min="4" max="4" width="20.7109375" style="1" customWidth="1"/>
    <col min="5" max="5" width="100.7109375" style="1" customWidth="1"/>
    <col min="6" max="6" width="39.7109375" style="1" customWidth="1"/>
    <col min="7" max="7" width="39.7109375" style="3" bestFit="1" customWidth="1"/>
    <col min="8" max="8" width="25.7109375" style="2" customWidth="1"/>
    <col min="9" max="9" width="32.28515625" bestFit="1" customWidth="1"/>
    <col min="10" max="12" width="25.7109375" customWidth="1"/>
    <col min="13" max="13" width="15.5703125" customWidth="1"/>
    <col min="14" max="14" width="115.5703125" customWidth="1"/>
  </cols>
  <sheetData>
    <row r="1" spans="1:12" ht="75" customHeight="1" thickBot="1" x14ac:dyDescent="0.45">
      <c r="B1" s="4" t="s">
        <v>24</v>
      </c>
      <c r="C1" s="4" t="s">
        <v>25</v>
      </c>
      <c r="D1" s="4" t="s">
        <v>26</v>
      </c>
      <c r="E1" s="4" t="s">
        <v>27</v>
      </c>
      <c r="F1" s="4" t="s">
        <v>28</v>
      </c>
      <c r="G1" s="4" t="s">
        <v>29</v>
      </c>
      <c r="H1" s="4" t="s">
        <v>30</v>
      </c>
      <c r="I1" s="4" t="s">
        <v>31</v>
      </c>
      <c r="J1" s="4" t="s">
        <v>32</v>
      </c>
      <c r="K1" s="4" t="s">
        <v>33</v>
      </c>
      <c r="L1" s="4" t="s">
        <v>34</v>
      </c>
    </row>
    <row r="2" spans="1:12" ht="70.5" thickTop="1" x14ac:dyDescent="0.35">
      <c r="A2" s="7" t="s">
        <v>35</v>
      </c>
      <c r="B2" s="13" t="s">
        <v>0</v>
      </c>
      <c r="C2" s="14" t="s">
        <v>1</v>
      </c>
      <c r="D2" s="14" t="s">
        <v>15</v>
      </c>
      <c r="E2" s="14" t="s">
        <v>23</v>
      </c>
      <c r="F2" s="14" t="s">
        <v>9</v>
      </c>
      <c r="G2" s="15" t="s">
        <v>127</v>
      </c>
      <c r="H2" s="14" t="s">
        <v>44</v>
      </c>
      <c r="I2" s="14" t="s">
        <v>11</v>
      </c>
      <c r="J2" s="14" t="s">
        <v>18</v>
      </c>
      <c r="K2" s="53" t="s">
        <v>45</v>
      </c>
      <c r="L2" s="16" t="s">
        <v>36</v>
      </c>
    </row>
    <row r="3" spans="1:12" ht="169.5" thickBot="1" x14ac:dyDescent="0.3">
      <c r="A3" s="6">
        <v>1</v>
      </c>
      <c r="B3" s="20" t="s">
        <v>2</v>
      </c>
      <c r="C3" s="19" t="s">
        <v>50</v>
      </c>
      <c r="D3" s="21" t="s">
        <v>16</v>
      </c>
      <c r="E3" s="19" t="s">
        <v>51</v>
      </c>
      <c r="F3" s="21" t="s">
        <v>49</v>
      </c>
      <c r="G3" s="22">
        <v>1215091</v>
      </c>
      <c r="H3" s="21" t="s">
        <v>10</v>
      </c>
      <c r="I3" s="23" t="s">
        <v>10</v>
      </c>
      <c r="J3" s="21" t="s">
        <v>10</v>
      </c>
      <c r="K3" s="21" t="s">
        <v>10</v>
      </c>
      <c r="L3" s="24" t="s">
        <v>10</v>
      </c>
    </row>
    <row r="4" spans="1:12" ht="27" thickBot="1" x14ac:dyDescent="0.3">
      <c r="A4" s="6">
        <v>2</v>
      </c>
      <c r="B4" s="27" t="s">
        <v>3</v>
      </c>
      <c r="C4" s="8"/>
      <c r="D4" s="8"/>
      <c r="E4" s="8"/>
      <c r="F4" s="9"/>
      <c r="G4" s="25">
        <f>+G3</f>
        <v>1215091</v>
      </c>
      <c r="H4" s="11"/>
      <c r="I4" s="10"/>
      <c r="J4" s="9"/>
      <c r="K4" s="55"/>
      <c r="L4" s="12"/>
    </row>
    <row r="5" spans="1:12" ht="112.5" x14ac:dyDescent="0.25">
      <c r="A5" s="6">
        <v>3</v>
      </c>
      <c r="B5" s="28" t="s">
        <v>4</v>
      </c>
      <c r="C5" s="29" t="s">
        <v>52</v>
      </c>
      <c r="D5" s="30" t="s">
        <v>131</v>
      </c>
      <c r="E5" s="29" t="s">
        <v>53</v>
      </c>
      <c r="F5" s="21" t="s">
        <v>49</v>
      </c>
      <c r="G5" s="22">
        <v>5036972</v>
      </c>
      <c r="H5" s="30" t="s">
        <v>10</v>
      </c>
      <c r="I5" s="30" t="s">
        <v>10</v>
      </c>
      <c r="J5" s="30" t="s">
        <v>10</v>
      </c>
      <c r="K5" s="54" t="s">
        <v>46</v>
      </c>
      <c r="L5" s="24" t="s">
        <v>10</v>
      </c>
    </row>
    <row r="6" spans="1:12" ht="131.25" x14ac:dyDescent="0.25">
      <c r="A6" s="6">
        <v>4</v>
      </c>
      <c r="B6" s="28" t="s">
        <v>4</v>
      </c>
      <c r="C6" s="29" t="s">
        <v>54</v>
      </c>
      <c r="D6" s="21" t="s">
        <v>16</v>
      </c>
      <c r="E6" s="29" t="s">
        <v>55</v>
      </c>
      <c r="F6" s="21" t="s">
        <v>49</v>
      </c>
      <c r="G6" s="22">
        <v>1608281</v>
      </c>
      <c r="H6" s="30" t="s">
        <v>10</v>
      </c>
      <c r="I6" s="30" t="s">
        <v>10</v>
      </c>
      <c r="J6" s="30" t="s">
        <v>10</v>
      </c>
      <c r="K6" s="54" t="s">
        <v>46</v>
      </c>
      <c r="L6" s="24" t="s">
        <v>10</v>
      </c>
    </row>
    <row r="7" spans="1:12" ht="38.25" thickBot="1" x14ac:dyDescent="0.3">
      <c r="A7" s="6">
        <v>5</v>
      </c>
      <c r="B7" s="28" t="s">
        <v>4</v>
      </c>
      <c r="C7" s="19" t="s">
        <v>56</v>
      </c>
      <c r="D7" s="21" t="s">
        <v>16</v>
      </c>
      <c r="E7" s="29" t="s">
        <v>57</v>
      </c>
      <c r="F7" s="21" t="s">
        <v>49</v>
      </c>
      <c r="G7" s="22">
        <v>1114896</v>
      </c>
      <c r="H7" s="30" t="s">
        <v>10</v>
      </c>
      <c r="I7" s="30" t="s">
        <v>10</v>
      </c>
      <c r="J7" s="30" t="s">
        <v>10</v>
      </c>
      <c r="K7" s="54" t="s">
        <v>46</v>
      </c>
      <c r="L7" s="24" t="s">
        <v>10</v>
      </c>
    </row>
    <row r="8" spans="1:12" ht="27" thickBot="1" x14ac:dyDescent="0.35">
      <c r="A8" s="6">
        <v>6</v>
      </c>
      <c r="B8" s="26" t="s">
        <v>5</v>
      </c>
      <c r="C8" s="31"/>
      <c r="D8" s="31"/>
      <c r="E8" s="32"/>
      <c r="F8" s="33"/>
      <c r="G8" s="25">
        <f>SUM(G5:G7)</f>
        <v>7760149</v>
      </c>
      <c r="H8" s="35"/>
      <c r="I8" s="34"/>
      <c r="J8" s="33"/>
      <c r="K8" s="56"/>
      <c r="L8" s="36"/>
    </row>
    <row r="9" spans="1:12" ht="113.25" thickBot="1" x14ac:dyDescent="0.3">
      <c r="A9" s="6">
        <v>7</v>
      </c>
      <c r="B9" s="52" t="s">
        <v>13</v>
      </c>
      <c r="C9" s="29" t="s">
        <v>58</v>
      </c>
      <c r="D9" s="30" t="s">
        <v>16</v>
      </c>
      <c r="E9" s="29" t="s">
        <v>59</v>
      </c>
      <c r="F9" s="21" t="s">
        <v>49</v>
      </c>
      <c r="G9" s="37">
        <v>143197</v>
      </c>
      <c r="H9" s="30" t="s">
        <v>10</v>
      </c>
      <c r="I9" s="30" t="s">
        <v>10</v>
      </c>
      <c r="J9" s="30" t="s">
        <v>10</v>
      </c>
      <c r="K9" s="30" t="s">
        <v>10</v>
      </c>
      <c r="L9" s="24" t="s">
        <v>10</v>
      </c>
    </row>
    <row r="10" spans="1:12" ht="27" thickBot="1" x14ac:dyDescent="0.35">
      <c r="A10" s="6">
        <v>8</v>
      </c>
      <c r="B10" s="27" t="s">
        <v>6</v>
      </c>
      <c r="C10" s="32"/>
      <c r="D10" s="32"/>
      <c r="E10" s="32"/>
      <c r="F10" s="33"/>
      <c r="G10" s="25">
        <f>+G9</f>
        <v>143197</v>
      </c>
      <c r="H10" s="35"/>
      <c r="I10" s="34"/>
      <c r="J10" s="33"/>
      <c r="K10" s="56"/>
      <c r="L10" s="36"/>
    </row>
    <row r="11" spans="1:12" ht="57" thickBot="1" x14ac:dyDescent="0.3">
      <c r="A11" s="6">
        <v>9</v>
      </c>
      <c r="B11" s="52" t="s">
        <v>114</v>
      </c>
      <c r="C11" s="29" t="s">
        <v>116</v>
      </c>
      <c r="D11" s="30" t="s">
        <v>16</v>
      </c>
      <c r="E11" s="29" t="s">
        <v>117</v>
      </c>
      <c r="F11" s="21" t="s">
        <v>49</v>
      </c>
      <c r="G11" s="37">
        <v>67081</v>
      </c>
      <c r="H11" s="30" t="s">
        <v>10</v>
      </c>
      <c r="I11" s="30" t="s">
        <v>10</v>
      </c>
      <c r="J11" s="30" t="s">
        <v>10</v>
      </c>
      <c r="K11" s="30" t="s">
        <v>10</v>
      </c>
      <c r="L11" s="24" t="s">
        <v>10</v>
      </c>
    </row>
    <row r="12" spans="1:12" ht="27" thickBot="1" x14ac:dyDescent="0.35">
      <c r="A12" s="6">
        <v>10</v>
      </c>
      <c r="B12" s="27" t="s">
        <v>115</v>
      </c>
      <c r="C12" s="32"/>
      <c r="D12" s="32"/>
      <c r="E12" s="32"/>
      <c r="F12" s="33"/>
      <c r="G12" s="25">
        <f>+G11</f>
        <v>67081</v>
      </c>
      <c r="H12" s="35"/>
      <c r="I12" s="34"/>
      <c r="J12" s="33"/>
      <c r="K12" s="56"/>
      <c r="L12" s="36"/>
    </row>
    <row r="13" spans="1:12" ht="113.25" thickBot="1" x14ac:dyDescent="0.3">
      <c r="A13" s="6">
        <v>11</v>
      </c>
      <c r="B13" s="52" t="s">
        <v>14</v>
      </c>
      <c r="C13" s="29" t="s">
        <v>60</v>
      </c>
      <c r="D13" s="30" t="s">
        <v>16</v>
      </c>
      <c r="E13" s="29" t="s">
        <v>61</v>
      </c>
      <c r="F13" s="21" t="s">
        <v>49</v>
      </c>
      <c r="G13" s="37">
        <v>221811</v>
      </c>
      <c r="H13" s="30" t="s">
        <v>10</v>
      </c>
      <c r="I13" s="30" t="s">
        <v>10</v>
      </c>
      <c r="J13" s="30" t="s">
        <v>10</v>
      </c>
      <c r="K13" s="30" t="s">
        <v>10</v>
      </c>
      <c r="L13" s="24" t="s">
        <v>10</v>
      </c>
    </row>
    <row r="14" spans="1:12" ht="27" thickBot="1" x14ac:dyDescent="0.35">
      <c r="A14" s="6">
        <v>12</v>
      </c>
      <c r="B14" s="26" t="s">
        <v>19</v>
      </c>
      <c r="C14" s="32"/>
      <c r="D14" s="32"/>
      <c r="E14" s="32"/>
      <c r="F14" s="33"/>
      <c r="G14" s="25">
        <f>+G13</f>
        <v>221811</v>
      </c>
      <c r="H14" s="35"/>
      <c r="I14" s="34"/>
      <c r="J14" s="33"/>
      <c r="K14" s="56"/>
      <c r="L14" s="36"/>
    </row>
    <row r="15" spans="1:12" s="66" customFormat="1" ht="112.5" x14ac:dyDescent="0.25">
      <c r="A15" s="59">
        <v>13</v>
      </c>
      <c r="B15" s="80" t="s">
        <v>47</v>
      </c>
      <c r="C15" s="81" t="s">
        <v>111</v>
      </c>
      <c r="D15" s="64" t="s">
        <v>16</v>
      </c>
      <c r="E15" s="81" t="s">
        <v>112</v>
      </c>
      <c r="F15" s="62" t="s">
        <v>49</v>
      </c>
      <c r="G15" s="71">
        <v>2788856</v>
      </c>
      <c r="H15" s="64" t="s">
        <v>10</v>
      </c>
      <c r="I15" s="64" t="s">
        <v>10</v>
      </c>
      <c r="J15" s="64" t="s">
        <v>10</v>
      </c>
      <c r="K15" s="64" t="s">
        <v>46</v>
      </c>
      <c r="L15" s="65"/>
    </row>
    <row r="16" spans="1:12" s="66" customFormat="1" ht="56.25" x14ac:dyDescent="0.25">
      <c r="A16" s="59">
        <v>14</v>
      </c>
      <c r="B16" s="82" t="s">
        <v>47</v>
      </c>
      <c r="C16" s="61" t="s">
        <v>62</v>
      </c>
      <c r="D16" s="83" t="s">
        <v>16</v>
      </c>
      <c r="E16" s="84" t="s">
        <v>118</v>
      </c>
      <c r="F16" s="62" t="s">
        <v>49</v>
      </c>
      <c r="G16" s="72">
        <v>2586765</v>
      </c>
      <c r="H16" s="64" t="s">
        <v>10</v>
      </c>
      <c r="I16" s="64" t="s">
        <v>10</v>
      </c>
      <c r="J16" s="64" t="s">
        <v>10</v>
      </c>
      <c r="K16" s="64" t="s">
        <v>46</v>
      </c>
      <c r="L16" s="65"/>
    </row>
    <row r="17" spans="1:14" s="66" customFormat="1" ht="56.25" x14ac:dyDescent="0.25">
      <c r="A17" s="59">
        <v>15</v>
      </c>
      <c r="B17" s="82" t="s">
        <v>47</v>
      </c>
      <c r="C17" s="61" t="s">
        <v>64</v>
      </c>
      <c r="D17" s="83" t="s">
        <v>16</v>
      </c>
      <c r="E17" s="84" t="s">
        <v>63</v>
      </c>
      <c r="F17" s="62" t="s">
        <v>49</v>
      </c>
      <c r="G17" s="72">
        <v>2227142</v>
      </c>
      <c r="H17" s="64" t="s">
        <v>10</v>
      </c>
      <c r="I17" s="64" t="s">
        <v>10</v>
      </c>
      <c r="J17" s="64" t="s">
        <v>10</v>
      </c>
      <c r="K17" s="64" t="s">
        <v>46</v>
      </c>
      <c r="L17" s="65"/>
    </row>
    <row r="18" spans="1:14" s="66" customFormat="1" ht="93.75" x14ac:dyDescent="0.25">
      <c r="A18" s="59">
        <v>16</v>
      </c>
      <c r="B18" s="82" t="s">
        <v>47</v>
      </c>
      <c r="C18" s="61" t="s">
        <v>113</v>
      </c>
      <c r="D18" s="83" t="s">
        <v>16</v>
      </c>
      <c r="E18" s="84" t="s">
        <v>119</v>
      </c>
      <c r="F18" s="62" t="s">
        <v>49</v>
      </c>
      <c r="G18" s="72">
        <v>343571</v>
      </c>
      <c r="H18" s="64" t="s">
        <v>10</v>
      </c>
      <c r="I18" s="64" t="s">
        <v>10</v>
      </c>
      <c r="J18" s="64" t="s">
        <v>10</v>
      </c>
      <c r="K18" s="64" t="s">
        <v>46</v>
      </c>
      <c r="L18" s="65"/>
    </row>
    <row r="19" spans="1:14" s="66" customFormat="1" ht="57" thickBot="1" x14ac:dyDescent="0.3">
      <c r="A19" s="59">
        <v>17</v>
      </c>
      <c r="B19" s="60" t="s">
        <v>47</v>
      </c>
      <c r="C19" s="61" t="s">
        <v>65</v>
      </c>
      <c r="D19" s="83" t="s">
        <v>16</v>
      </c>
      <c r="E19" s="84" t="s">
        <v>120</v>
      </c>
      <c r="F19" s="62" t="s">
        <v>49</v>
      </c>
      <c r="G19" s="63">
        <v>249910</v>
      </c>
      <c r="H19" s="64" t="s">
        <v>10</v>
      </c>
      <c r="I19" s="64" t="s">
        <v>10</v>
      </c>
      <c r="J19" s="64" t="s">
        <v>10</v>
      </c>
      <c r="K19" s="64" t="s">
        <v>46</v>
      </c>
      <c r="L19" s="65"/>
    </row>
    <row r="20" spans="1:14" ht="27" thickBot="1" x14ac:dyDescent="0.3">
      <c r="A20" s="58">
        <v>18</v>
      </c>
      <c r="B20" s="73" t="s">
        <v>48</v>
      </c>
      <c r="C20" s="74"/>
      <c r="D20" s="74"/>
      <c r="E20" s="74"/>
      <c r="F20" s="75"/>
      <c r="G20" s="76">
        <f>SUM(G15:G19)</f>
        <v>8196244</v>
      </c>
      <c r="H20" s="77"/>
      <c r="I20" s="78"/>
      <c r="J20" s="75"/>
      <c r="K20" s="79"/>
      <c r="L20" s="85"/>
    </row>
    <row r="21" spans="1:14" s="66" customFormat="1" ht="168.75" x14ac:dyDescent="0.25">
      <c r="A21" s="59">
        <v>19</v>
      </c>
      <c r="B21" s="68" t="s">
        <v>21</v>
      </c>
      <c r="C21" s="69" t="s">
        <v>66</v>
      </c>
      <c r="D21" s="70" t="s">
        <v>17</v>
      </c>
      <c r="E21" s="69" t="s">
        <v>68</v>
      </c>
      <c r="F21" s="62" t="s">
        <v>49</v>
      </c>
      <c r="G21" s="71">
        <v>8967778</v>
      </c>
      <c r="H21" s="67" t="s">
        <v>103</v>
      </c>
      <c r="I21" s="64" t="s">
        <v>102</v>
      </c>
      <c r="J21" s="64" t="s">
        <v>10</v>
      </c>
      <c r="K21" s="64" t="s">
        <v>46</v>
      </c>
      <c r="L21" s="62" t="s">
        <v>105</v>
      </c>
      <c r="M21"/>
      <c r="N21"/>
    </row>
    <row r="22" spans="1:14" s="66" customFormat="1" ht="168.75" x14ac:dyDescent="0.25">
      <c r="A22" s="59">
        <v>20</v>
      </c>
      <c r="B22" s="60" t="s">
        <v>21</v>
      </c>
      <c r="C22" s="61" t="s">
        <v>67</v>
      </c>
      <c r="D22" s="62" t="s">
        <v>17</v>
      </c>
      <c r="E22" s="61" t="s">
        <v>69</v>
      </c>
      <c r="F22" s="62" t="s">
        <v>49</v>
      </c>
      <c r="G22" s="72">
        <v>1071216</v>
      </c>
      <c r="H22" s="67" t="s">
        <v>103</v>
      </c>
      <c r="I22" s="64" t="s">
        <v>102</v>
      </c>
      <c r="J22" s="64" t="s">
        <v>10</v>
      </c>
      <c r="K22" s="64" t="s">
        <v>46</v>
      </c>
      <c r="L22" s="62" t="s">
        <v>105</v>
      </c>
      <c r="M22"/>
      <c r="N22"/>
    </row>
    <row r="23" spans="1:14" s="66" customFormat="1" ht="168.75" x14ac:dyDescent="0.25">
      <c r="A23" s="59">
        <v>21</v>
      </c>
      <c r="B23" s="60" t="s">
        <v>21</v>
      </c>
      <c r="C23" s="61" t="s">
        <v>70</v>
      </c>
      <c r="D23" s="62" t="s">
        <v>16</v>
      </c>
      <c r="E23" s="61" t="s">
        <v>130</v>
      </c>
      <c r="F23" s="62" t="s">
        <v>49</v>
      </c>
      <c r="G23" s="72">
        <v>67081</v>
      </c>
      <c r="H23" s="67" t="s">
        <v>103</v>
      </c>
      <c r="I23" s="64" t="s">
        <v>104</v>
      </c>
      <c r="J23" s="64" t="s">
        <v>10</v>
      </c>
      <c r="K23" s="64" t="s">
        <v>46</v>
      </c>
      <c r="L23" s="62" t="s">
        <v>105</v>
      </c>
      <c r="M23"/>
      <c r="N23"/>
    </row>
    <row r="24" spans="1:14" s="66" customFormat="1" ht="131.25" x14ac:dyDescent="0.25">
      <c r="A24" s="59">
        <v>22</v>
      </c>
      <c r="B24" s="60" t="s">
        <v>21</v>
      </c>
      <c r="C24" s="61" t="s">
        <v>71</v>
      </c>
      <c r="D24" s="62" t="s">
        <v>16</v>
      </c>
      <c r="E24" s="61" t="s">
        <v>121</v>
      </c>
      <c r="F24" s="62" t="s">
        <v>88</v>
      </c>
      <c r="G24" s="63">
        <v>809589</v>
      </c>
      <c r="H24" s="64" t="s">
        <v>91</v>
      </c>
      <c r="I24" s="64" t="s">
        <v>128</v>
      </c>
      <c r="J24" s="64" t="s">
        <v>10</v>
      </c>
      <c r="K24" s="64" t="s">
        <v>89</v>
      </c>
      <c r="L24" s="62" t="s">
        <v>107</v>
      </c>
      <c r="M24"/>
      <c r="N24"/>
    </row>
    <row r="25" spans="1:14" s="66" customFormat="1" ht="337.5" x14ac:dyDescent="0.25">
      <c r="A25" s="59">
        <v>23</v>
      </c>
      <c r="B25" s="60" t="s">
        <v>21</v>
      </c>
      <c r="C25" s="61" t="s">
        <v>72</v>
      </c>
      <c r="D25" s="62" t="s">
        <v>16</v>
      </c>
      <c r="E25" s="61" t="s">
        <v>129</v>
      </c>
      <c r="F25" s="62" t="s">
        <v>87</v>
      </c>
      <c r="G25" s="63">
        <v>1607404</v>
      </c>
      <c r="H25" s="64" t="s">
        <v>90</v>
      </c>
      <c r="I25" s="64" t="s">
        <v>92</v>
      </c>
      <c r="J25" s="64" t="s">
        <v>10</v>
      </c>
      <c r="K25" s="64" t="s">
        <v>89</v>
      </c>
      <c r="L25" s="62" t="s">
        <v>106</v>
      </c>
      <c r="M25"/>
      <c r="N25"/>
    </row>
    <row r="26" spans="1:14" s="66" customFormat="1" ht="56.25" x14ac:dyDescent="0.25">
      <c r="A26" s="59">
        <v>24</v>
      </c>
      <c r="B26" s="60" t="s">
        <v>21</v>
      </c>
      <c r="C26" s="61" t="s">
        <v>73</v>
      </c>
      <c r="D26" s="62" t="s">
        <v>16</v>
      </c>
      <c r="E26" s="61" t="s">
        <v>74</v>
      </c>
      <c r="F26" s="62" t="s">
        <v>49</v>
      </c>
      <c r="G26" s="63">
        <v>209820</v>
      </c>
      <c r="H26" s="64" t="s">
        <v>10</v>
      </c>
      <c r="I26" s="64" t="s">
        <v>93</v>
      </c>
      <c r="J26" s="64" t="s">
        <v>10</v>
      </c>
      <c r="K26" s="64" t="s">
        <v>46</v>
      </c>
      <c r="L26" s="62"/>
      <c r="M26"/>
      <c r="N26"/>
    </row>
    <row r="27" spans="1:14" s="66" customFormat="1" ht="56.25" x14ac:dyDescent="0.25">
      <c r="A27" s="59">
        <v>25</v>
      </c>
      <c r="B27" s="60" t="s">
        <v>21</v>
      </c>
      <c r="C27" s="61" t="s">
        <v>75</v>
      </c>
      <c r="D27" s="62" t="s">
        <v>16</v>
      </c>
      <c r="E27" s="61" t="s">
        <v>122</v>
      </c>
      <c r="F27" s="62" t="s">
        <v>49</v>
      </c>
      <c r="G27" s="63">
        <v>2677220</v>
      </c>
      <c r="H27" s="67" t="s">
        <v>94</v>
      </c>
      <c r="I27" s="64" t="s">
        <v>95</v>
      </c>
      <c r="J27" s="64" t="s">
        <v>96</v>
      </c>
      <c r="K27" s="64" t="s">
        <v>97</v>
      </c>
      <c r="L27" s="62" t="s">
        <v>108</v>
      </c>
      <c r="M27"/>
      <c r="N27"/>
    </row>
    <row r="28" spans="1:14" s="66" customFormat="1" ht="112.5" x14ac:dyDescent="0.25">
      <c r="A28" s="59">
        <v>26</v>
      </c>
      <c r="B28" s="60" t="s">
        <v>21</v>
      </c>
      <c r="C28" s="61" t="s">
        <v>76</v>
      </c>
      <c r="D28" s="62" t="s">
        <v>16</v>
      </c>
      <c r="E28" s="61" t="s">
        <v>123</v>
      </c>
      <c r="F28" s="62" t="s">
        <v>83</v>
      </c>
      <c r="G28" s="63">
        <v>93405</v>
      </c>
      <c r="H28" s="64" t="s">
        <v>98</v>
      </c>
      <c r="I28" s="64" t="s">
        <v>99</v>
      </c>
      <c r="J28" s="64" t="s">
        <v>10</v>
      </c>
      <c r="K28" s="64" t="s">
        <v>46</v>
      </c>
      <c r="L28" s="62" t="s">
        <v>109</v>
      </c>
      <c r="M28"/>
      <c r="N28"/>
    </row>
    <row r="29" spans="1:14" s="66" customFormat="1" ht="112.5" x14ac:dyDescent="0.25">
      <c r="A29" s="59">
        <v>27</v>
      </c>
      <c r="B29" s="60" t="s">
        <v>21</v>
      </c>
      <c r="C29" s="61" t="s">
        <v>77</v>
      </c>
      <c r="D29" s="62" t="s">
        <v>16</v>
      </c>
      <c r="E29" s="61" t="s">
        <v>79</v>
      </c>
      <c r="F29" s="62" t="s">
        <v>83</v>
      </c>
      <c r="G29" s="63">
        <v>102305</v>
      </c>
      <c r="H29" s="64" t="s">
        <v>98</v>
      </c>
      <c r="I29" s="64" t="s">
        <v>100</v>
      </c>
      <c r="J29" s="64" t="s">
        <v>10</v>
      </c>
      <c r="K29" s="64" t="s">
        <v>46</v>
      </c>
      <c r="L29" s="62" t="s">
        <v>109</v>
      </c>
      <c r="M29"/>
      <c r="N29"/>
    </row>
    <row r="30" spans="1:14" s="66" customFormat="1" ht="206.25" x14ac:dyDescent="0.25">
      <c r="A30" s="59">
        <v>28</v>
      </c>
      <c r="B30" s="60" t="s">
        <v>21</v>
      </c>
      <c r="C30" s="61" t="s">
        <v>78</v>
      </c>
      <c r="D30" s="62" t="s">
        <v>16</v>
      </c>
      <c r="E30" s="61" t="s">
        <v>124</v>
      </c>
      <c r="F30" s="62" t="s">
        <v>86</v>
      </c>
      <c r="G30" s="63">
        <v>102552</v>
      </c>
      <c r="H30" s="67" t="s">
        <v>101</v>
      </c>
      <c r="I30" s="64" t="s">
        <v>102</v>
      </c>
      <c r="J30" s="64" t="s">
        <v>10</v>
      </c>
      <c r="K30" s="64" t="s">
        <v>46</v>
      </c>
      <c r="L30" s="62" t="s">
        <v>110</v>
      </c>
      <c r="M30"/>
      <c r="N30"/>
    </row>
    <row r="31" spans="1:14" s="66" customFormat="1" ht="168.75" x14ac:dyDescent="0.25">
      <c r="A31" s="59">
        <v>29</v>
      </c>
      <c r="B31" s="60" t="s">
        <v>21</v>
      </c>
      <c r="C31" s="61" t="s">
        <v>85</v>
      </c>
      <c r="D31" s="62" t="s">
        <v>16</v>
      </c>
      <c r="E31" s="61" t="s">
        <v>125</v>
      </c>
      <c r="F31" s="62" t="s">
        <v>83</v>
      </c>
      <c r="G31" s="63">
        <v>153327</v>
      </c>
      <c r="H31" s="67" t="s">
        <v>103</v>
      </c>
      <c r="I31" s="64" t="s">
        <v>102</v>
      </c>
      <c r="J31" s="64" t="s">
        <v>10</v>
      </c>
      <c r="K31" s="64" t="s">
        <v>46</v>
      </c>
      <c r="L31" s="62" t="s">
        <v>105</v>
      </c>
      <c r="M31"/>
      <c r="N31"/>
    </row>
    <row r="32" spans="1:14" s="66" customFormat="1" ht="168.75" x14ac:dyDescent="0.25">
      <c r="A32" s="59">
        <v>30</v>
      </c>
      <c r="B32" s="60" t="s">
        <v>21</v>
      </c>
      <c r="C32" s="61" t="s">
        <v>80</v>
      </c>
      <c r="D32" s="62" t="s">
        <v>16</v>
      </c>
      <c r="E32" s="61" t="s">
        <v>81</v>
      </c>
      <c r="F32" s="62" t="s">
        <v>84</v>
      </c>
      <c r="G32" s="63">
        <v>649852</v>
      </c>
      <c r="H32" s="67" t="s">
        <v>103</v>
      </c>
      <c r="I32" s="64" t="s">
        <v>102</v>
      </c>
      <c r="J32" s="64" t="s">
        <v>10</v>
      </c>
      <c r="K32" s="64" t="s">
        <v>46</v>
      </c>
      <c r="L32" s="62" t="s">
        <v>105</v>
      </c>
      <c r="M32"/>
      <c r="N32"/>
    </row>
    <row r="33" spans="1:14" s="66" customFormat="1" ht="169.5" thickBot="1" x14ac:dyDescent="0.3">
      <c r="A33" s="59">
        <v>31</v>
      </c>
      <c r="B33" s="60" t="s">
        <v>21</v>
      </c>
      <c r="C33" s="61" t="s">
        <v>82</v>
      </c>
      <c r="D33" s="62" t="s">
        <v>16</v>
      </c>
      <c r="E33" s="61" t="s">
        <v>126</v>
      </c>
      <c r="F33" s="62" t="s">
        <v>83</v>
      </c>
      <c r="G33" s="63">
        <v>151623</v>
      </c>
      <c r="H33" s="67" t="s">
        <v>103</v>
      </c>
      <c r="I33" s="64" t="s">
        <v>102</v>
      </c>
      <c r="J33" s="64" t="s">
        <v>10</v>
      </c>
      <c r="K33" s="64" t="s">
        <v>46</v>
      </c>
      <c r="L33" s="62" t="s">
        <v>105</v>
      </c>
      <c r="M33"/>
      <c r="N33"/>
    </row>
    <row r="34" spans="1:14" ht="27" thickBot="1" x14ac:dyDescent="0.35">
      <c r="A34" s="6">
        <v>32</v>
      </c>
      <c r="B34" s="27" t="s">
        <v>22</v>
      </c>
      <c r="C34" s="32"/>
      <c r="D34" s="32"/>
      <c r="E34" s="32"/>
      <c r="F34" s="33"/>
      <c r="G34" s="25">
        <f>SUM(G21:G33)</f>
        <v>16663172</v>
      </c>
      <c r="H34" s="35"/>
      <c r="I34" s="34"/>
      <c r="J34" s="33"/>
      <c r="K34" s="56"/>
      <c r="L34" s="36"/>
    </row>
    <row r="35" spans="1:14" ht="27" thickBot="1" x14ac:dyDescent="0.35">
      <c r="A35" s="6">
        <v>33</v>
      </c>
      <c r="B35" s="17" t="s">
        <v>8</v>
      </c>
      <c r="C35" s="38"/>
      <c r="D35" s="38"/>
      <c r="E35" s="18" t="s">
        <v>12</v>
      </c>
      <c r="F35" s="38"/>
      <c r="G35" s="51">
        <f>SUM(G34,G20,G14,G10,G8,G4+G12)</f>
        <v>34266745</v>
      </c>
      <c r="H35" s="40"/>
      <c r="I35" s="39"/>
      <c r="J35" s="39"/>
      <c r="K35" s="57"/>
      <c r="L35" s="41"/>
    </row>
    <row r="36" spans="1:14" ht="27" thickTop="1" x14ac:dyDescent="0.25">
      <c r="A36" s="6"/>
    </row>
    <row r="37" spans="1:14" ht="26.25" x14ac:dyDescent="0.25">
      <c r="A37" s="6"/>
      <c r="B37" s="86" t="s">
        <v>132</v>
      </c>
    </row>
    <row r="38" spans="1:14" ht="26.25" x14ac:dyDescent="0.25">
      <c r="A38" s="6"/>
    </row>
    <row r="39" spans="1:14" ht="26.25" x14ac:dyDescent="0.25">
      <c r="A39" s="6"/>
    </row>
    <row r="40" spans="1:14" ht="26.25" x14ac:dyDescent="0.25">
      <c r="A40" s="6"/>
    </row>
    <row r="41" spans="1:14" ht="26.25" x14ac:dyDescent="0.25">
      <c r="A41" s="6"/>
    </row>
    <row r="42" spans="1:14" ht="26.25" x14ac:dyDescent="0.25">
      <c r="A42" s="6"/>
    </row>
    <row r="43" spans="1:14" ht="26.25" x14ac:dyDescent="0.25">
      <c r="A43" s="6"/>
    </row>
    <row r="44" spans="1:14" ht="26.25" x14ac:dyDescent="0.25">
      <c r="A44" s="6"/>
    </row>
    <row r="45" spans="1:14" ht="26.25" x14ac:dyDescent="0.25">
      <c r="A45" s="6"/>
    </row>
    <row r="46" spans="1:14" ht="26.25" x14ac:dyDescent="0.25">
      <c r="A46" s="6"/>
    </row>
    <row r="47" spans="1:14" ht="26.25" x14ac:dyDescent="0.25">
      <c r="A47" s="6"/>
    </row>
    <row r="48" spans="1:14" ht="26.25" x14ac:dyDescent="0.25">
      <c r="A48" s="6"/>
    </row>
    <row r="49" spans="1:1" ht="26.25" x14ac:dyDescent="0.25">
      <c r="A49" s="6"/>
    </row>
    <row r="50" spans="1:1" ht="26.25" x14ac:dyDescent="0.25">
      <c r="A50" s="6"/>
    </row>
    <row r="51" spans="1:1" ht="75" customHeight="1" x14ac:dyDescent="0.25">
      <c r="A51" s="6"/>
    </row>
    <row r="52" spans="1:1" ht="26.25" x14ac:dyDescent="0.25">
      <c r="A52" s="6"/>
    </row>
    <row r="53" spans="1:1" ht="26.25" x14ac:dyDescent="0.25">
      <c r="A53" s="6"/>
    </row>
    <row r="54" spans="1:1" ht="75" customHeight="1" x14ac:dyDescent="0.25">
      <c r="A54" s="5"/>
    </row>
  </sheetData>
  <phoneticPr fontId="6" type="noConversion"/>
  <printOptions horizontalCentered="1" gridLines="1"/>
  <pageMargins left="0.7" right="0.7" top="0.75" bottom="0.75" header="0.3" footer="0.3"/>
  <pageSetup paperSize="17" scale="30" fitToHeight="0" orientation="landscape" r:id="rId1"/>
  <headerFooter scaleWithDoc="0">
    <oddHeader>&amp;L
&amp;C&amp;"-,Bold"&amp;18FY2024 ATMOS ENERGY CAPITAL EXPENDITURES BUDGET&amp;R&amp;14Exhibit TRA-6</oddHeader>
    <oddFooter>&amp;C&amp;"-,Bold"&amp;14PAGE &amp;P of &amp;N&amp;R&amp;"-,Bold"&amp;14EXHIBIT JEM-2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1"/>
  <sheetViews>
    <sheetView workbookViewId="0">
      <selection activeCell="C10" sqref="A1:C10"/>
    </sheetView>
  </sheetViews>
  <sheetFormatPr defaultRowHeight="15" x14ac:dyDescent="0.25"/>
  <cols>
    <col min="1" max="1" width="21.85546875" bestFit="1" customWidth="1"/>
    <col min="2" max="2" width="3.7109375" customWidth="1"/>
    <col min="3" max="3" width="11.140625" style="3" bestFit="1" customWidth="1"/>
  </cols>
  <sheetData>
    <row r="1" spans="1:3" ht="15.75" thickTop="1" x14ac:dyDescent="0.25">
      <c r="A1" s="42" t="s">
        <v>37</v>
      </c>
      <c r="B1" s="43"/>
      <c r="C1" s="44" t="s">
        <v>38</v>
      </c>
    </row>
    <row r="2" spans="1:3" x14ac:dyDescent="0.25">
      <c r="A2" s="45" t="s">
        <v>2</v>
      </c>
      <c r="B2" s="46"/>
      <c r="C2" s="47">
        <v>954818.53</v>
      </c>
    </row>
    <row r="3" spans="1:3" x14ac:dyDescent="0.25">
      <c r="A3" s="45" t="s">
        <v>39</v>
      </c>
      <c r="B3" s="46"/>
      <c r="C3" s="47">
        <v>14108493.16</v>
      </c>
    </row>
    <row r="4" spans="1:3" x14ac:dyDescent="0.25">
      <c r="A4" s="45" t="s">
        <v>40</v>
      </c>
      <c r="B4" s="46"/>
      <c r="C4" s="47">
        <v>612858</v>
      </c>
    </row>
    <row r="5" spans="1:3" x14ac:dyDescent="0.25">
      <c r="A5" s="45" t="s">
        <v>41</v>
      </c>
      <c r="B5" s="46"/>
      <c r="C5" s="47">
        <v>1998450</v>
      </c>
    </row>
    <row r="6" spans="1:3" x14ac:dyDescent="0.25">
      <c r="A6" s="45" t="s">
        <v>14</v>
      </c>
      <c r="B6" s="46"/>
      <c r="C6" s="47">
        <v>2620679.9332999997</v>
      </c>
    </row>
    <row r="7" spans="1:3" x14ac:dyDescent="0.25">
      <c r="A7" s="45" t="s">
        <v>7</v>
      </c>
      <c r="B7" s="46"/>
      <c r="C7" s="47">
        <v>8160025.7311999984</v>
      </c>
    </row>
    <row r="8" spans="1:3" x14ac:dyDescent="0.25">
      <c r="A8" s="45" t="s">
        <v>42</v>
      </c>
      <c r="B8" s="46"/>
      <c r="C8" s="47">
        <v>46363568.930199996</v>
      </c>
    </row>
    <row r="9" spans="1:3" x14ac:dyDescent="0.25">
      <c r="A9" s="45" t="s">
        <v>20</v>
      </c>
      <c r="B9" s="46"/>
      <c r="C9" s="47">
        <v>1781706.1068000002</v>
      </c>
    </row>
    <row r="10" spans="1:3" ht="15.75" thickBot="1" x14ac:dyDescent="0.3">
      <c r="A10" s="48" t="s">
        <v>43</v>
      </c>
      <c r="B10" s="49"/>
      <c r="C10" s="50">
        <v>76600600.391499996</v>
      </c>
    </row>
    <row r="11" spans="1:3" ht="15.75" thickTop="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KMD - KY FY25</vt:lpstr>
      <vt:lpstr>Sheet2</vt:lpstr>
      <vt:lpstr>'KMD - KY FY25'!Print_Area</vt:lpstr>
      <vt:lpstr>'KMD - KY FY25'!Print_Titles</vt:lpstr>
    </vt:vector>
  </TitlesOfParts>
  <Company>Atmos Energy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 Austin</dc:creator>
  <cp:lastModifiedBy>Wilen, Eric</cp:lastModifiedBy>
  <cp:lastPrinted>2024-09-24T22:31:07Z</cp:lastPrinted>
  <dcterms:created xsi:type="dcterms:W3CDTF">2015-09-21T19:53:48Z</dcterms:created>
  <dcterms:modified xsi:type="dcterms:W3CDTF">2024-09-24T22:31:10Z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