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Post-Hearing Attachments\"/>
    </mc:Choice>
  </mc:AlternateContent>
  <xr:revisionPtr revIDLastSave="0" documentId="13_ncr:1_{2D3AADB1-3EEB-4136-8119-C5999CB8122E}" xr6:coauthVersionLast="47" xr6:coauthVersionMax="47" xr10:uidLastSave="{00000000-0000-0000-0000-000000000000}"/>
  <bookViews>
    <workbookView xWindow="-120" yWindow="-120" windowWidth="29040" windowHeight="15720" xr2:uid="{400E5CF1-9C19-4E6D-B465-69CE815C4257}"/>
  </bookViews>
  <sheets>
    <sheet name="Sheet1" sheetId="1" r:id="rId1"/>
  </sheets>
  <definedNames>
    <definedName name="_xlnm.Print_Area" localSheetId="0">Sheet1!$A$1:$K$72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/>
  <c r="E24" i="1"/>
  <c r="E26" i="1" s="1"/>
  <c r="E28" i="1" s="1"/>
  <c r="F24" i="1"/>
  <c r="F26" i="1" s="1"/>
  <c r="F28" i="1" s="1"/>
  <c r="D24" i="1"/>
  <c r="D26" i="1" s="1"/>
  <c r="D28" i="1" s="1"/>
  <c r="C24" i="1"/>
  <c r="C26" i="1" s="1"/>
  <c r="C28" i="1" s="1"/>
  <c r="I24" i="1"/>
  <c r="H24" i="1"/>
</calcChain>
</file>

<file path=xl/sharedStrings.xml><?xml version="1.0" encoding="utf-8"?>
<sst xmlns="http://schemas.openxmlformats.org/spreadsheetml/2006/main" count="52" uniqueCount="35">
  <si>
    <t>Atmos Energy</t>
  </si>
  <si>
    <t>Schedule of NOLs</t>
  </si>
  <si>
    <t>Cummulative to 9/30/2024</t>
  </si>
  <si>
    <t>Consolidated</t>
  </si>
  <si>
    <t>Utility</t>
  </si>
  <si>
    <t>NonReg</t>
  </si>
  <si>
    <t>Other</t>
  </si>
  <si>
    <t>Tax Rate</t>
  </si>
  <si>
    <t>Total</t>
  </si>
  <si>
    <t>Non Utility</t>
  </si>
  <si>
    <t>FY09 Tax Return</t>
  </si>
  <si>
    <t xml:space="preserve">FY10 Tax Return </t>
  </si>
  <si>
    <t xml:space="preserve">FY11 Tax Return </t>
  </si>
  <si>
    <t>FY13 Tax Return</t>
  </si>
  <si>
    <t>FY14 Tax Return</t>
  </si>
  <si>
    <t>FY15 Tax Return</t>
  </si>
  <si>
    <t>FY24 Provision Activity</t>
  </si>
  <si>
    <t>Other - FIN48</t>
  </si>
  <si>
    <t>NOL as of 12/31/2023</t>
  </si>
  <si>
    <t>ADIT</t>
  </si>
  <si>
    <t>Difference</t>
  </si>
  <si>
    <t xml:space="preserve">                   -</t>
  </si>
  <si>
    <t>Tax Effected</t>
  </si>
  <si>
    <t xml:space="preserve">Check </t>
  </si>
  <si>
    <t>FY12 Tax Return</t>
  </si>
  <si>
    <t>FY16 Tax Return</t>
  </si>
  <si>
    <t>FY17 Tax Return</t>
  </si>
  <si>
    <t>FY18 Tax Return</t>
  </si>
  <si>
    <t>FY19 Tax Return</t>
  </si>
  <si>
    <t>FY21 Tax Return</t>
  </si>
  <si>
    <t>FY22 Tax Return</t>
  </si>
  <si>
    <t>FY23 Tax Return</t>
  </si>
  <si>
    <t>FY20 Tax Return Utilization of FY09 NOL</t>
  </si>
  <si>
    <t xml:space="preserve"> </t>
  </si>
  <si>
    <t>FY09 Utilization (carried back to offset all taxable income in FY04-FY08)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</si>
</sst>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B050"/>
      <name val="Aptos Narrow"/>
      <family val="2"/>
      <scheme val="minor"/>
    </font>
    <font>
      <sz val="11"/>
      <color rgb="FF0070C0"/>
      <name val="Calibri"/>
      <family val="2"/>
    </font>
    <font>
      <sz val="11"/>
      <color rgb="FF00B050"/>
      <name val="Aptos Narrow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sz val="9"/>
      <color rgb="FF7030A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3" applyFont="1" applyAlignment="1">
      <alignment horizontal="left"/>
    </xf>
    <xf numFmtId="0" fontId="4" fillId="0" borderId="0" xfId="0" applyFont="1"/>
    <xf numFmtId="164" fontId="5" fillId="0" borderId="0" xfId="1" applyNumberFormat="1" applyFont="1" applyFill="1"/>
    <xf numFmtId="0" fontId="6" fillId="0" borderId="0" xfId="0" applyFont="1"/>
    <xf numFmtId="0" fontId="7" fillId="0" borderId="0" xfId="3" applyFont="1" applyAlignment="1">
      <alignment horizontal="left"/>
    </xf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horizontal="center"/>
    </xf>
    <xf numFmtId="0" fontId="7" fillId="0" borderId="0" xfId="3" applyFont="1"/>
    <xf numFmtId="14" fontId="7" fillId="0" borderId="0" xfId="3" quotePrefix="1" applyNumberFormat="1" applyFont="1" applyAlignment="1">
      <alignment horizontal="left"/>
    </xf>
    <xf numFmtId="14" fontId="7" fillId="0" borderId="0" xfId="3" applyNumberFormat="1" applyFont="1" applyAlignment="1">
      <alignment horizontal="left"/>
    </xf>
    <xf numFmtId="164" fontId="7" fillId="0" borderId="0" xfId="1" applyNumberFormat="1" applyFont="1" applyFill="1"/>
    <xf numFmtId="10" fontId="7" fillId="0" borderId="0" xfId="2" applyNumberFormat="1" applyFont="1" applyFill="1"/>
    <xf numFmtId="164" fontId="7" fillId="0" borderId="0" xfId="1" applyNumberFormat="1" applyFont="1" applyFill="1" applyBorder="1"/>
    <xf numFmtId="37" fontId="7" fillId="0" borderId="0" xfId="1" applyNumberFormat="1" applyFont="1" applyFill="1"/>
    <xf numFmtId="14" fontId="3" fillId="0" borderId="0" xfId="3" applyNumberFormat="1" applyFont="1" applyAlignment="1">
      <alignment horizontal="left"/>
    </xf>
    <xf numFmtId="164" fontId="3" fillId="0" borderId="2" xfId="1" applyNumberFormat="1" applyFont="1" applyFill="1" applyBorder="1"/>
    <xf numFmtId="10" fontId="7" fillId="0" borderId="0" xfId="2" applyNumberFormat="1" applyFont="1" applyFill="1" applyBorder="1"/>
    <xf numFmtId="164" fontId="3" fillId="0" borderId="0" xfId="1" applyNumberFormat="1" applyFont="1" applyFill="1" applyBorder="1"/>
    <xf numFmtId="37" fontId="7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7" fillId="0" borderId="0" xfId="1" applyNumberFormat="1" applyFont="1" applyFill="1" applyAlignment="1">
      <alignment horizontal="right"/>
    </xf>
    <xf numFmtId="43" fontId="7" fillId="0" borderId="0" xfId="3" applyNumberFormat="1" applyFont="1" applyAlignment="1">
      <alignment horizontal="left"/>
    </xf>
    <xf numFmtId="164" fontId="8" fillId="0" borderId="2" xfId="1" applyNumberFormat="1" applyFont="1" applyFill="1" applyBorder="1"/>
    <xf numFmtId="164" fontId="7" fillId="0" borderId="2" xfId="1" applyNumberFormat="1" applyFont="1" applyFill="1" applyBorder="1"/>
    <xf numFmtId="164" fontId="7" fillId="0" borderId="0" xfId="1" applyNumberFormat="1" applyFont="1" applyFill="1" applyBorder="1" applyAlignment="1">
      <alignment horizontal="left"/>
    </xf>
    <xf numFmtId="164" fontId="6" fillId="0" borderId="0" xfId="0" applyNumberFormat="1" applyFont="1"/>
    <xf numFmtId="164" fontId="0" fillId="0" borderId="0" xfId="0" applyNumberFormat="1"/>
    <xf numFmtId="43" fontId="0" fillId="0" borderId="0" xfId="0" applyNumberFormat="1"/>
    <xf numFmtId="14" fontId="0" fillId="0" borderId="0" xfId="0" applyNumberFormat="1"/>
    <xf numFmtId="164" fontId="9" fillId="0" borderId="0" xfId="1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/>
    <xf numFmtId="164" fontId="10" fillId="0" borderId="0" xfId="1" applyNumberFormat="1" applyFont="1"/>
    <xf numFmtId="0" fontId="11" fillId="0" borderId="0" xfId="0" applyFont="1"/>
    <xf numFmtId="43" fontId="11" fillId="0" borderId="0" xfId="1" applyFont="1"/>
  </cellXfs>
  <cellStyles count="4">
    <cellStyle name="Comma" xfId="1" builtinId="3"/>
    <cellStyle name="Normal" xfId="0" builtinId="0"/>
    <cellStyle name="Normal_NOL Schedule by Month_updated 01_16_2012" xfId="3" xr:uid="{64F022F5-D095-4494-9B31-F18A880276B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9271-ABB0-4C84-A0A4-7894B5420CF6}">
  <sheetPr>
    <pageSetUpPr fitToPage="1"/>
  </sheetPr>
  <dimension ref="A1:P72"/>
  <sheetViews>
    <sheetView tabSelected="1" zoomScaleNormal="100" workbookViewId="0">
      <selection activeCell="M11" sqref="M11"/>
    </sheetView>
  </sheetViews>
  <sheetFormatPr defaultColWidth="9.140625" defaultRowHeight="15" x14ac:dyDescent="0.25"/>
  <cols>
    <col min="1" max="1" width="25.28515625" customWidth="1"/>
    <col min="2" max="2" width="69.85546875" bestFit="1" customWidth="1"/>
    <col min="3" max="4" width="16.85546875" bestFit="1" customWidth="1"/>
    <col min="5" max="5" width="16.140625" bestFit="1" customWidth="1"/>
    <col min="6" max="6" width="14.5703125" bestFit="1" customWidth="1"/>
    <col min="7" max="7" width="14.42578125" bestFit="1" customWidth="1"/>
    <col min="8" max="8" width="14.140625" bestFit="1" customWidth="1"/>
    <col min="9" max="9" width="16.140625" bestFit="1" customWidth="1"/>
    <col min="10" max="10" width="13.5703125" bestFit="1" customWidth="1"/>
    <col min="11" max="11" width="11.42578125" bestFit="1" customWidth="1"/>
    <col min="12" max="13" width="15" bestFit="1" customWidth="1"/>
    <col min="14" max="14" width="13.42578125" bestFit="1" customWidth="1"/>
  </cols>
  <sheetData>
    <row r="1" spans="1:12" x14ac:dyDescent="0.25">
      <c r="A1" s="1" t="s">
        <v>0</v>
      </c>
      <c r="J1" s="2"/>
      <c r="L1" s="3"/>
    </row>
    <row r="2" spans="1:12" x14ac:dyDescent="0.25">
      <c r="A2" s="1" t="s">
        <v>1</v>
      </c>
      <c r="L2" s="4"/>
    </row>
    <row r="3" spans="1:12" x14ac:dyDescent="0.25">
      <c r="A3" s="1" t="s">
        <v>2</v>
      </c>
    </row>
    <row r="5" spans="1:12" s="8" customFormat="1" x14ac:dyDescent="0.25">
      <c r="A5" s="5"/>
      <c r="B5" s="5"/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4</v>
      </c>
      <c r="J5" s="7" t="s">
        <v>9</v>
      </c>
      <c r="K5" s="7" t="s">
        <v>6</v>
      </c>
      <c r="L5" s="7"/>
    </row>
    <row r="6" spans="1:12" s="11" customFormat="1" x14ac:dyDescent="0.25">
      <c r="A6" s="9">
        <v>40086</v>
      </c>
      <c r="B6" s="10" t="s">
        <v>10</v>
      </c>
      <c r="C6" s="11">
        <v>-372944892</v>
      </c>
      <c r="D6" s="11">
        <v>-440015537</v>
      </c>
      <c r="E6" s="11">
        <v>67070645</v>
      </c>
      <c r="G6" s="12">
        <v>0.21</v>
      </c>
      <c r="H6" s="11">
        <v>-78318427.319999993</v>
      </c>
      <c r="I6" s="11">
        <v>-92403262.769999996</v>
      </c>
      <c r="J6" s="11">
        <v>14084835.449999999</v>
      </c>
      <c r="K6" s="11">
        <v>0</v>
      </c>
    </row>
    <row r="7" spans="1:12" s="11" customFormat="1" x14ac:dyDescent="0.25">
      <c r="A7" s="9">
        <v>40086</v>
      </c>
      <c r="B7" s="10" t="s">
        <v>34</v>
      </c>
      <c r="C7" s="11">
        <v>280337910</v>
      </c>
      <c r="D7" s="11">
        <v>-92504293</v>
      </c>
      <c r="E7" s="11">
        <v>372842203</v>
      </c>
      <c r="G7" s="12">
        <v>0.21</v>
      </c>
      <c r="H7" s="11">
        <v>58870961.099999994</v>
      </c>
      <c r="I7" s="11">
        <v>-19425901.529999997</v>
      </c>
      <c r="J7" s="11">
        <v>78296862.629999995</v>
      </c>
      <c r="K7" s="11">
        <v>0</v>
      </c>
    </row>
    <row r="8" spans="1:12" s="11" customFormat="1" x14ac:dyDescent="0.25">
      <c r="A8" s="9">
        <v>40451</v>
      </c>
      <c r="B8" s="10" t="s">
        <v>11</v>
      </c>
      <c r="C8" s="11">
        <v>-53348586.714285702</v>
      </c>
      <c r="D8" s="11">
        <v>-132720487</v>
      </c>
      <c r="E8" s="11">
        <v>79371900.285714298</v>
      </c>
      <c r="G8" s="12">
        <v>0.21</v>
      </c>
      <c r="H8" s="11">
        <v>-11203203.209999997</v>
      </c>
      <c r="I8" s="11">
        <v>-27871302.27</v>
      </c>
      <c r="J8" s="11">
        <v>16668099.060000002</v>
      </c>
      <c r="K8" s="11">
        <v>0</v>
      </c>
    </row>
    <row r="9" spans="1:12" s="11" customFormat="1" x14ac:dyDescent="0.25">
      <c r="A9" s="10">
        <v>40816</v>
      </c>
      <c r="B9" s="10" t="s">
        <v>12</v>
      </c>
      <c r="C9" s="11">
        <v>-110265393</v>
      </c>
      <c r="D9" s="13">
        <v>-143555143</v>
      </c>
      <c r="E9" s="11">
        <v>33289750</v>
      </c>
      <c r="F9" s="13"/>
      <c r="G9" s="12">
        <v>0.21</v>
      </c>
      <c r="H9" s="11">
        <v>-23155732.529999997</v>
      </c>
      <c r="I9" s="11">
        <v>-30146580.029999997</v>
      </c>
      <c r="J9" s="11">
        <v>6990847.5</v>
      </c>
      <c r="K9" s="11">
        <v>0</v>
      </c>
      <c r="L9" s="13"/>
    </row>
    <row r="10" spans="1:12" s="11" customFormat="1" x14ac:dyDescent="0.25">
      <c r="A10" s="10">
        <v>41182</v>
      </c>
      <c r="B10" s="10" t="s">
        <v>24</v>
      </c>
      <c r="C10" s="11">
        <v>-177136541</v>
      </c>
      <c r="D10" s="11">
        <v>-174504974</v>
      </c>
      <c r="E10" s="11">
        <v>-2631567</v>
      </c>
      <c r="F10" s="13"/>
      <c r="G10" s="12">
        <v>0.21</v>
      </c>
      <c r="H10" s="11">
        <v>-37198673.149999999</v>
      </c>
      <c r="I10" s="11">
        <v>-36646044.079999998</v>
      </c>
      <c r="J10" s="11">
        <v>-552629.06999999995</v>
      </c>
      <c r="K10" s="11">
        <v>0</v>
      </c>
      <c r="L10" s="13"/>
    </row>
    <row r="11" spans="1:12" s="11" customFormat="1" x14ac:dyDescent="0.25">
      <c r="A11" s="10">
        <v>41547</v>
      </c>
      <c r="B11" s="10" t="s">
        <v>13</v>
      </c>
      <c r="C11" s="11">
        <v>-137682317</v>
      </c>
      <c r="D11" s="11">
        <v>-167493748</v>
      </c>
      <c r="E11" s="11">
        <v>29811431</v>
      </c>
      <c r="F11" s="13"/>
      <c r="G11" s="12">
        <v>0.21</v>
      </c>
      <c r="H11" s="11">
        <v>-28913286.57</v>
      </c>
      <c r="I11" s="11">
        <v>-35173687.079999998</v>
      </c>
      <c r="J11" s="11">
        <v>6260400.5099999998</v>
      </c>
      <c r="K11" s="11">
        <v>0</v>
      </c>
      <c r="L11" s="13"/>
    </row>
    <row r="12" spans="1:12" s="11" customFormat="1" x14ac:dyDescent="0.25">
      <c r="A12" s="10">
        <v>41912</v>
      </c>
      <c r="B12" s="10" t="s">
        <v>14</v>
      </c>
      <c r="C12" s="11">
        <v>-261141430</v>
      </c>
      <c r="D12" s="11">
        <v>-297014507</v>
      </c>
      <c r="E12" s="11">
        <v>35873077</v>
      </c>
      <c r="F12" s="13"/>
      <c r="G12" s="12">
        <v>0.21</v>
      </c>
      <c r="H12" s="11">
        <v>-54839700.299999997</v>
      </c>
      <c r="I12" s="11">
        <v>-62373046.469999999</v>
      </c>
      <c r="J12" s="11">
        <v>7533346.1699999999</v>
      </c>
      <c r="K12" s="11">
        <v>0</v>
      </c>
      <c r="L12" s="13"/>
    </row>
    <row r="13" spans="1:12" s="11" customFormat="1" x14ac:dyDescent="0.25">
      <c r="A13" s="10">
        <v>42277</v>
      </c>
      <c r="B13" s="10" t="s">
        <v>15</v>
      </c>
      <c r="C13" s="11">
        <v>-194209729</v>
      </c>
      <c r="D13" s="11">
        <v>-219078665</v>
      </c>
      <c r="E13" s="13">
        <v>24868936</v>
      </c>
      <c r="F13" s="13"/>
      <c r="G13" s="12">
        <v>0.21</v>
      </c>
      <c r="H13" s="11">
        <v>-40784043.089999996</v>
      </c>
      <c r="I13" s="11">
        <v>-46006519.649999999</v>
      </c>
      <c r="J13" s="11">
        <v>5222476.5599999996</v>
      </c>
      <c r="K13" s="11">
        <v>0</v>
      </c>
      <c r="L13" s="13"/>
    </row>
    <row r="14" spans="1:12" s="11" customFormat="1" x14ac:dyDescent="0.25">
      <c r="A14" s="10">
        <v>42643</v>
      </c>
      <c r="B14" s="10" t="s">
        <v>25</v>
      </c>
      <c r="C14" s="11">
        <v>-357416608</v>
      </c>
      <c r="D14" s="11">
        <v>-383733497</v>
      </c>
      <c r="E14" s="13">
        <v>26316889</v>
      </c>
      <c r="F14" s="13"/>
      <c r="G14" s="12">
        <v>0.21</v>
      </c>
      <c r="H14" s="11">
        <v>-75057487.679999992</v>
      </c>
      <c r="I14" s="11">
        <v>-80584034.36999999</v>
      </c>
      <c r="J14" s="11">
        <v>5526546.6899999995</v>
      </c>
      <c r="K14" s="11">
        <v>0</v>
      </c>
      <c r="L14" s="13"/>
    </row>
    <row r="15" spans="1:12" s="11" customFormat="1" ht="15.75" customHeight="1" x14ac:dyDescent="0.25">
      <c r="A15" s="10">
        <v>43008</v>
      </c>
      <c r="B15" s="10" t="s">
        <v>26</v>
      </c>
      <c r="C15" s="11">
        <v>-143624437</v>
      </c>
      <c r="D15" s="11">
        <v>-212481170</v>
      </c>
      <c r="E15" s="13">
        <v>68856733</v>
      </c>
      <c r="F15" s="13"/>
      <c r="G15" s="12">
        <v>0.21</v>
      </c>
      <c r="H15" s="11">
        <v>-30161131.769999996</v>
      </c>
      <c r="I15" s="11">
        <v>-44621045.699999996</v>
      </c>
      <c r="J15" s="11">
        <v>14459913.93</v>
      </c>
      <c r="K15" s="11">
        <v>0</v>
      </c>
      <c r="L15" s="13"/>
    </row>
    <row r="16" spans="1:12" s="11" customFormat="1" x14ac:dyDescent="0.25">
      <c r="A16" s="10">
        <v>43373</v>
      </c>
      <c r="B16" s="10" t="s">
        <v>27</v>
      </c>
      <c r="C16" s="14">
        <v>-445657653</v>
      </c>
      <c r="D16" s="11">
        <v>-466201471</v>
      </c>
      <c r="E16" s="13">
        <v>20543818</v>
      </c>
      <c r="F16" s="13"/>
      <c r="G16" s="12">
        <v>0.21</v>
      </c>
      <c r="H16" s="11">
        <v>-93588107.129999995</v>
      </c>
      <c r="I16" s="11">
        <v>-97902308.909999996</v>
      </c>
      <c r="J16" s="11">
        <v>4314201.78</v>
      </c>
      <c r="K16" s="11">
        <v>0</v>
      </c>
      <c r="L16" s="13"/>
    </row>
    <row r="17" spans="1:16" s="11" customFormat="1" x14ac:dyDescent="0.25">
      <c r="A17" s="10">
        <v>43738</v>
      </c>
      <c r="B17" s="10" t="s">
        <v>28</v>
      </c>
      <c r="C17" s="14">
        <v>-188819331.49000001</v>
      </c>
      <c r="D17" s="11">
        <v>-213508255.49000001</v>
      </c>
      <c r="E17" s="13">
        <v>24688924</v>
      </c>
      <c r="F17" s="13"/>
      <c r="G17" s="12">
        <v>0.21</v>
      </c>
      <c r="H17" s="11">
        <v>-39652059.612900004</v>
      </c>
      <c r="I17" s="11">
        <v>-44836733.652900003</v>
      </c>
      <c r="J17" s="11">
        <v>5184674.04</v>
      </c>
      <c r="L17" s="13"/>
      <c r="M17" s="13"/>
    </row>
    <row r="18" spans="1:16" s="11" customFormat="1" x14ac:dyDescent="0.25">
      <c r="A18" s="10">
        <v>44104</v>
      </c>
      <c r="B18" s="10" t="s">
        <v>32</v>
      </c>
      <c r="C18" s="11">
        <v>76598663.150000006</v>
      </c>
      <c r="D18" s="11">
        <v>56520806.150000006</v>
      </c>
      <c r="E18" s="11">
        <v>20077857</v>
      </c>
      <c r="F18" s="13"/>
      <c r="G18" s="12">
        <v>0.21</v>
      </c>
      <c r="H18" s="11">
        <v>16085719.5515</v>
      </c>
      <c r="I18" s="11">
        <v>11869369.581499999</v>
      </c>
      <c r="J18" s="11">
        <v>4216349.97</v>
      </c>
      <c r="K18" s="11">
        <v>0</v>
      </c>
      <c r="L18" s="13"/>
    </row>
    <row r="19" spans="1:16" s="11" customFormat="1" x14ac:dyDescent="0.25">
      <c r="A19" s="10">
        <v>44469</v>
      </c>
      <c r="B19" s="10" t="s">
        <v>29</v>
      </c>
      <c r="C19" s="11">
        <v>-1901327705.98</v>
      </c>
      <c r="D19" s="11">
        <v>-1920464918.98</v>
      </c>
      <c r="E19" s="11">
        <v>19137213</v>
      </c>
      <c r="F19" s="13"/>
      <c r="G19" s="12">
        <v>0.21</v>
      </c>
      <c r="H19" s="11">
        <v>-399278818.25579995</v>
      </c>
      <c r="I19" s="11">
        <v>-403297632.98579997</v>
      </c>
      <c r="J19" s="11">
        <v>4018814.73</v>
      </c>
      <c r="L19" s="13"/>
    </row>
    <row r="20" spans="1:16" s="11" customFormat="1" x14ac:dyDescent="0.25">
      <c r="A20" s="10">
        <v>44834</v>
      </c>
      <c r="B20" s="10" t="s">
        <v>30</v>
      </c>
      <c r="C20" s="11">
        <v>1940721513</v>
      </c>
      <c r="D20" s="11">
        <v>1915534861</v>
      </c>
      <c r="E20" s="11">
        <v>25186652</v>
      </c>
      <c r="F20" s="13"/>
      <c r="G20" s="12">
        <v>0.21</v>
      </c>
      <c r="H20" s="11">
        <v>407551517.22000003</v>
      </c>
      <c r="I20" s="11">
        <v>402262320.30000001</v>
      </c>
      <c r="J20" s="11">
        <v>5289196.92</v>
      </c>
      <c r="L20" s="13"/>
    </row>
    <row r="21" spans="1:16" s="11" customFormat="1" x14ac:dyDescent="0.25">
      <c r="A21" s="10">
        <v>45199</v>
      </c>
      <c r="B21" s="10" t="s">
        <v>31</v>
      </c>
      <c r="C21" s="11">
        <v>-54976296</v>
      </c>
      <c r="D21" s="11">
        <v>-76544713</v>
      </c>
      <c r="E21" s="11">
        <v>21568417</v>
      </c>
      <c r="F21" s="13"/>
      <c r="G21" s="12">
        <v>0.21</v>
      </c>
      <c r="H21" s="11">
        <v>-11545022.159999998</v>
      </c>
      <c r="I21" s="11">
        <v>-16074389.729999999</v>
      </c>
      <c r="J21" s="11">
        <v>4529367.57</v>
      </c>
      <c r="L21" s="13"/>
    </row>
    <row r="22" spans="1:16" s="11" customFormat="1" x14ac:dyDescent="0.25">
      <c r="A22" s="10">
        <v>45565</v>
      </c>
      <c r="B22" s="10" t="s">
        <v>16</v>
      </c>
      <c r="C22" s="11">
        <v>42719442</v>
      </c>
      <c r="D22" s="11">
        <v>13883356</v>
      </c>
      <c r="E22" s="11">
        <v>28836086</v>
      </c>
      <c r="F22" s="13"/>
      <c r="G22" s="12">
        <v>0.21</v>
      </c>
      <c r="H22" s="11">
        <v>8971083.0399999991</v>
      </c>
      <c r="I22" s="11">
        <v>2915504.98</v>
      </c>
      <c r="J22" s="11">
        <v>6055578.0599999996</v>
      </c>
      <c r="L22" s="13"/>
    </row>
    <row r="23" spans="1:16" s="11" customFormat="1" x14ac:dyDescent="0.25">
      <c r="A23" s="10"/>
      <c r="B23" s="10" t="s">
        <v>17</v>
      </c>
      <c r="C23" s="14">
        <v>-46174243</v>
      </c>
      <c r="E23" s="13"/>
      <c r="F23" s="13">
        <v>-46174243</v>
      </c>
      <c r="G23" s="12">
        <v>0.21</v>
      </c>
      <c r="H23" s="11">
        <v>-9696591.0299999993</v>
      </c>
      <c r="I23" s="11">
        <v>0</v>
      </c>
      <c r="J23" s="11">
        <v>0</v>
      </c>
      <c r="K23" s="11">
        <v>-9696591.0299999993</v>
      </c>
      <c r="L23" s="13"/>
    </row>
    <row r="24" spans="1:16" s="11" customFormat="1" x14ac:dyDescent="0.25">
      <c r="A24" s="10"/>
      <c r="B24" s="15" t="s">
        <v>18</v>
      </c>
      <c r="C24" s="16">
        <f>SUM(C6:C23)</f>
        <v>-2104347635.0342855</v>
      </c>
      <c r="D24" s="16">
        <f>SUM(D6:D23)</f>
        <v>-2953882356.3199997</v>
      </c>
      <c r="E24" s="16">
        <f>SUM(E6:E23)</f>
        <v>895708964.28571427</v>
      </c>
      <c r="F24" s="16">
        <f>SUM(F6:F23)</f>
        <v>-46174243</v>
      </c>
      <c r="G24" s="13"/>
      <c r="H24" s="16">
        <f>SUM(H6:H23)</f>
        <v>-441913002.89719975</v>
      </c>
      <c r="I24" s="16">
        <f>SUM(I6:I23)</f>
        <v>-620315294.3671999</v>
      </c>
      <c r="J24" s="16">
        <f>SUM(J6:J23)</f>
        <v>188098882.49999997</v>
      </c>
      <c r="K24" s="16">
        <f>SUM(K6:K23)</f>
        <v>-9696591.0299999993</v>
      </c>
      <c r="L24" s="13"/>
    </row>
    <row r="25" spans="1:16" s="11" customFormat="1" x14ac:dyDescent="0.25">
      <c r="A25" s="10"/>
      <c r="B25" s="10"/>
      <c r="C25" s="17">
        <v>0.21</v>
      </c>
      <c r="D25" s="17">
        <v>0.21</v>
      </c>
      <c r="E25" s="17">
        <v>0.21</v>
      </c>
      <c r="F25" s="17">
        <v>0.21</v>
      </c>
      <c r="G25" s="13"/>
      <c r="H25" s="18"/>
      <c r="I25" s="18"/>
      <c r="J25" s="18"/>
      <c r="K25" s="18"/>
      <c r="L25" s="13"/>
    </row>
    <row r="26" spans="1:16" s="8" customFormat="1" x14ac:dyDescent="0.25">
      <c r="A26" s="5"/>
      <c r="B26" s="19"/>
      <c r="C26" s="11">
        <f>C24*C25</f>
        <v>-441913003.35719997</v>
      </c>
      <c r="D26" s="11">
        <f t="shared" ref="D26:F26" si="0">D24*D25</f>
        <v>-620315294.82719994</v>
      </c>
      <c r="E26" s="11">
        <f t="shared" si="0"/>
        <v>188098882.5</v>
      </c>
      <c r="F26" s="11">
        <f t="shared" si="0"/>
        <v>-9696591.0299999993</v>
      </c>
      <c r="L26" s="11"/>
      <c r="M26" s="11"/>
      <c r="N26" s="11"/>
      <c r="O26" s="11"/>
      <c r="P26" s="11"/>
    </row>
    <row r="27" spans="1:16" s="8" customFormat="1" x14ac:dyDescent="0.25">
      <c r="A27" s="5"/>
      <c r="B27" s="20"/>
      <c r="C27" s="11">
        <v>441913339</v>
      </c>
      <c r="D27" s="11">
        <v>620311385</v>
      </c>
      <c r="E27" s="11">
        <v>-188094637</v>
      </c>
      <c r="F27" s="11">
        <v>9696591</v>
      </c>
      <c r="G27" s="21" t="s">
        <v>19</v>
      </c>
      <c r="H27" s="11">
        <v>441913339</v>
      </c>
      <c r="I27" s="11">
        <v>620311385</v>
      </c>
      <c r="J27" s="11">
        <v>-188094637</v>
      </c>
      <c r="K27" s="11">
        <v>9696591</v>
      </c>
      <c r="L27" s="11"/>
      <c r="M27" s="11"/>
      <c r="N27" s="11"/>
      <c r="O27" s="11"/>
      <c r="P27" s="11"/>
    </row>
    <row r="28" spans="1:16" s="8" customFormat="1" x14ac:dyDescent="0.25">
      <c r="A28" s="5"/>
      <c r="B28" s="22"/>
      <c r="C28" s="23">
        <f>C26+C27</f>
        <v>335.6428000330925</v>
      </c>
      <c r="D28" s="23">
        <f t="shared" ref="D28:F28" si="1">D26+D27</f>
        <v>-3909.8271999359131</v>
      </c>
      <c r="E28" s="23">
        <f t="shared" si="1"/>
        <v>4245.5</v>
      </c>
      <c r="F28" s="23">
        <f t="shared" si="1"/>
        <v>-2.9999999329447746E-2</v>
      </c>
      <c r="G28" s="21" t="s">
        <v>20</v>
      </c>
      <c r="H28" s="23">
        <v>335.50420010089874</v>
      </c>
      <c r="I28" s="24">
        <v>-3909.9657999277115</v>
      </c>
      <c r="J28" s="24">
        <v>4245.4999999701977</v>
      </c>
      <c r="K28" s="24">
        <v>-2.9999999329447746E-2</v>
      </c>
      <c r="L28" s="11"/>
      <c r="M28" s="11"/>
      <c r="N28" s="11"/>
      <c r="O28" s="11"/>
      <c r="P28" s="11"/>
    </row>
    <row r="29" spans="1:16" s="8" customFormat="1" x14ac:dyDescent="0.25">
      <c r="A29" s="5"/>
      <c r="B29" s="25" t="s">
        <v>33</v>
      </c>
      <c r="C29"/>
      <c r="D29"/>
      <c r="E29"/>
      <c r="F29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C30" s="26"/>
      <c r="D30" s="26"/>
      <c r="E30" s="26"/>
      <c r="F30" s="4"/>
    </row>
    <row r="31" spans="1:16" x14ac:dyDescent="0.25">
      <c r="C31" s="26"/>
      <c r="D31" s="26"/>
      <c r="E31" s="26"/>
      <c r="F31" s="26"/>
    </row>
    <row r="32" spans="1:16" x14ac:dyDescent="0.25">
      <c r="C32" s="26"/>
      <c r="D32" s="26"/>
      <c r="E32" s="26"/>
      <c r="F32" s="26"/>
    </row>
    <row r="33" spans="3:6" x14ac:dyDescent="0.25">
      <c r="D33" s="26"/>
      <c r="E33" s="26"/>
      <c r="F33" s="26"/>
    </row>
    <row r="34" spans="3:6" x14ac:dyDescent="0.25">
      <c r="C34" s="26"/>
      <c r="D34" s="26"/>
      <c r="E34" s="26"/>
      <c r="F34" s="26"/>
    </row>
    <row r="35" spans="3:6" x14ac:dyDescent="0.25">
      <c r="E35" s="27"/>
      <c r="F35" s="27"/>
    </row>
    <row r="36" spans="3:6" x14ac:dyDescent="0.25">
      <c r="D36" s="28"/>
      <c r="E36" s="27"/>
      <c r="F36" s="27"/>
    </row>
    <row r="37" spans="3:6" x14ac:dyDescent="0.25">
      <c r="C37" s="27"/>
      <c r="D37" s="28"/>
      <c r="E37" s="27"/>
      <c r="F37" s="27"/>
    </row>
    <row r="38" spans="3:6" x14ac:dyDescent="0.25">
      <c r="D38" s="28"/>
      <c r="E38" s="27"/>
      <c r="F38" s="27"/>
    </row>
    <row r="39" spans="3:6" x14ac:dyDescent="0.25">
      <c r="D39" s="28"/>
      <c r="E39" s="27"/>
      <c r="F39" s="27"/>
    </row>
    <row r="40" spans="3:6" x14ac:dyDescent="0.25">
      <c r="D40" s="28"/>
      <c r="E40" s="27"/>
      <c r="F40" s="27"/>
    </row>
    <row r="41" spans="3:6" x14ac:dyDescent="0.25">
      <c r="D41" s="28"/>
      <c r="E41" s="27"/>
      <c r="F41" s="27"/>
    </row>
    <row r="42" spans="3:6" x14ac:dyDescent="0.25">
      <c r="D42" s="28"/>
      <c r="E42" s="27"/>
      <c r="F42" s="27"/>
    </row>
    <row r="43" spans="3:6" x14ac:dyDescent="0.25">
      <c r="D43" s="28"/>
      <c r="E43" s="27"/>
      <c r="F43" s="27"/>
    </row>
    <row r="44" spans="3:6" x14ac:dyDescent="0.25">
      <c r="D44" s="28"/>
      <c r="E44" s="27"/>
      <c r="F44" s="27"/>
    </row>
    <row r="45" spans="3:6" x14ac:dyDescent="0.25">
      <c r="D45" s="28"/>
      <c r="E45" s="27"/>
      <c r="F45" s="27"/>
    </row>
    <row r="46" spans="3:6" x14ac:dyDescent="0.25">
      <c r="D46" s="28"/>
      <c r="E46" s="27"/>
      <c r="F46" s="27"/>
    </row>
    <row r="47" spans="3:6" x14ac:dyDescent="0.25">
      <c r="D47" s="28"/>
      <c r="E47" s="27"/>
      <c r="F47" s="27"/>
    </row>
    <row r="48" spans="3:6" x14ac:dyDescent="0.25">
      <c r="D48" s="28"/>
      <c r="E48" s="27"/>
      <c r="F48" s="27"/>
    </row>
    <row r="49" spans="3:8" x14ac:dyDescent="0.25">
      <c r="D49" s="28"/>
      <c r="E49" s="27"/>
      <c r="F49" s="27"/>
    </row>
    <row r="50" spans="3:8" x14ac:dyDescent="0.25">
      <c r="D50" s="28"/>
      <c r="E50" s="27"/>
      <c r="F50" s="27"/>
    </row>
    <row r="51" spans="3:8" x14ac:dyDescent="0.25">
      <c r="D51" s="28"/>
      <c r="E51" s="27"/>
      <c r="F51" s="27"/>
    </row>
    <row r="52" spans="3:8" x14ac:dyDescent="0.25">
      <c r="D52" s="28"/>
      <c r="E52" s="27"/>
      <c r="F52" s="27"/>
    </row>
    <row r="53" spans="3:8" x14ac:dyDescent="0.25">
      <c r="D53" s="28"/>
      <c r="E53" s="27"/>
      <c r="F53" s="27"/>
    </row>
    <row r="54" spans="3:8" x14ac:dyDescent="0.25">
      <c r="F54" s="27"/>
    </row>
    <row r="55" spans="3:8" x14ac:dyDescent="0.25">
      <c r="C55" s="29"/>
      <c r="D55" s="7" t="s">
        <v>4</v>
      </c>
      <c r="E55" s="7" t="s">
        <v>5</v>
      </c>
      <c r="F55" s="6" t="s">
        <v>3</v>
      </c>
      <c r="G55" s="7" t="s">
        <v>6</v>
      </c>
    </row>
    <row r="56" spans="3:8" x14ac:dyDescent="0.25">
      <c r="C56" s="29">
        <v>40086</v>
      </c>
      <c r="D56" s="30">
        <v>111829164.3</v>
      </c>
      <c r="E56" s="30">
        <v>-92381698.079999998</v>
      </c>
      <c r="F56" s="31">
        <v>19447466.219999999</v>
      </c>
      <c r="G56" s="32" t="s">
        <v>21</v>
      </c>
      <c r="H56" s="33">
        <v>19447466.219999999</v>
      </c>
    </row>
    <row r="57" spans="3:8" x14ac:dyDescent="0.25">
      <c r="C57" s="29">
        <v>40451</v>
      </c>
      <c r="D57" s="30">
        <v>27871302.27</v>
      </c>
      <c r="E57" s="30">
        <v>-16668099.060000002</v>
      </c>
      <c r="F57" s="31">
        <v>11203203.209999997</v>
      </c>
      <c r="G57" s="32" t="s">
        <v>21</v>
      </c>
      <c r="H57" s="33">
        <v>11203203.209999997</v>
      </c>
    </row>
    <row r="58" spans="3:8" x14ac:dyDescent="0.25">
      <c r="C58" s="29">
        <v>40816</v>
      </c>
      <c r="D58" s="30">
        <v>30146580.029999997</v>
      </c>
      <c r="E58" s="30">
        <v>-6990847.5</v>
      </c>
      <c r="F58" s="31">
        <v>23155732.529999997</v>
      </c>
      <c r="G58" s="32" t="s">
        <v>21</v>
      </c>
      <c r="H58" s="33">
        <v>23155732.529999997</v>
      </c>
    </row>
    <row r="59" spans="3:8" x14ac:dyDescent="0.25">
      <c r="C59" s="29">
        <v>41182</v>
      </c>
      <c r="D59" s="30">
        <v>36646044.539999999</v>
      </c>
      <c r="E59" s="30">
        <v>552629.06999999995</v>
      </c>
      <c r="F59" s="31">
        <v>37198673.609999999</v>
      </c>
      <c r="G59" s="32" t="s">
        <v>21</v>
      </c>
      <c r="H59" s="33">
        <v>37198673.609999999</v>
      </c>
    </row>
    <row r="60" spans="3:8" x14ac:dyDescent="0.25">
      <c r="C60" s="29">
        <v>41547</v>
      </c>
      <c r="D60" s="30">
        <v>35173687.079999998</v>
      </c>
      <c r="E60" s="30">
        <v>-6260400.5099999998</v>
      </c>
      <c r="F60" s="31">
        <v>28913286.57</v>
      </c>
      <c r="G60" s="32" t="s">
        <v>21</v>
      </c>
      <c r="H60" s="33">
        <v>28913286.57</v>
      </c>
    </row>
    <row r="61" spans="3:8" x14ac:dyDescent="0.25">
      <c r="C61" s="29">
        <v>41912</v>
      </c>
      <c r="D61" s="30">
        <v>62373046.469999999</v>
      </c>
      <c r="E61" s="30">
        <v>-7533346.1699999999</v>
      </c>
      <c r="F61" s="31">
        <v>54839700.299999997</v>
      </c>
      <c r="G61" s="32" t="s">
        <v>21</v>
      </c>
      <c r="H61" s="33">
        <v>54839700.299999997</v>
      </c>
    </row>
    <row r="62" spans="3:8" x14ac:dyDescent="0.25">
      <c r="C62" s="29">
        <v>42277</v>
      </c>
      <c r="D62" s="30">
        <v>46006519.649999999</v>
      </c>
      <c r="E62" s="30">
        <v>-5222476.5599999996</v>
      </c>
      <c r="F62" s="31">
        <v>40784043.089999996</v>
      </c>
      <c r="G62" s="32" t="s">
        <v>21</v>
      </c>
      <c r="H62" s="33">
        <v>40784043.089999996</v>
      </c>
    </row>
    <row r="63" spans="3:8" x14ac:dyDescent="0.25">
      <c r="C63" s="29">
        <v>42643</v>
      </c>
      <c r="D63" s="30">
        <v>80584034.36999999</v>
      </c>
      <c r="E63" s="30">
        <v>-5526546.6899999995</v>
      </c>
      <c r="F63" s="31">
        <v>75057487.679999992</v>
      </c>
      <c r="G63" s="32" t="s">
        <v>21</v>
      </c>
      <c r="H63" s="33">
        <v>75057487.679999992</v>
      </c>
    </row>
    <row r="64" spans="3:8" x14ac:dyDescent="0.25">
      <c r="C64" s="29">
        <v>43008</v>
      </c>
      <c r="D64" s="30">
        <v>44621045.699999996</v>
      </c>
      <c r="E64" s="30">
        <v>-14459913.93</v>
      </c>
      <c r="F64" s="31">
        <v>30161131.769999996</v>
      </c>
      <c r="G64" s="32" t="s">
        <v>21</v>
      </c>
      <c r="H64" s="33">
        <v>30161131.769999996</v>
      </c>
    </row>
    <row r="65" spans="3:8" x14ac:dyDescent="0.25">
      <c r="C65" s="29">
        <v>43373</v>
      </c>
      <c r="D65" s="30">
        <v>97902308.909999996</v>
      </c>
      <c r="E65" s="30">
        <v>-4314201.78</v>
      </c>
      <c r="F65" s="31">
        <v>93588107.129999995</v>
      </c>
      <c r="G65" s="32" t="s">
        <v>21</v>
      </c>
      <c r="H65" s="33">
        <v>93588107.129999995</v>
      </c>
    </row>
    <row r="66" spans="3:8" x14ac:dyDescent="0.25">
      <c r="C66" s="29">
        <v>43738</v>
      </c>
      <c r="D66" s="30">
        <v>44836733.652900003</v>
      </c>
      <c r="E66" s="30">
        <v>-5184674.04</v>
      </c>
      <c r="F66" s="31">
        <v>39652059.612900004</v>
      </c>
      <c r="G66" s="32" t="s">
        <v>21</v>
      </c>
      <c r="H66" s="33">
        <v>39652059.612900004</v>
      </c>
    </row>
    <row r="67" spans="3:8" x14ac:dyDescent="0.25">
      <c r="C67" s="29">
        <v>44104</v>
      </c>
      <c r="D67" s="30">
        <v>-11869369.2369</v>
      </c>
      <c r="E67" s="30">
        <v>-4216349.97</v>
      </c>
      <c r="F67" s="31">
        <v>-16085719.206900001</v>
      </c>
      <c r="G67" s="32" t="s">
        <v>21</v>
      </c>
      <c r="H67" s="33">
        <v>-16085719.206900001</v>
      </c>
    </row>
    <row r="68" spans="3:8" x14ac:dyDescent="0.25">
      <c r="C68" s="29">
        <v>44469</v>
      </c>
      <c r="D68" s="30">
        <v>403297632.98579997</v>
      </c>
      <c r="E68" s="30">
        <v>-4018814.73</v>
      </c>
      <c r="F68" s="31">
        <v>399278818.25579995</v>
      </c>
      <c r="G68" s="34">
        <v>9696591.0299999993</v>
      </c>
      <c r="H68" s="33">
        <v>408975409.28579992</v>
      </c>
    </row>
    <row r="69" spans="3:8" x14ac:dyDescent="0.25">
      <c r="C69" s="29">
        <v>44834</v>
      </c>
      <c r="D69" s="30">
        <v>-402262320.72600001</v>
      </c>
      <c r="E69" s="30">
        <v>-5289196.92</v>
      </c>
      <c r="F69" s="31">
        <v>-407551517.64600003</v>
      </c>
      <c r="G69" s="34"/>
      <c r="H69" s="31"/>
    </row>
    <row r="70" spans="3:8" x14ac:dyDescent="0.25">
      <c r="C70" t="s">
        <v>22</v>
      </c>
      <c r="D70" s="35">
        <v>607156409.99579978</v>
      </c>
      <c r="E70" s="36">
        <v>-177513936.86999997</v>
      </c>
      <c r="F70" s="35">
        <v>429642473.12579989</v>
      </c>
      <c r="G70" s="35">
        <v>9696591.0299999993</v>
      </c>
      <c r="H70" s="35">
        <v>846890581.80179989</v>
      </c>
    </row>
    <row r="71" spans="3:8" x14ac:dyDescent="0.25">
      <c r="D71" s="36">
        <v>2891220999.9799991</v>
      </c>
      <c r="E71" s="36">
        <v>-845304461.28571415</v>
      </c>
      <c r="F71" s="36">
        <v>2045916538.6942854</v>
      </c>
      <c r="G71" s="36">
        <v>46174243</v>
      </c>
      <c r="H71" s="36">
        <v>4032812294.2942853</v>
      </c>
    </row>
    <row r="72" spans="3:8" x14ac:dyDescent="0.25">
      <c r="C72" s="37" t="s">
        <v>23</v>
      </c>
      <c r="D72" s="38">
        <v>-62661357.000000954</v>
      </c>
      <c r="E72" s="38">
        <v>50404503.000000119</v>
      </c>
      <c r="F72" s="38">
        <v>-58431097.000000238</v>
      </c>
      <c r="G72" s="38"/>
      <c r="H72" s="38"/>
    </row>
  </sheetData>
  <printOptions horizontalCentered="1"/>
  <pageMargins left="0.7" right="0.7" top="0.75" bottom="0.75" header="0.3" footer="0.3"/>
  <pageSetup scale="46" orientation="landscape" r:id="rId1"/>
  <headerFooter>
    <oddHeader>&amp;R&amp;"Arial,Regular"&amp;10CASE  NO. 2024-00276
ATTACHMENT 1
TO STAFF POST-HEARING DR 1-06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Multer, Joel</dc:creator>
  <cp:lastModifiedBy>Wilen, Eric</cp:lastModifiedBy>
  <cp:lastPrinted>2025-05-23T20:14:45Z</cp:lastPrinted>
  <dcterms:created xsi:type="dcterms:W3CDTF">2025-05-21T14:26:39Z</dcterms:created>
  <dcterms:modified xsi:type="dcterms:W3CDTF">2025-05-23T20:14:50Z</dcterms:modified>
</cp:coreProperties>
</file>