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140" activeTab="6"/>
  </bookViews>
  <sheets>
    <sheet name="KY Fed NOL Sum" sheetId="12" r:id="rId1"/>
    <sheet name="KY Fed NOL Detail" sheetId="7" r:id="rId2"/>
    <sheet name="DIV09" sheetId="8" r:id="rId3"/>
    <sheet name="DIV02" sheetId="9" r:id="rId4"/>
    <sheet name="DIV012" sheetId="10" r:id="rId5"/>
    <sheet name="DIV091" sheetId="11" r:id="rId6"/>
    <sheet name="KY Fed NOL DTA Depr" sheetId="14" r:id="rId7"/>
  </sheets>
  <definedNames>
    <definedName name="_xlnm.Print_Titles" localSheetId="4">'DIV012'!$A:$A,'DIV012'!$1:$5</definedName>
    <definedName name="_xlnm.Print_Titles" localSheetId="3">'DIV02'!$A:$A,'DIV02'!$1:$5</definedName>
    <definedName name="_xlnm.Print_Titles" localSheetId="2">'DIV09'!$A:$A,'DIV09'!$1:$5</definedName>
    <definedName name="_xlnm.Print_Titles" localSheetId="5">'DIV091'!$A:$A,'DIV091'!$1:$5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4" l="1"/>
  <c r="F5" i="14"/>
  <c r="E5" i="14"/>
  <c r="D5" i="14"/>
  <c r="C5" i="14"/>
  <c r="G13" i="14" l="1"/>
  <c r="K25" i="14"/>
  <c r="G16" i="14"/>
  <c r="F8" i="14" l="1"/>
  <c r="E8" i="14"/>
  <c r="D8" i="14"/>
  <c r="C8" i="14"/>
  <c r="E7" i="14"/>
  <c r="D7" i="14"/>
  <c r="C7" i="14"/>
  <c r="F7" i="14"/>
  <c r="F6" i="14"/>
  <c r="E6" i="14"/>
  <c r="D6" i="14"/>
  <c r="C6" i="14"/>
  <c r="H89" i="7"/>
  <c r="H81" i="7"/>
  <c r="H62" i="7"/>
  <c r="H42" i="7"/>
  <c r="H5" i="7"/>
  <c r="E9" i="14" l="1"/>
  <c r="E13" i="14" s="1"/>
  <c r="F9" i="14"/>
  <c r="F13" i="14" s="1"/>
  <c r="C9" i="14"/>
  <c r="C13" i="14" s="1"/>
  <c r="C17" i="14" s="1"/>
  <c r="C19" i="14" s="1"/>
  <c r="D9" i="14"/>
  <c r="D13" i="14" s="1"/>
  <c r="E169" i="9"/>
  <c r="Q169" i="9"/>
  <c r="Q168" i="9"/>
  <c r="Q170" i="9" s="1"/>
  <c r="E168" i="9"/>
  <c r="E170" i="9" s="1"/>
  <c r="K5" i="12"/>
  <c r="I5" i="12"/>
  <c r="G5" i="7" s="1"/>
  <c r="D16" i="14" l="1"/>
  <c r="D17" i="14"/>
  <c r="J169" i="9"/>
  <c r="AQ163" i="11"/>
  <c r="AQ162" i="11"/>
  <c r="H77" i="7" s="1"/>
  <c r="AQ161" i="11"/>
  <c r="H76" i="7" s="1"/>
  <c r="AQ160" i="11"/>
  <c r="H75" i="7" s="1"/>
  <c r="AO157" i="11"/>
  <c r="AP157" i="11"/>
  <c r="AQ157" i="11"/>
  <c r="H74" i="7" s="1"/>
  <c r="AN157" i="11"/>
  <c r="AL160" i="10"/>
  <c r="AQ163" i="10"/>
  <c r="AQ162" i="10"/>
  <c r="H58" i="7" s="1"/>
  <c r="AQ161" i="10"/>
  <c r="H57" i="7" s="1"/>
  <c r="AQ160" i="10"/>
  <c r="H56" i="7" s="1"/>
  <c r="AO157" i="10"/>
  <c r="AP157" i="10"/>
  <c r="AQ157" i="10"/>
  <c r="H55" i="7" s="1"/>
  <c r="AN157" i="10"/>
  <c r="AR162" i="8"/>
  <c r="AR161" i="8"/>
  <c r="G16" i="7" s="1"/>
  <c r="H16" i="7" s="1"/>
  <c r="AR160" i="8"/>
  <c r="G15" i="7" s="1"/>
  <c r="H15" i="7" s="1"/>
  <c r="AR159" i="8"/>
  <c r="G14" i="7" s="1"/>
  <c r="H14" i="7" s="1"/>
  <c r="AQ163" i="9"/>
  <c r="AQ162" i="9"/>
  <c r="AQ161" i="9"/>
  <c r="AQ160" i="9"/>
  <c r="AO157" i="9"/>
  <c r="AP157" i="9"/>
  <c r="AQ157" i="9"/>
  <c r="H34" i="7" s="1"/>
  <c r="AN157" i="9"/>
  <c r="AN155" i="8"/>
  <c r="AO155" i="8"/>
  <c r="AO157" i="8" s="1"/>
  <c r="AP155" i="8"/>
  <c r="AP157" i="8" s="1"/>
  <c r="AQ155" i="8"/>
  <c r="AQ157" i="8" s="1"/>
  <c r="AR155" i="8"/>
  <c r="AR157" i="8" s="1"/>
  <c r="G13" i="7" s="1"/>
  <c r="H13" i="7" s="1"/>
  <c r="D19" i="14" l="1"/>
  <c r="G74" i="7"/>
  <c r="H78" i="7"/>
  <c r="G75" i="7"/>
  <c r="G77" i="7"/>
  <c r="G76" i="7"/>
  <c r="G56" i="7"/>
  <c r="G58" i="7"/>
  <c r="G57" i="7"/>
  <c r="H59" i="7"/>
  <c r="G55" i="7"/>
  <c r="G34" i="7"/>
  <c r="G38" i="7"/>
  <c r="H38" i="7"/>
  <c r="G37" i="7"/>
  <c r="H37" i="7"/>
  <c r="G36" i="7"/>
  <c r="H36" i="7"/>
  <c r="G35" i="7"/>
  <c r="H35" i="7"/>
  <c r="G17" i="7"/>
  <c r="H17" i="7" s="1"/>
  <c r="G78" i="7" l="1"/>
  <c r="G59" i="7"/>
  <c r="H39" i="7"/>
  <c r="G39" i="7"/>
  <c r="AL163" i="11" l="1"/>
  <c r="AL162" i="11"/>
  <c r="F77" i="7" s="1"/>
  <c r="G71" i="7" s="1"/>
  <c r="AL161" i="11"/>
  <c r="F76" i="7" s="1"/>
  <c r="G70" i="7" s="1"/>
  <c r="AL160" i="11"/>
  <c r="F75" i="7" s="1"/>
  <c r="G69" i="7" s="1"/>
  <c r="AC163" i="11"/>
  <c r="AC162" i="11"/>
  <c r="E77" i="7" s="1"/>
  <c r="H71" i="7" s="1"/>
  <c r="AC161" i="11"/>
  <c r="E76" i="7" s="1"/>
  <c r="H70" i="7" s="1"/>
  <c r="AC160" i="11"/>
  <c r="E75" i="7" s="1"/>
  <c r="H69" i="7" s="1"/>
  <c r="Q163" i="11"/>
  <c r="Q162" i="11"/>
  <c r="D77" i="7" s="1"/>
  <c r="Q161" i="11"/>
  <c r="D76" i="7" s="1"/>
  <c r="Q160" i="11"/>
  <c r="D75" i="7" s="1"/>
  <c r="E163" i="11"/>
  <c r="E162" i="11"/>
  <c r="E161" i="11"/>
  <c r="E160" i="11"/>
  <c r="AL163" i="10"/>
  <c r="AL162" i="10"/>
  <c r="F58" i="7" s="1"/>
  <c r="G52" i="7" s="1"/>
  <c r="AL161" i="10"/>
  <c r="F57" i="7" s="1"/>
  <c r="G51" i="7" s="1"/>
  <c r="F56" i="7"/>
  <c r="G50" i="7" s="1"/>
  <c r="AC163" i="10"/>
  <c r="AC162" i="10"/>
  <c r="E58" i="7" s="1"/>
  <c r="H52" i="7" s="1"/>
  <c r="AC161" i="10"/>
  <c r="E57" i="7" s="1"/>
  <c r="H51" i="7" s="1"/>
  <c r="AC160" i="10"/>
  <c r="E56" i="7" s="1"/>
  <c r="H50" i="7" s="1"/>
  <c r="Q163" i="10"/>
  <c r="Q162" i="10"/>
  <c r="D58" i="7" s="1"/>
  <c r="Q161" i="10"/>
  <c r="D57" i="7" s="1"/>
  <c r="Q160" i="10"/>
  <c r="D56" i="7" s="1"/>
  <c r="E163" i="10"/>
  <c r="E162" i="10"/>
  <c r="E161" i="10"/>
  <c r="E160" i="10"/>
  <c r="AL163" i="9"/>
  <c r="F38" i="7" s="1"/>
  <c r="G31" i="7" s="1"/>
  <c r="AL162" i="9"/>
  <c r="F37" i="7" s="1"/>
  <c r="G30" i="7" s="1"/>
  <c r="AL161" i="9"/>
  <c r="F36" i="7" s="1"/>
  <c r="G29" i="7" s="1"/>
  <c r="AL160" i="9"/>
  <c r="F35" i="7" s="1"/>
  <c r="G28" i="7" s="1"/>
  <c r="AC163" i="9"/>
  <c r="E38" i="7" s="1"/>
  <c r="AC162" i="9"/>
  <c r="E37" i="7" s="1"/>
  <c r="H30" i="7" s="1"/>
  <c r="AC161" i="9"/>
  <c r="E36" i="7" s="1"/>
  <c r="H29" i="7" s="1"/>
  <c r="AC160" i="9"/>
  <c r="E35" i="7" s="1"/>
  <c r="H28" i="7" s="1"/>
  <c r="Q163" i="9"/>
  <c r="D38" i="7" s="1"/>
  <c r="E31" i="7" s="1"/>
  <c r="Q162" i="9"/>
  <c r="D37" i="7" s="1"/>
  <c r="Q161" i="9"/>
  <c r="D36" i="7" s="1"/>
  <c r="Q160" i="9"/>
  <c r="E162" i="9"/>
  <c r="E163" i="9"/>
  <c r="E161" i="9"/>
  <c r="E160" i="9"/>
  <c r="AM162" i="8"/>
  <c r="AM161" i="8"/>
  <c r="F16" i="7" s="1"/>
  <c r="G10" i="7" s="1"/>
  <c r="AM160" i="8"/>
  <c r="F15" i="7" s="1"/>
  <c r="G9" i="7" s="1"/>
  <c r="AM159" i="8"/>
  <c r="F14" i="7" s="1"/>
  <c r="G8" i="7" s="1"/>
  <c r="AD162" i="8"/>
  <c r="AD161" i="8"/>
  <c r="E16" i="7" s="1"/>
  <c r="H10" i="7" s="1"/>
  <c r="AD160" i="8"/>
  <c r="E15" i="7" s="1"/>
  <c r="H9" i="7" s="1"/>
  <c r="AD159" i="8"/>
  <c r="E14" i="7" s="1"/>
  <c r="H8" i="7" s="1"/>
  <c r="R162" i="8"/>
  <c r="R161" i="8"/>
  <c r="D16" i="7" s="1"/>
  <c r="R160" i="8"/>
  <c r="D15" i="7" s="1"/>
  <c r="R159" i="8"/>
  <c r="F162" i="8"/>
  <c r="F161" i="8"/>
  <c r="F160" i="8"/>
  <c r="F159" i="8"/>
  <c r="A10" i="12"/>
  <c r="A9" i="12"/>
  <c r="A8" i="12"/>
  <c r="D69" i="7" l="1"/>
  <c r="D70" i="7"/>
  <c r="D71" i="7"/>
  <c r="D14" i="7"/>
  <c r="R164" i="8"/>
  <c r="F164" i="8"/>
  <c r="F31" i="7"/>
  <c r="H31" i="7"/>
  <c r="E166" i="9"/>
  <c r="D35" i="7"/>
  <c r="E28" i="7" s="1"/>
  <c r="Q166" i="9"/>
  <c r="D50" i="7"/>
  <c r="D51" i="7"/>
  <c r="D52" i="7"/>
  <c r="D8" i="7"/>
  <c r="D9" i="7"/>
  <c r="D10" i="7"/>
  <c r="D29" i="7"/>
  <c r="D30" i="7"/>
  <c r="D31" i="7"/>
  <c r="D28" i="7"/>
  <c r="F28" i="7"/>
  <c r="AE155" i="11"/>
  <c r="AF155" i="11"/>
  <c r="AG155" i="11"/>
  <c r="AH155" i="11"/>
  <c r="AI155" i="11"/>
  <c r="AJ155" i="11"/>
  <c r="AK155" i="11"/>
  <c r="AL155" i="11"/>
  <c r="AD155" i="11"/>
  <c r="AE155" i="10"/>
  <c r="AF155" i="10"/>
  <c r="AG155" i="10"/>
  <c r="AH155" i="10"/>
  <c r="AI155" i="10"/>
  <c r="AJ155" i="10"/>
  <c r="AK155" i="10"/>
  <c r="AL155" i="10"/>
  <c r="AD155" i="10"/>
  <c r="C93" i="7"/>
  <c r="F74" i="7"/>
  <c r="G68" i="7" s="1"/>
  <c r="F70" i="7"/>
  <c r="F71" i="7"/>
  <c r="F69" i="7"/>
  <c r="E74" i="7"/>
  <c r="E70" i="7"/>
  <c r="E71" i="7"/>
  <c r="E69" i="7"/>
  <c r="D74" i="7"/>
  <c r="E68" i="7" s="1"/>
  <c r="D68" i="7"/>
  <c r="AC154" i="11"/>
  <c r="AB154" i="11"/>
  <c r="AA154" i="11"/>
  <c r="Z154" i="11"/>
  <c r="Y154" i="11"/>
  <c r="X154" i="11"/>
  <c r="W154" i="11"/>
  <c r="V154" i="11"/>
  <c r="U154" i="11"/>
  <c r="T154" i="11"/>
  <c r="S154" i="11"/>
  <c r="R154" i="11"/>
  <c r="Q154" i="11"/>
  <c r="P154" i="11"/>
  <c r="O154" i="11"/>
  <c r="N154" i="11"/>
  <c r="M154" i="11"/>
  <c r="L154" i="11"/>
  <c r="K154" i="11"/>
  <c r="J154" i="11"/>
  <c r="I154" i="11"/>
  <c r="H154" i="11"/>
  <c r="G154" i="11"/>
  <c r="F154" i="11"/>
  <c r="E154" i="11"/>
  <c r="AC128" i="11"/>
  <c r="AB128" i="11"/>
  <c r="AA128" i="11"/>
  <c r="Z128" i="11"/>
  <c r="Y128" i="11"/>
  <c r="X128" i="11"/>
  <c r="W128" i="11"/>
  <c r="V128" i="11"/>
  <c r="U128" i="11"/>
  <c r="T128" i="11"/>
  <c r="S128" i="11"/>
  <c r="R128" i="11"/>
  <c r="Q128" i="11"/>
  <c r="P128" i="11"/>
  <c r="O128" i="11"/>
  <c r="N128" i="11"/>
  <c r="M128" i="11"/>
  <c r="L128" i="11"/>
  <c r="K128" i="11"/>
  <c r="J128" i="11"/>
  <c r="I128" i="11"/>
  <c r="H128" i="11"/>
  <c r="G128" i="11"/>
  <c r="F128" i="11"/>
  <c r="E128" i="11"/>
  <c r="W53" i="11"/>
  <c r="V53" i="11"/>
  <c r="U53" i="11"/>
  <c r="T53" i="11"/>
  <c r="S53" i="11"/>
  <c r="R53" i="11"/>
  <c r="Q53" i="11"/>
  <c r="P53" i="11"/>
  <c r="O53" i="11"/>
  <c r="N53" i="11"/>
  <c r="M53" i="11"/>
  <c r="L53" i="11"/>
  <c r="K53" i="11"/>
  <c r="J53" i="11"/>
  <c r="I53" i="11"/>
  <c r="H53" i="11"/>
  <c r="G53" i="11"/>
  <c r="F53" i="11"/>
  <c r="E53" i="11"/>
  <c r="W50" i="11"/>
  <c r="V50" i="11"/>
  <c r="U50" i="11"/>
  <c r="T50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AC46" i="11"/>
  <c r="AB46" i="11"/>
  <c r="AA46" i="11"/>
  <c r="Z46" i="11"/>
  <c r="Y46" i="11"/>
  <c r="X46" i="11"/>
  <c r="W46" i="11"/>
  <c r="V46" i="11"/>
  <c r="U46" i="11"/>
  <c r="T46" i="11"/>
  <c r="S46" i="11"/>
  <c r="R46" i="11"/>
  <c r="Q46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AC33" i="11"/>
  <c r="AB33" i="11"/>
  <c r="AA33" i="11"/>
  <c r="Z33" i="11"/>
  <c r="Y33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F55" i="7"/>
  <c r="G49" i="7" s="1"/>
  <c r="F51" i="7"/>
  <c r="F52" i="7"/>
  <c r="F50" i="7"/>
  <c r="E55" i="7"/>
  <c r="H49" i="7" s="1"/>
  <c r="E51" i="7"/>
  <c r="E52" i="7"/>
  <c r="E50" i="7"/>
  <c r="D55" i="7"/>
  <c r="E49" i="7" s="1"/>
  <c r="D49" i="7"/>
  <c r="AC154" i="10"/>
  <c r="AB154" i="10"/>
  <c r="AA154" i="10"/>
  <c r="Z154" i="10"/>
  <c r="Y154" i="10"/>
  <c r="X154" i="10"/>
  <c r="W154" i="10"/>
  <c r="V154" i="10"/>
  <c r="U154" i="10"/>
  <c r="T154" i="10"/>
  <c r="S154" i="10"/>
  <c r="R154" i="10"/>
  <c r="Q154" i="10"/>
  <c r="P154" i="10"/>
  <c r="O154" i="10"/>
  <c r="N154" i="10"/>
  <c r="M154" i="10"/>
  <c r="L154" i="10"/>
  <c r="K154" i="10"/>
  <c r="J154" i="10"/>
  <c r="I154" i="10"/>
  <c r="H154" i="10"/>
  <c r="G154" i="10"/>
  <c r="F154" i="10"/>
  <c r="E154" i="10"/>
  <c r="AC128" i="10"/>
  <c r="AB128" i="10"/>
  <c r="AA128" i="10"/>
  <c r="Z128" i="10"/>
  <c r="Y128" i="10"/>
  <c r="X128" i="10"/>
  <c r="W128" i="10"/>
  <c r="V128" i="10"/>
  <c r="U128" i="10"/>
  <c r="T128" i="10"/>
  <c r="S128" i="10"/>
  <c r="R128" i="10"/>
  <c r="Q128" i="10"/>
  <c r="P128" i="10"/>
  <c r="O128" i="10"/>
  <c r="N128" i="10"/>
  <c r="M128" i="10"/>
  <c r="L128" i="10"/>
  <c r="K128" i="10"/>
  <c r="J128" i="10"/>
  <c r="I128" i="10"/>
  <c r="H128" i="10"/>
  <c r="G128" i="10"/>
  <c r="F128" i="10"/>
  <c r="E128" i="10"/>
  <c r="W53" i="10"/>
  <c r="V53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AC33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AE155" i="9"/>
  <c r="AF155" i="9"/>
  <c r="AG155" i="9"/>
  <c r="AH155" i="9"/>
  <c r="AI155" i="9"/>
  <c r="AJ155" i="9"/>
  <c r="AK155" i="9"/>
  <c r="AL155" i="9"/>
  <c r="AD155" i="9"/>
  <c r="AF155" i="8"/>
  <c r="AG155" i="8"/>
  <c r="AH155" i="8"/>
  <c r="AI155" i="8"/>
  <c r="AJ155" i="8"/>
  <c r="AK155" i="8"/>
  <c r="AL155" i="8"/>
  <c r="AM155" i="8"/>
  <c r="AE155" i="8"/>
  <c r="F34" i="7"/>
  <c r="F29" i="7"/>
  <c r="E34" i="7"/>
  <c r="H27" i="7" s="1"/>
  <c r="E30" i="7"/>
  <c r="D27" i="7"/>
  <c r="F30" i="7"/>
  <c r="E29" i="7"/>
  <c r="AC154" i="9"/>
  <c r="AB154" i="9"/>
  <c r="AA154" i="9"/>
  <c r="Z154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E154" i="9"/>
  <c r="AC128" i="9"/>
  <c r="AB128" i="9"/>
  <c r="AA128" i="9"/>
  <c r="Z128" i="9"/>
  <c r="Y128" i="9"/>
  <c r="X128" i="9"/>
  <c r="W128" i="9"/>
  <c r="V128" i="9"/>
  <c r="U128" i="9"/>
  <c r="T128" i="9"/>
  <c r="S128" i="9"/>
  <c r="R128" i="9"/>
  <c r="Q128" i="9"/>
  <c r="P128" i="9"/>
  <c r="O128" i="9"/>
  <c r="N128" i="9"/>
  <c r="M128" i="9"/>
  <c r="L128" i="9"/>
  <c r="K128" i="9"/>
  <c r="J128" i="9"/>
  <c r="I128" i="9"/>
  <c r="H128" i="9"/>
  <c r="G128" i="9"/>
  <c r="F128" i="9"/>
  <c r="E128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F13" i="7"/>
  <c r="G7" i="7" s="1"/>
  <c r="F9" i="7"/>
  <c r="F10" i="7"/>
  <c r="F8" i="7"/>
  <c r="E9" i="7"/>
  <c r="E10" i="7"/>
  <c r="E8" i="7"/>
  <c r="AD154" i="8"/>
  <c r="AC154" i="8"/>
  <c r="AB154" i="8"/>
  <c r="AA154" i="8"/>
  <c r="Z154" i="8"/>
  <c r="Y154" i="8"/>
  <c r="X154" i="8"/>
  <c r="W154" i="8"/>
  <c r="V154" i="8"/>
  <c r="U154" i="8"/>
  <c r="T154" i="8"/>
  <c r="S154" i="8"/>
  <c r="R154" i="8"/>
  <c r="Q154" i="8"/>
  <c r="P154" i="8"/>
  <c r="O154" i="8"/>
  <c r="N154" i="8"/>
  <c r="M154" i="8"/>
  <c r="L154" i="8"/>
  <c r="K154" i="8"/>
  <c r="J154" i="8"/>
  <c r="I154" i="8"/>
  <c r="H154" i="8"/>
  <c r="G154" i="8"/>
  <c r="F154" i="8"/>
  <c r="AD128" i="8"/>
  <c r="AC128" i="8"/>
  <c r="AB128" i="8"/>
  <c r="AA128" i="8"/>
  <c r="Z128" i="8"/>
  <c r="Y128" i="8"/>
  <c r="X128" i="8"/>
  <c r="W128" i="8"/>
  <c r="V128" i="8"/>
  <c r="U128" i="8"/>
  <c r="T128" i="8"/>
  <c r="S128" i="8"/>
  <c r="R128" i="8"/>
  <c r="Q128" i="8"/>
  <c r="P128" i="8"/>
  <c r="O128" i="8"/>
  <c r="N128" i="8"/>
  <c r="M128" i="8"/>
  <c r="L128" i="8"/>
  <c r="K128" i="8"/>
  <c r="J128" i="8"/>
  <c r="I128" i="8"/>
  <c r="H128" i="8"/>
  <c r="G128" i="8"/>
  <c r="F128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AD50" i="8"/>
  <c r="AC50" i="8"/>
  <c r="AB50" i="8"/>
  <c r="AA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AD33" i="8"/>
  <c r="AC33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F68" i="7" l="1"/>
  <c r="H68" i="7"/>
  <c r="J166" i="9"/>
  <c r="F39" i="7"/>
  <c r="G32" i="7" s="1"/>
  <c r="G41" i="7" s="1"/>
  <c r="G27" i="7"/>
  <c r="D32" i="7"/>
  <c r="F155" i="11"/>
  <c r="K155" i="11"/>
  <c r="S155" i="11"/>
  <c r="AA155" i="11"/>
  <c r="AB155" i="11"/>
  <c r="AC155" i="11"/>
  <c r="Z155" i="11"/>
  <c r="T155" i="11"/>
  <c r="L155" i="11"/>
  <c r="X155" i="10"/>
  <c r="L155" i="10"/>
  <c r="T155" i="10"/>
  <c r="AB155" i="10"/>
  <c r="AA155" i="9"/>
  <c r="Y155" i="8"/>
  <c r="I155" i="8"/>
  <c r="Q155" i="8"/>
  <c r="Z155" i="8"/>
  <c r="J155" i="11"/>
  <c r="R155" i="11"/>
  <c r="I155" i="11"/>
  <c r="Q155" i="11"/>
  <c r="Y155" i="11"/>
  <c r="H155" i="11"/>
  <c r="P155" i="11"/>
  <c r="X155" i="11"/>
  <c r="G155" i="11"/>
  <c r="O155" i="11"/>
  <c r="W155" i="11"/>
  <c r="N155" i="11"/>
  <c r="V155" i="11"/>
  <c r="E155" i="11"/>
  <c r="M155" i="11"/>
  <c r="U155" i="11"/>
  <c r="E155" i="10"/>
  <c r="M155" i="10"/>
  <c r="U155" i="10"/>
  <c r="AC155" i="10"/>
  <c r="J155" i="10"/>
  <c r="R155" i="10"/>
  <c r="Z155" i="10"/>
  <c r="I155" i="10"/>
  <c r="Q155" i="10"/>
  <c r="Y155" i="10"/>
  <c r="H155" i="10"/>
  <c r="P155" i="10"/>
  <c r="G155" i="10"/>
  <c r="O155" i="10"/>
  <c r="W155" i="10"/>
  <c r="F155" i="10"/>
  <c r="N155" i="10"/>
  <c r="V155" i="10"/>
  <c r="K155" i="10"/>
  <c r="S155" i="10"/>
  <c r="AA155" i="10"/>
  <c r="F27" i="7"/>
  <c r="E39" i="7"/>
  <c r="H32" i="7" s="1"/>
  <c r="H41" i="7" s="1"/>
  <c r="H45" i="7" s="1"/>
  <c r="J155" i="9"/>
  <c r="R155" i="9"/>
  <c r="Z155" i="9"/>
  <c r="I155" i="9"/>
  <c r="Y155" i="9"/>
  <c r="H155" i="9"/>
  <c r="P155" i="9"/>
  <c r="X155" i="9"/>
  <c r="G155" i="9"/>
  <c r="O155" i="9"/>
  <c r="W155" i="9"/>
  <c r="F155" i="9"/>
  <c r="N155" i="9"/>
  <c r="V155" i="9"/>
  <c r="L155" i="9"/>
  <c r="T155" i="9"/>
  <c r="AB155" i="9"/>
  <c r="Q155" i="9"/>
  <c r="D34" i="7" s="1"/>
  <c r="D39" i="7" s="1"/>
  <c r="E32" i="7" s="1"/>
  <c r="S155" i="9"/>
  <c r="E155" i="9"/>
  <c r="M155" i="9"/>
  <c r="U155" i="9"/>
  <c r="AC155" i="9"/>
  <c r="K155" i="9"/>
  <c r="G155" i="8"/>
  <c r="P155" i="8"/>
  <c r="J155" i="8"/>
  <c r="R155" i="8"/>
  <c r="D13" i="7" s="1"/>
  <c r="E7" i="7" s="1"/>
  <c r="H155" i="8"/>
  <c r="K155" i="8"/>
  <c r="S155" i="8"/>
  <c r="AA155" i="8"/>
  <c r="W155" i="8"/>
  <c r="L155" i="8"/>
  <c r="T155" i="8"/>
  <c r="AB155" i="8"/>
  <c r="O155" i="8"/>
  <c r="M155" i="8"/>
  <c r="U155" i="8"/>
  <c r="AC155" i="8"/>
  <c r="X155" i="8"/>
  <c r="F155" i="8"/>
  <c r="D7" i="7" s="1"/>
  <c r="D11" i="7" s="1"/>
  <c r="N155" i="8"/>
  <c r="V155" i="8"/>
  <c r="AD155" i="8"/>
  <c r="E13" i="7" s="1"/>
  <c r="E78" i="7"/>
  <c r="D72" i="7"/>
  <c r="F78" i="7"/>
  <c r="G72" i="7" s="1"/>
  <c r="G80" i="7" s="1"/>
  <c r="G84" i="7" s="1"/>
  <c r="I10" i="12" s="1"/>
  <c r="E59" i="7"/>
  <c r="D59" i="7"/>
  <c r="F59" i="7"/>
  <c r="G53" i="7" s="1"/>
  <c r="G61" i="7" s="1"/>
  <c r="G65" i="7" s="1"/>
  <c r="I9" i="12" s="1"/>
  <c r="D53" i="7"/>
  <c r="F49" i="7"/>
  <c r="F17" i="7"/>
  <c r="G11" i="7" s="1"/>
  <c r="G19" i="7" s="1"/>
  <c r="G23" i="7" s="1"/>
  <c r="I7" i="12" s="1"/>
  <c r="D78" i="7"/>
  <c r="F72" i="7" l="1"/>
  <c r="H72" i="7"/>
  <c r="H80" i="7" s="1"/>
  <c r="H84" i="7" s="1"/>
  <c r="F53" i="7"/>
  <c r="H53" i="7"/>
  <c r="H61" i="7" s="1"/>
  <c r="H65" i="7" s="1"/>
  <c r="F7" i="7"/>
  <c r="H7" i="7"/>
  <c r="G45" i="7"/>
  <c r="I8" i="12" s="1"/>
  <c r="I12" i="12" s="1"/>
  <c r="I16" i="12" s="1"/>
  <c r="I20" i="12" s="1"/>
  <c r="E27" i="7"/>
  <c r="E17" i="7"/>
  <c r="D17" i="7"/>
  <c r="E11" i="7" s="1"/>
  <c r="E41" i="7"/>
  <c r="E45" i="7" s="1"/>
  <c r="E8" i="12" s="1"/>
  <c r="D41" i="7"/>
  <c r="D45" i="7" s="1"/>
  <c r="C8" i="12" s="1"/>
  <c r="F80" i="7"/>
  <c r="F84" i="7" s="1"/>
  <c r="G10" i="12" s="1"/>
  <c r="K10" i="12" s="1"/>
  <c r="F32" i="7"/>
  <c r="F41" i="7" s="1"/>
  <c r="F45" i="7" s="1"/>
  <c r="G8" i="12" s="1"/>
  <c r="F61" i="7"/>
  <c r="F65" i="7" s="1"/>
  <c r="G9" i="12" s="1"/>
  <c r="K9" i="12" s="1"/>
  <c r="D61" i="7"/>
  <c r="D65" i="7" s="1"/>
  <c r="C9" i="12" s="1"/>
  <c r="E53" i="7"/>
  <c r="E61" i="7" s="1"/>
  <c r="E65" i="7" s="1"/>
  <c r="E9" i="12" s="1"/>
  <c r="E72" i="7"/>
  <c r="E80" i="7" s="1"/>
  <c r="E84" i="7" s="1"/>
  <c r="E10" i="12" s="1"/>
  <c r="D80" i="7"/>
  <c r="D84" i="7" s="1"/>
  <c r="C10" i="12" s="1"/>
  <c r="K8" i="12" l="1"/>
  <c r="G87" i="7"/>
  <c r="G91" i="7" s="1"/>
  <c r="F11" i="7"/>
  <c r="F19" i="7" s="1"/>
  <c r="F23" i="7" s="1"/>
  <c r="G7" i="12" s="1"/>
  <c r="K7" i="12" s="1"/>
  <c r="H11" i="7"/>
  <c r="H19" i="7" s="1"/>
  <c r="H23" i="7" s="1"/>
  <c r="H87" i="7" s="1"/>
  <c r="D19" i="7"/>
  <c r="D23" i="7" s="1"/>
  <c r="C7" i="12" s="1"/>
  <c r="C12" i="12" s="1"/>
  <c r="C16" i="12" s="1"/>
  <c r="E19" i="7"/>
  <c r="E23" i="7" s="1"/>
  <c r="E7" i="12" s="1"/>
  <c r="E12" i="12" s="1"/>
  <c r="E16" i="12" s="1"/>
  <c r="E20" i="12" s="1"/>
  <c r="H91" i="7" l="1"/>
  <c r="F15" i="14"/>
  <c r="F16" i="14" s="1"/>
  <c r="K12" i="12"/>
  <c r="K16" i="12" s="1"/>
  <c r="F87" i="7"/>
  <c r="F91" i="7" s="1"/>
  <c r="G12" i="12"/>
  <c r="G16" i="12" s="1"/>
  <c r="G20" i="12" s="1"/>
  <c r="K20" i="12" s="1"/>
  <c r="D87" i="7"/>
  <c r="E87" i="7"/>
  <c r="C21" i="12"/>
  <c r="E19" i="12" s="1"/>
  <c r="E21" i="12" s="1"/>
  <c r="C20" i="12"/>
  <c r="E91" i="7" l="1"/>
  <c r="E15" i="14"/>
  <c r="E16" i="14" s="1"/>
  <c r="E17" i="14" s="1"/>
  <c r="D91" i="7"/>
  <c r="D15" i="14"/>
  <c r="G19" i="12"/>
  <c r="G21" i="12" s="1"/>
  <c r="I19" i="12" s="1"/>
  <c r="I21" i="12" s="1"/>
  <c r="K19" i="12"/>
  <c r="K21" i="12" s="1"/>
  <c r="E19" i="14" l="1"/>
  <c r="F17" i="14"/>
  <c r="F19" i="14" l="1"/>
  <c r="G17" i="14"/>
  <c r="G19" i="14" s="1"/>
</calcChain>
</file>

<file path=xl/sharedStrings.xml><?xml version="1.0" encoding="utf-8"?>
<sst xmlns="http://schemas.openxmlformats.org/spreadsheetml/2006/main" count="2231" uniqueCount="373">
  <si>
    <t>Atmos Energy Corporation, Inc.</t>
  </si>
  <si>
    <t>Accumulated Deferred Income Taxes</t>
  </si>
  <si>
    <t>Adjustment Description</t>
  </si>
  <si>
    <t>Category</t>
  </si>
  <si>
    <t>Adj Code</t>
  </si>
  <si>
    <t>Environmental Activities</t>
  </si>
  <si>
    <t>ACC</t>
  </si>
  <si>
    <t>ACC01</t>
  </si>
  <si>
    <t>Ad Valorem Taxes</t>
  </si>
  <si>
    <t>ACC02</t>
  </si>
  <si>
    <t>Directors Deferred Bonus</t>
  </si>
  <si>
    <t>ACC03</t>
  </si>
  <si>
    <t>MIP/VPP Accrual</t>
  </si>
  <si>
    <t>Excl</t>
  </si>
  <si>
    <t>ACC04</t>
  </si>
  <si>
    <t>Accrued Environmental Asset</t>
  </si>
  <si>
    <t>ACC05</t>
  </si>
  <si>
    <t>Miscellaneous Accrued</t>
  </si>
  <si>
    <t>ACC06</t>
  </si>
  <si>
    <t>Self Insurance - Adjustment</t>
  </si>
  <si>
    <t>ACC08</t>
  </si>
  <si>
    <t>Vacation Accrual</t>
  </si>
  <si>
    <t>ACC11</t>
  </si>
  <si>
    <t>Worker's Comp Insurance Reserve</t>
  </si>
  <si>
    <t>ACC12</t>
  </si>
  <si>
    <t>Accrual - Subtotal</t>
  </si>
  <si>
    <t>Rabbi Trust - True Up</t>
  </si>
  <si>
    <t>BEN</t>
  </si>
  <si>
    <t>NBP01</t>
  </si>
  <si>
    <t>SEBP Adjustment</t>
  </si>
  <si>
    <t>NBP03</t>
  </si>
  <si>
    <t>SERP DTL Offset</t>
  </si>
  <si>
    <t>NBP04</t>
  </si>
  <si>
    <t>Restricted Stock Grant Plan</t>
  </si>
  <si>
    <t>NBP05</t>
  </si>
  <si>
    <t>Rabbi Trust</t>
  </si>
  <si>
    <t>NBP06</t>
  </si>
  <si>
    <t>VEBA Trust Contribution Adjustment</t>
  </si>
  <si>
    <t>NBP08</t>
  </si>
  <si>
    <t>Restricted Stock - MIP</t>
  </si>
  <si>
    <t>NBP13</t>
  </si>
  <si>
    <t>Director's Stock Awards</t>
  </si>
  <si>
    <t>NBP16</t>
  </si>
  <si>
    <t>Director's Stock - Temp</t>
  </si>
  <si>
    <t>NBP18</t>
  </si>
  <si>
    <t>Rabbi Trust Book Gain or Loss</t>
  </si>
  <si>
    <t>NBP22</t>
  </si>
  <si>
    <t>Rabbi Trust Tax Gain or Loss</t>
  </si>
  <si>
    <t>NBP23</t>
  </si>
  <si>
    <t>Rabbi Trust Unrealized Gain or Loss</t>
  </si>
  <si>
    <t>NBP24</t>
  </si>
  <si>
    <t>Pension Expense</t>
  </si>
  <si>
    <t>PEN01</t>
  </si>
  <si>
    <t>FAS106 Adjustment</t>
  </si>
  <si>
    <t>PRB01</t>
  </si>
  <si>
    <t>Benefits - Subtotal</t>
  </si>
  <si>
    <t>CWIP</t>
  </si>
  <si>
    <t>CWIP/RWIP</t>
  </si>
  <si>
    <t>FXA26</t>
  </si>
  <si>
    <t>RWIP</t>
  </si>
  <si>
    <t>FXA47</t>
  </si>
  <si>
    <t>CWIP/RWIP - Subtotal</t>
  </si>
  <si>
    <t>Fixed Asset Cost Adjustment</t>
  </si>
  <si>
    <t>FXA</t>
  </si>
  <si>
    <t>FXA01</t>
  </si>
  <si>
    <t>Depreciation Adjustment</t>
  </si>
  <si>
    <t>FXA02</t>
  </si>
  <si>
    <t>Book Gain/Loss on Sale of Fixed Assets</t>
  </si>
  <si>
    <t>FXA03</t>
  </si>
  <si>
    <t>Tax Gain/Loss on Sale of Fixed Assets</t>
  </si>
  <si>
    <t>FXA04</t>
  </si>
  <si>
    <t>Section 481(a) Cushion Gas</t>
  </si>
  <si>
    <t>FXA13</t>
  </si>
  <si>
    <t>Section 481(a) Line Pack Gas</t>
  </si>
  <si>
    <t>FXA14</t>
  </si>
  <si>
    <t>IRS Audit Assessment - Cost</t>
  </si>
  <si>
    <t>FXA15</t>
  </si>
  <si>
    <t>IRS Audit Assessment - Accum</t>
  </si>
  <si>
    <t>FXA16</t>
  </si>
  <si>
    <t>Repair % Completion Allowance</t>
  </si>
  <si>
    <t>FXA41</t>
  </si>
  <si>
    <t>Section 481(a) TPR</t>
  </si>
  <si>
    <t>FXA46</t>
  </si>
  <si>
    <t>Repairs Aggregation Sec 481(a) Adj</t>
  </si>
  <si>
    <t>FXA50</t>
  </si>
  <si>
    <t>AFUDC - Equity Asset Cost Adj</t>
  </si>
  <si>
    <t>FXA80</t>
  </si>
  <si>
    <t>Plant - Subtotal</t>
  </si>
  <si>
    <t>Deferred Gas Costs</t>
  </si>
  <si>
    <t>GCA</t>
  </si>
  <si>
    <t>GCA01</t>
  </si>
  <si>
    <t>Over Recoveries of PGA</t>
  </si>
  <si>
    <t>GCA03</t>
  </si>
  <si>
    <t>PGA - Amended Item</t>
  </si>
  <si>
    <t>GCA04</t>
  </si>
  <si>
    <t>Gas Cost Adjustment - Subtotal</t>
  </si>
  <si>
    <t>LGS - Goodwill Amortization</t>
  </si>
  <si>
    <t>GDW</t>
  </si>
  <si>
    <t>ONT13</t>
  </si>
  <si>
    <t>TXU - Goodwill Amortization</t>
  </si>
  <si>
    <t>ONT49</t>
  </si>
  <si>
    <t>Goodwill - Subtotal</t>
  </si>
  <si>
    <t>Customer Advances</t>
  </si>
  <si>
    <t>ONT</t>
  </si>
  <si>
    <t>CAP01</t>
  </si>
  <si>
    <t>Capital Loss CarryForward</t>
  </si>
  <si>
    <t>CAP_LOSS_CF</t>
  </si>
  <si>
    <t>Amoritzation - LGS Acq. 1810-13523</t>
  </si>
  <si>
    <t>DTE01</t>
  </si>
  <si>
    <t>Deferred Expense Projects</t>
  </si>
  <si>
    <t>DTE09</t>
  </si>
  <si>
    <t>Amoritzation - LGS Acq. 1810-14155</t>
  </si>
  <si>
    <t>DTE12</t>
  </si>
  <si>
    <t>Deferred Projects - TXU Acquisition</t>
  </si>
  <si>
    <t>DTE14</t>
  </si>
  <si>
    <t>RAR 91/93 Bond Cost Amortized</t>
  </si>
  <si>
    <t>DVA05</t>
  </si>
  <si>
    <t>RAR 91/93 Bond Cost Capitalized</t>
  </si>
  <si>
    <t>DVA06</t>
  </si>
  <si>
    <t>Leases - Assets</t>
  </si>
  <si>
    <t>DVA10</t>
  </si>
  <si>
    <t>DIG on Fixed Assets</t>
  </si>
  <si>
    <t>DVA16</t>
  </si>
  <si>
    <t>DIG on Fixed Assets - UCG Storage</t>
  </si>
  <si>
    <t>DVA18</t>
  </si>
  <si>
    <t>DIG on Fixed Assets - WKG</t>
  </si>
  <si>
    <t>DVA19</t>
  </si>
  <si>
    <t>Leases - Liabilities</t>
  </si>
  <si>
    <t>DVA20</t>
  </si>
  <si>
    <t>Leases Reclass - Liabilities</t>
  </si>
  <si>
    <t>DVA21</t>
  </si>
  <si>
    <t>RAR 86/90 Lease Expense Amortiz.</t>
  </si>
  <si>
    <t>DVA26</t>
  </si>
  <si>
    <t>MVG Right of Way</t>
  </si>
  <si>
    <t>DVA35</t>
  </si>
  <si>
    <t>Amortization - ComfurT Goodwill</t>
  </si>
  <si>
    <t>DVA37</t>
  </si>
  <si>
    <t>Deferred ITC - GGC</t>
  </si>
  <si>
    <t>ITC01</t>
  </si>
  <si>
    <t>Deferred ITC - UCG Non-Utility</t>
  </si>
  <si>
    <t>ITC02</t>
  </si>
  <si>
    <t xml:space="preserve">Deferred ITC - UCG </t>
  </si>
  <si>
    <t>ITC03</t>
  </si>
  <si>
    <t>Deferred ITC - MVG</t>
  </si>
  <si>
    <t>ITC04</t>
  </si>
  <si>
    <t>Regulatory Liability - GGC</t>
  </si>
  <si>
    <t>ITC05</t>
  </si>
  <si>
    <t>Capitalized Selling Expense</t>
  </si>
  <si>
    <t>NTE03</t>
  </si>
  <si>
    <t>Industrial Contracts</t>
  </si>
  <si>
    <t>NTE05</t>
  </si>
  <si>
    <t>Linder - Partnership Investment</t>
  </si>
  <si>
    <t>NTE08</t>
  </si>
  <si>
    <t>UNICAP Section 263A Costs</t>
  </si>
  <si>
    <t>NTE11</t>
  </si>
  <si>
    <t>481(a) UNICAP</t>
  </si>
  <si>
    <t>NTE15</t>
  </si>
  <si>
    <t>UNICAP - IRS Audit</t>
  </si>
  <si>
    <t>NTE19</t>
  </si>
  <si>
    <t>Allowance for Doubtful Accounts</t>
  </si>
  <si>
    <t>ONT02</t>
  </si>
  <si>
    <t>Clearing Account - Adjustment</t>
  </si>
  <si>
    <t>ONT03</t>
  </si>
  <si>
    <t>Charitable Contribution Carryover</t>
  </si>
  <si>
    <t>ONT04</t>
  </si>
  <si>
    <t>RAR CFWE 1990-1985</t>
  </si>
  <si>
    <t>ONT06</t>
  </si>
  <si>
    <t>Contributed Contracts</t>
  </si>
  <si>
    <t>ONT09</t>
  </si>
  <si>
    <t>Book Inc Recognized for MTM Acctg</t>
  </si>
  <si>
    <t>ONT19</t>
  </si>
  <si>
    <t>RAR Amortization of Non-Compete</t>
  </si>
  <si>
    <t>ONT20</t>
  </si>
  <si>
    <t>Union Gas - Non Compete</t>
  </si>
  <si>
    <t>ONT21</t>
  </si>
  <si>
    <t>Monarch - Non Compete</t>
  </si>
  <si>
    <t>ONT22</t>
  </si>
  <si>
    <t>Palmyra - Non Compete</t>
  </si>
  <si>
    <t>ONT23</t>
  </si>
  <si>
    <t>Duke - Purchased Contracts</t>
  </si>
  <si>
    <t>ONT27</t>
  </si>
  <si>
    <t>Prepayments</t>
  </si>
  <si>
    <t>ONT31</t>
  </si>
  <si>
    <t>Rate Case Accrual</t>
  </si>
  <si>
    <t>ONT32</t>
  </si>
  <si>
    <t>Research and Development Expenses</t>
  </si>
  <si>
    <t>ONT33</t>
  </si>
  <si>
    <t>Partnership Investment - Unitary</t>
  </si>
  <si>
    <t>ONT37</t>
  </si>
  <si>
    <t>IGS - Purchased Contracts</t>
  </si>
  <si>
    <t>ONT39</t>
  </si>
  <si>
    <t>Inventory Adjustment</t>
  </si>
  <si>
    <t>ONT44</t>
  </si>
  <si>
    <t>Stock Option Expense</t>
  </si>
  <si>
    <t>ONT50</t>
  </si>
  <si>
    <t>Prepayments - MVG</t>
  </si>
  <si>
    <t xml:space="preserve"> </t>
  </si>
  <si>
    <t>ONT51</t>
  </si>
  <si>
    <t>WACOG to FIFO Adjustment</t>
  </si>
  <si>
    <t>ONT52</t>
  </si>
  <si>
    <t>Tax Free Interest - Temp</t>
  </si>
  <si>
    <t>ONT58</t>
  </si>
  <si>
    <t>Federal &amp; State Tax Interest</t>
  </si>
  <si>
    <t>ONT61</t>
  </si>
  <si>
    <t>Prepayments - IRS Audits</t>
  </si>
  <si>
    <t>ONT64</t>
  </si>
  <si>
    <t>Impairment - Atmos Gathering LLC</t>
  </si>
  <si>
    <t>ONT66</t>
  </si>
  <si>
    <t>VA Charitable Contributions</t>
  </si>
  <si>
    <t>ONT67</t>
  </si>
  <si>
    <t>Reg Asset Benefit Accrual</t>
  </si>
  <si>
    <t>ONT68</t>
  </si>
  <si>
    <t>TX Rule 8.209 Reg Asset Deferral</t>
  </si>
  <si>
    <t>ONT69</t>
  </si>
  <si>
    <t>LA SIIP Reg Asset</t>
  </si>
  <si>
    <t>ONT70</t>
  </si>
  <si>
    <t>TN Reg Asset Deferral</t>
  </si>
  <si>
    <t>ONT71</t>
  </si>
  <si>
    <t>Intra Period Tax Allocation</t>
  </si>
  <si>
    <t>OTH</t>
  </si>
  <si>
    <t>Regulatory Asset - LGS Amortization</t>
  </si>
  <si>
    <t>RGA01</t>
  </si>
  <si>
    <t>AFUDC - Equity Gross-Up</t>
  </si>
  <si>
    <t>RGA02</t>
  </si>
  <si>
    <t>Regulatory Asset - Mid Tex</t>
  </si>
  <si>
    <t>RGA03</t>
  </si>
  <si>
    <t>Regulatory Asset - Winter Weather Event</t>
  </si>
  <si>
    <t>RGA04</t>
  </si>
  <si>
    <t>Regulatory Liability - Atmos 109</t>
  </si>
  <si>
    <t>RGL01</t>
  </si>
  <si>
    <t>Reg Liability – Pension &amp; OPEB asset</t>
  </si>
  <si>
    <t>RGL02</t>
  </si>
  <si>
    <t>Regulatory Liability - GGC 109</t>
  </si>
  <si>
    <t>RGL03</t>
  </si>
  <si>
    <t>Regulatory Liability - UCGC 109</t>
  </si>
  <si>
    <t>RGL04</t>
  </si>
  <si>
    <t>Regulatory Liability - UCGC Rate</t>
  </si>
  <si>
    <t>RGL05</t>
  </si>
  <si>
    <t>Regulatory Liability - 2017 Gross Up</t>
  </si>
  <si>
    <t>tcja</t>
  </si>
  <si>
    <t>RGL06</t>
  </si>
  <si>
    <t>Regulatory Liability - KY GUD</t>
  </si>
  <si>
    <t>RGL07</t>
  </si>
  <si>
    <t>Regulatory Liability - NSC</t>
  </si>
  <si>
    <t>RGL08</t>
  </si>
  <si>
    <t>Fuel Cell ITC</t>
  </si>
  <si>
    <t>RGL09</t>
  </si>
  <si>
    <t>Regulatory Liability - LA - Hurricane Ida</t>
  </si>
  <si>
    <t>RGL11</t>
  </si>
  <si>
    <t>Regulatory Liability - LA</t>
  </si>
  <si>
    <t>ATTD_RGL_LA</t>
  </si>
  <si>
    <t>CNG Tax Credit</t>
  </si>
  <si>
    <t>ATTD_Alternative Fuel Credit_CNG</t>
  </si>
  <si>
    <t>Other - Subtotal</t>
  </si>
  <si>
    <t>FD-NOL Credit Carryforward - Non Reg</t>
  </si>
  <si>
    <t>fed nol</t>
  </si>
  <si>
    <t>TAX</t>
  </si>
  <si>
    <t>TAX02NR</t>
  </si>
  <si>
    <t>FD-NOL Credit Carryforward - Utility</t>
  </si>
  <si>
    <t>TAX02U</t>
  </si>
  <si>
    <t>FD-NOL Credit Carryforward - Other</t>
  </si>
  <si>
    <t>TAX02OT</t>
  </si>
  <si>
    <t>ST-State Net Operating Loss</t>
  </si>
  <si>
    <t>TAX04</t>
  </si>
  <si>
    <t>ST-State Bonus Depreciation</t>
  </si>
  <si>
    <t>TAX05</t>
  </si>
  <si>
    <t>FD-FAS 115 Adjustment</t>
  </si>
  <si>
    <t>TAX06</t>
  </si>
  <si>
    <t>FD-Treasury Lock Adjustment</t>
  </si>
  <si>
    <t>TAX08</t>
  </si>
  <si>
    <t>FD-Other</t>
  </si>
  <si>
    <t>TAX10</t>
  </si>
  <si>
    <t>FD-Federal Benefit on State Bonus</t>
  </si>
  <si>
    <t>TAX11</t>
  </si>
  <si>
    <t>FD-Federal Benefit on State NOL</t>
  </si>
  <si>
    <t>TAX12</t>
  </si>
  <si>
    <t>FD-Fuel Cell Credit</t>
  </si>
  <si>
    <t>TAX15</t>
  </si>
  <si>
    <t>State Texas Margin WWE DTL</t>
  </si>
  <si>
    <t>SATTD_ONT10</t>
  </si>
  <si>
    <t>ST-Other</t>
  </si>
  <si>
    <t>TAX43</t>
  </si>
  <si>
    <t>ST - Valuation Allow on State NOL</t>
  </si>
  <si>
    <t>TAX13</t>
  </si>
  <si>
    <t>FD - Valuation on Fed Tax of St NO</t>
  </si>
  <si>
    <t>TAX14</t>
  </si>
  <si>
    <t>FD-FAS 158 Measurement Date Change</t>
  </si>
  <si>
    <t>TAX22</t>
  </si>
  <si>
    <t>FD-AMT Minimum Tax Credit</t>
  </si>
  <si>
    <t>TAX23</t>
  </si>
  <si>
    <t>ST- Valuation Allow Enterprise Zone ITC</t>
  </si>
  <si>
    <t>TAX37</t>
  </si>
  <si>
    <t>FD- Valuation Allow Fed Tax Enterprise Zone ITC</t>
  </si>
  <si>
    <t>TAX38</t>
  </si>
  <si>
    <t>ST-Enterprise Zone ITC</t>
  </si>
  <si>
    <t>TAX39</t>
  </si>
  <si>
    <t>STATE NOL_FIN48</t>
  </si>
  <si>
    <t>TAX44</t>
  </si>
  <si>
    <t>STATE NOL_FIN48 TN</t>
  </si>
  <si>
    <t>TAX45</t>
  </si>
  <si>
    <t>FD-Treasury Lock Adjustment-Realized</t>
  </si>
  <si>
    <t>TAX40</t>
  </si>
  <si>
    <t>FD-Treasury Lock Adjustment-Unrealized</t>
  </si>
  <si>
    <t>TAX41</t>
  </si>
  <si>
    <t>FD -Federal Tax on Enterprise ITC</t>
  </si>
  <si>
    <t>TAX42</t>
  </si>
  <si>
    <t>Other Tax Effected Items - Subtotal</t>
  </si>
  <si>
    <t>Total Accumulated Deferred Income Tax</t>
  </si>
  <si>
    <t>Fiscal 2021</t>
  </si>
  <si>
    <t>Pre Tax Book Income</t>
  </si>
  <si>
    <t>DIV 09</t>
  </si>
  <si>
    <t>FY 2022</t>
  </si>
  <si>
    <t xml:space="preserve">  ADIT Beginning of Year</t>
  </si>
  <si>
    <t xml:space="preserve">        Less Items Excluded from Rate Base</t>
  </si>
  <si>
    <t xml:space="preserve">        Less State Only Items</t>
  </si>
  <si>
    <t xml:space="preserve">        Less TCJA Regulatory Liabiltiy related ADIT</t>
  </si>
  <si>
    <t xml:space="preserve">  Adjusted ADIT Beginning of Year</t>
  </si>
  <si>
    <t xml:space="preserve">  ADIT End of Year</t>
  </si>
  <si>
    <t xml:space="preserve">  Adjusted ADIT End of Year</t>
  </si>
  <si>
    <t>Change in Adjusted ADIT</t>
  </si>
  <si>
    <t>Applicable Federal &amp; State Deferred Tax Rate</t>
  </si>
  <si>
    <t>Fiscal 2022</t>
  </si>
  <si>
    <t>Fiscal 2023</t>
  </si>
  <si>
    <t>Fiscal 2024</t>
  </si>
  <si>
    <t>.</t>
  </si>
  <si>
    <t xml:space="preserve">  </t>
  </si>
  <si>
    <t>Excluded</t>
  </si>
  <si>
    <t>State Only</t>
  </si>
  <si>
    <t>TCJA Reg Liab Related</t>
  </si>
  <si>
    <t>Federal Taxable Income (Loss) from Book/Tax Differences</t>
  </si>
  <si>
    <t>FY 2023</t>
  </si>
  <si>
    <t>FY 2024</t>
  </si>
  <si>
    <t>As of 6/30/2024</t>
  </si>
  <si>
    <t>DIV 02</t>
  </si>
  <si>
    <t>DIV 012</t>
  </si>
  <si>
    <t>DIV 091</t>
  </si>
  <si>
    <t>Kentucky Mid States Div Allocation</t>
  </si>
  <si>
    <t>Kentucky Jurisdiction Allocation</t>
  </si>
  <si>
    <t>Regulatory Federal Taxable Income (Loss)</t>
  </si>
  <si>
    <t>Federal Tax Rate</t>
  </si>
  <si>
    <t>Increase / (Decrease) in NOLC ADIT Asset</t>
  </si>
  <si>
    <t>state</t>
  </si>
  <si>
    <t xml:space="preserve">  NOLC ADIT Beginning of Year</t>
  </si>
  <si>
    <t xml:space="preserve">  NOLC ADIT End of Year</t>
  </si>
  <si>
    <t xml:space="preserve">  Increase / (Decrease) in NOLC ADIT Asset</t>
  </si>
  <si>
    <t>Fed NOL</t>
  </si>
  <si>
    <t>A</t>
  </si>
  <si>
    <r>
      <rPr>
        <b/>
        <sz val="11"/>
        <color rgb="FFFF0000"/>
        <rFont val="Aptos Narrow"/>
        <family val="2"/>
        <scheme val="minor"/>
      </rPr>
      <t>A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- </t>
    </r>
    <r>
      <rPr>
        <i/>
        <sz val="11"/>
        <color theme="1"/>
        <rFont val="Aptos Narrow"/>
        <family val="2"/>
        <scheme val="minor"/>
      </rPr>
      <t>NOL ADIT as of 9/30/2021 - End of Base Period in Case No. 2021-00214</t>
    </r>
  </si>
  <si>
    <t xml:space="preserve">        Less Federal NOL</t>
  </si>
  <si>
    <t>As of 9/30/2024</t>
  </si>
  <si>
    <t>Total FY 2024</t>
  </si>
  <si>
    <t>July - Sept</t>
  </si>
  <si>
    <t>KY Fed NOL DTA Depr</t>
  </si>
  <si>
    <t>09.30.21</t>
  </si>
  <si>
    <t>09.30.22</t>
  </si>
  <si>
    <t>09.30.23</t>
  </si>
  <si>
    <t>09.30.24</t>
  </si>
  <si>
    <t>Div 09 DTL Depr</t>
  </si>
  <si>
    <t>Div 02 DTL Depr</t>
  </si>
  <si>
    <t>Div 12 DTL Depr</t>
  </si>
  <si>
    <t>Div 91 DTL Depr</t>
  </si>
  <si>
    <t xml:space="preserve">   Total Division DTL Depr</t>
  </si>
  <si>
    <t>NOL DTA Total</t>
  </si>
  <si>
    <t>NOL DTA Other</t>
  </si>
  <si>
    <t>Div 09 Taxable Income</t>
  </si>
  <si>
    <t>Increase/(Utilization NOL Carryforward Depr</t>
  </si>
  <si>
    <t>FY Ending</t>
  </si>
  <si>
    <t>TY Ending</t>
  </si>
  <si>
    <t>03.31.26</t>
  </si>
  <si>
    <t>Avg</t>
  </si>
  <si>
    <t>Max NOL DTA Depr Equiv to Tot Div DTL Depr</t>
  </si>
  <si>
    <t>NOL Carryforward Depr</t>
  </si>
  <si>
    <t>NOL DTA Depr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</si>
</sst>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000%"/>
    <numFmt numFmtId="166" formatCode="0.0000%"/>
    <numFmt numFmtId="167" formatCode="_-* #,##0.00_-;\-* #,##0.00_-;_-* &quot;-&quot;??_-;_-@_-"/>
    <numFmt numFmtId="169" formatCode="#,##0.000_);\(#,##0.000\)"/>
  </numFmts>
  <fonts count="2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Arial"/>
      <family val="2"/>
    </font>
    <font>
      <sz val="10"/>
      <name val="Calibri"/>
      <family val="2"/>
    </font>
    <font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color rgb="FF0000FF"/>
      <name val="Calibri"/>
      <family val="2"/>
    </font>
    <font>
      <sz val="10"/>
      <color rgb="FFFF0000"/>
      <name val="Calibri"/>
      <family val="2"/>
    </font>
    <font>
      <b/>
      <sz val="10"/>
      <name val="Calibri"/>
      <family val="2"/>
    </font>
    <font>
      <b/>
      <sz val="10"/>
      <name val="Aptos Narrow"/>
      <family val="2"/>
      <scheme val="minor"/>
    </font>
    <font>
      <sz val="11"/>
      <name val="Aptos Narrow"/>
      <family val="2"/>
      <scheme val="minor"/>
    </font>
    <font>
      <sz val="10"/>
      <color rgb="FF3366CC"/>
      <name val="Calibri"/>
      <family val="2"/>
    </font>
    <font>
      <b/>
      <sz val="11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  <font>
      <sz val="9"/>
      <name val="Times New Roman"/>
      <family val="1"/>
    </font>
    <font>
      <b/>
      <sz val="10"/>
      <name val="Arial"/>
      <family val="2"/>
    </font>
    <font>
      <sz val="12"/>
      <name val="Helvetica-Narrow"/>
      <family val="2"/>
    </font>
    <font>
      <sz val="11"/>
      <color theme="1"/>
      <name val="Calibri"/>
      <family val="2"/>
    </font>
    <font>
      <sz val="12"/>
      <name val="Arial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0" fontId="6" fillId="0" borderId="0"/>
    <xf numFmtId="0" fontId="22" fillId="0" borderId="1" applyNumberFormat="0" applyFill="0" applyProtection="0">
      <alignment horizontal="center" wrapText="1"/>
    </xf>
    <xf numFmtId="0" fontId="6" fillId="0" borderId="0"/>
    <xf numFmtId="37" fontId="23" fillId="0" borderId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4" fillId="0" borderId="0"/>
    <xf numFmtId="43" fontId="2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25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41" fontId="6" fillId="0" borderId="0" applyFont="0" applyFill="0" applyBorder="0" applyAlignment="0" applyProtection="0"/>
    <xf numFmtId="0" fontId="6" fillId="0" borderId="0" applyFill="0"/>
    <xf numFmtId="0" fontId="1" fillId="0" borderId="0"/>
    <xf numFmtId="4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/>
    <xf numFmtId="0" fontId="2" fillId="0" borderId="0" xfId="0" applyFont="1"/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37" fontId="7" fillId="0" borderId="0" xfId="3" applyFont="1" applyFill="1" applyBorder="1"/>
    <xf numFmtId="0" fontId="7" fillId="0" borderId="0" xfId="0" applyFont="1" applyAlignment="1">
      <alignment horizontal="center"/>
    </xf>
    <xf numFmtId="0" fontId="7" fillId="0" borderId="0" xfId="0" applyFont="1"/>
    <xf numFmtId="164" fontId="3" fillId="0" borderId="4" xfId="1" applyNumberFormat="1" applyFont="1" applyFill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164" fontId="4" fillId="0" borderId="0" xfId="1" applyNumberFormat="1" applyFont="1" applyFill="1" applyBorder="1"/>
    <xf numFmtId="164" fontId="3" fillId="0" borderId="0" xfId="0" applyNumberFormat="1" applyFont="1"/>
    <xf numFmtId="164" fontId="3" fillId="0" borderId="3" xfId="0" applyNumberFormat="1" applyFont="1" applyBorder="1"/>
    <xf numFmtId="164" fontId="5" fillId="0" borderId="3" xfId="1" applyNumberFormat="1" applyFont="1" applyFill="1" applyBorder="1"/>
    <xf numFmtId="164" fontId="0" fillId="0" borderId="0" xfId="0" applyNumberFormat="1"/>
    <xf numFmtId="0" fontId="11" fillId="0" borderId="0" xfId="0" applyFont="1" applyAlignment="1">
      <alignment horizontal="center"/>
    </xf>
    <xf numFmtId="164" fontId="7" fillId="0" borderId="0" xfId="1" applyNumberFormat="1" applyFont="1" applyFill="1" applyBorder="1"/>
    <xf numFmtId="164" fontId="0" fillId="0" borderId="0" xfId="1" applyNumberFormat="1" applyFont="1"/>
    <xf numFmtId="164" fontId="5" fillId="0" borderId="4" xfId="1" applyNumberFormat="1" applyFont="1" applyFill="1" applyBorder="1" applyAlignment="1">
      <alignment horizontal="center"/>
    </xf>
    <xf numFmtId="164" fontId="13" fillId="0" borderId="4" xfId="1" applyNumberFormat="1" applyFont="1" applyFill="1" applyBorder="1" applyAlignment="1">
      <alignment horizontal="center"/>
    </xf>
    <xf numFmtId="164" fontId="14" fillId="0" borderId="4" xfId="1" applyNumberFormat="1" applyFont="1" applyFill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14" fontId="13" fillId="0" borderId="5" xfId="0" applyNumberFormat="1" applyFont="1" applyBorder="1" applyAlignment="1">
      <alignment horizontal="center"/>
    </xf>
    <xf numFmtId="14" fontId="14" fillId="0" borderId="5" xfId="0" applyNumberFormat="1" applyFont="1" applyBorder="1" applyAlignment="1">
      <alignment horizontal="center"/>
    </xf>
    <xf numFmtId="0" fontId="15" fillId="0" borderId="0" xfId="0" applyFont="1"/>
    <xf numFmtId="164" fontId="9" fillId="0" borderId="0" xfId="1" applyNumberFormat="1" applyFont="1" applyFill="1"/>
    <xf numFmtId="164" fontId="14" fillId="0" borderId="0" xfId="0" applyNumberFormat="1" applyFont="1"/>
    <xf numFmtId="164" fontId="14" fillId="0" borderId="0" xfId="1" applyNumberFormat="1" applyFont="1" applyFill="1"/>
    <xf numFmtId="164" fontId="16" fillId="0" borderId="0" xfId="1" applyNumberFormat="1" applyFont="1" applyFill="1" applyBorder="1"/>
    <xf numFmtId="164" fontId="14" fillId="0" borderId="3" xfId="1" applyNumberFormat="1" applyFont="1" applyFill="1" applyBorder="1"/>
    <xf numFmtId="10" fontId="0" fillId="0" borderId="0" xfId="2" applyNumberFormat="1" applyFont="1"/>
    <xf numFmtId="164" fontId="2" fillId="0" borderId="0" xfId="1" applyNumberFormat="1" applyFont="1"/>
    <xf numFmtId="164" fontId="2" fillId="0" borderId="2" xfId="1" applyNumberFormat="1" applyFont="1" applyBorder="1"/>
    <xf numFmtId="0" fontId="2" fillId="0" borderId="0" xfId="0" applyFont="1" applyAlignment="1">
      <alignment horizontal="center"/>
    </xf>
    <xf numFmtId="164" fontId="2" fillId="0" borderId="0" xfId="0" applyNumberFormat="1" applyFont="1"/>
    <xf numFmtId="164" fontId="2" fillId="0" borderId="3" xfId="0" applyNumberFormat="1" applyFont="1" applyBorder="1"/>
    <xf numFmtId="10" fontId="2" fillId="0" borderId="0" xfId="2" applyNumberFormat="1" applyFont="1"/>
    <xf numFmtId="37" fontId="7" fillId="0" borderId="0" xfId="3" applyFont="1" applyFill="1" applyBorder="1" applyAlignment="1">
      <alignment horizontal="center"/>
    </xf>
    <xf numFmtId="37" fontId="9" fillId="0" borderId="0" xfId="3" applyFont="1" applyFill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/>
    <xf numFmtId="0" fontId="12" fillId="0" borderId="0" xfId="0" applyFont="1"/>
    <xf numFmtId="164" fontId="0" fillId="0" borderId="1" xfId="1" applyNumberFormat="1" applyFont="1" applyBorder="1"/>
    <xf numFmtId="10" fontId="0" fillId="0" borderId="1" xfId="2" applyNumberFormat="1" applyFont="1" applyBorder="1"/>
    <xf numFmtId="164" fontId="2" fillId="0" borderId="6" xfId="0" applyNumberFormat="1" applyFont="1" applyBorder="1"/>
    <xf numFmtId="164" fontId="17" fillId="0" borderId="0" xfId="1" applyNumberFormat="1" applyFont="1" applyAlignment="1">
      <alignment horizontal="right"/>
    </xf>
    <xf numFmtId="166" fontId="0" fillId="0" borderId="0" xfId="2" applyNumberFormat="1" applyFont="1"/>
    <xf numFmtId="166" fontId="0" fillId="0" borderId="0" xfId="0" applyNumberFormat="1"/>
    <xf numFmtId="166" fontId="0" fillId="0" borderId="0" xfId="2" applyNumberFormat="1" applyFont="1" applyFill="1"/>
    <xf numFmtId="165" fontId="0" fillId="0" borderId="0" xfId="0" applyNumberFormat="1"/>
    <xf numFmtId="164" fontId="9" fillId="0" borderId="0" xfId="0" applyNumberFormat="1" applyFont="1"/>
    <xf numFmtId="164" fontId="7" fillId="0" borderId="0" xfId="1" applyNumberFormat="1" applyFont="1" applyFill="1" applyAlignment="1">
      <alignment horizontal="right"/>
    </xf>
    <xf numFmtId="164" fontId="14" fillId="0" borderId="0" xfId="1" applyNumberFormat="1" applyFont="1" applyFill="1" applyBorder="1"/>
    <xf numFmtId="164" fontId="14" fillId="0" borderId="3" xfId="0" applyNumberFormat="1" applyFont="1" applyBorder="1"/>
    <xf numFmtId="43" fontId="0" fillId="0" borderId="0" xfId="1" applyFont="1"/>
    <xf numFmtId="164" fontId="0" fillId="0" borderId="0" xfId="1" applyNumberFormat="1" applyFont="1" applyBorder="1"/>
    <xf numFmtId="10" fontId="0" fillId="0" borderId="0" xfId="2" applyNumberFormat="1" applyFont="1" applyBorder="1"/>
    <xf numFmtId="164" fontId="0" fillId="0" borderId="1" xfId="0" applyNumberFormat="1" applyBorder="1"/>
    <xf numFmtId="10" fontId="0" fillId="0" borderId="0" xfId="2" applyNumberFormat="1" applyFont="1" applyFill="1"/>
    <xf numFmtId="10" fontId="2" fillId="0" borderId="0" xfId="0" applyNumberFormat="1" applyFont="1"/>
    <xf numFmtId="37" fontId="0" fillId="0" borderId="0" xfId="0" applyNumberFormat="1"/>
    <xf numFmtId="17" fontId="0" fillId="0" borderId="0" xfId="0" applyNumberFormat="1"/>
    <xf numFmtId="164" fontId="20" fillId="2" borderId="7" xfId="22" applyNumberFormat="1" applyFont="1" applyFill="1" applyBorder="1"/>
    <xf numFmtId="169" fontId="0" fillId="0" borderId="0" xfId="0" applyNumberFormat="1"/>
  </cellXfs>
  <cellStyles count="53">
    <cellStyle name="ColumnHeader" xfId="12"/>
    <cellStyle name="Comma" xfId="1" builtinId="3"/>
    <cellStyle name="Comma [0] 10" xfId="30"/>
    <cellStyle name="Comma 10" xfId="8"/>
    <cellStyle name="Comma 10 10" xfId="6"/>
    <cellStyle name="Comma 180" xfId="7"/>
    <cellStyle name="Comma 180 2" xfId="22"/>
    <cellStyle name="Comma 180 2 2" xfId="37"/>
    <cellStyle name="Comma 180 2 2 2" xfId="46"/>
    <cellStyle name="Comma 2" xfId="19"/>
    <cellStyle name="Comma 3" xfId="16"/>
    <cellStyle name="Comma 3 10" xfId="26"/>
    <cellStyle name="Comma 4" xfId="34"/>
    <cellStyle name="Comma 5" xfId="44"/>
    <cellStyle name="Comma 6" xfId="48"/>
    <cellStyle name="Comma 7" xfId="20"/>
    <cellStyle name="Comma 8" xfId="51"/>
    <cellStyle name="Comma 9" xfId="52"/>
    <cellStyle name="Currency 2" xfId="33"/>
    <cellStyle name="Currency 3" xfId="41"/>
    <cellStyle name="Normal" xfId="0" builtinId="0"/>
    <cellStyle name="Normal - Style1 2 2" xfId="29"/>
    <cellStyle name="Normal 10 18" xfId="45"/>
    <cellStyle name="Normal 158" xfId="31"/>
    <cellStyle name="Normal 2" xfId="10"/>
    <cellStyle name="Normal 2 2" xfId="11"/>
    <cellStyle name="Normal 2 2 3" xfId="42"/>
    <cellStyle name="Normal 221" xfId="32"/>
    <cellStyle name="Normal 26" xfId="17"/>
    <cellStyle name="Normal 3" xfId="14"/>
    <cellStyle name="Normal 3 16" xfId="24"/>
    <cellStyle name="Normal 3 2" xfId="15"/>
    <cellStyle name="Normal 3 3" xfId="21"/>
    <cellStyle name="Normal 4" xfId="18"/>
    <cellStyle name="Normal 5" xfId="39"/>
    <cellStyle name="Normal 6" xfId="47"/>
    <cellStyle name="Normal 7" xfId="4"/>
    <cellStyle name="Normal 7 5" xfId="43"/>
    <cellStyle name="Normal 8" xfId="13"/>
    <cellStyle name="Normal 83_FERC to Tax Life" xfId="27"/>
    <cellStyle name="Normal 9" xfId="50"/>
    <cellStyle name="Percent" xfId="2" builtinId="5"/>
    <cellStyle name="Percent 2" xfId="35"/>
    <cellStyle name="Percent 3" xfId="40"/>
    <cellStyle name="Percent 3 2 2 3" xfId="25"/>
    <cellStyle name="Percent 4" xfId="49"/>
    <cellStyle name="Percent 5" xfId="5"/>
    <cellStyle name="Percent 88" xfId="28"/>
    <cellStyle name="Percent 88 2" xfId="38"/>
    <cellStyle name="Percent 92" xfId="9"/>
    <cellStyle name="Percent 92 2" xfId="23"/>
    <cellStyle name="Percent 92 2 2" xfId="36"/>
    <cellStyle name="TextNumber" xfId="3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4"/>
  <sheetViews>
    <sheetView workbookViewId="0">
      <selection activeCell="C30" sqref="C30"/>
    </sheetView>
  </sheetViews>
  <sheetFormatPr defaultRowHeight="14.25"/>
  <cols>
    <col min="2" max="2" width="58.625" bestFit="1" customWidth="1"/>
    <col min="3" max="3" width="14.375" bestFit="1" customWidth="1"/>
    <col min="4" max="4" width="2.25" customWidth="1"/>
    <col min="5" max="5" width="13.875" bestFit="1" customWidth="1"/>
    <col min="6" max="6" width="2.375" customWidth="1"/>
    <col min="7" max="7" width="14.375" bestFit="1" customWidth="1"/>
    <col min="8" max="8" width="2.625" customWidth="1"/>
    <col min="9" max="9" width="13.875" bestFit="1" customWidth="1"/>
    <col min="10" max="10" width="2.875" customWidth="1"/>
    <col min="11" max="11" width="13.375" bestFit="1" customWidth="1"/>
  </cols>
  <sheetData>
    <row r="2" spans="1:11" ht="15">
      <c r="G2" s="38" t="s">
        <v>332</v>
      </c>
      <c r="H2" s="38"/>
      <c r="I2" s="38" t="s">
        <v>351</v>
      </c>
      <c r="K2" s="38" t="s">
        <v>349</v>
      </c>
    </row>
    <row r="3" spans="1:11" ht="15">
      <c r="C3" s="38" t="s">
        <v>311</v>
      </c>
      <c r="D3" s="38"/>
      <c r="E3" s="38" t="s">
        <v>330</v>
      </c>
      <c r="F3" s="38"/>
      <c r="G3" s="38" t="s">
        <v>331</v>
      </c>
      <c r="H3" s="38"/>
      <c r="I3" s="38" t="s">
        <v>331</v>
      </c>
      <c r="K3" s="38" t="s">
        <v>350</v>
      </c>
    </row>
    <row r="4" spans="1:11" ht="15">
      <c r="G4" s="3"/>
      <c r="H4" s="3"/>
    </row>
    <row r="5" spans="1:11" ht="15">
      <c r="A5" s="3" t="s">
        <v>310</v>
      </c>
      <c r="B5" s="3" t="s">
        <v>309</v>
      </c>
      <c r="C5" s="36">
        <v>27826385</v>
      </c>
      <c r="D5" s="36"/>
      <c r="E5" s="36">
        <v>32545724</v>
      </c>
      <c r="F5" s="36"/>
      <c r="G5" s="36">
        <v>30045584</v>
      </c>
      <c r="H5" s="36"/>
      <c r="I5" s="36">
        <f>30167734.01-G5</f>
        <v>122150.01000000164</v>
      </c>
      <c r="K5" s="39">
        <f>G5+I5</f>
        <v>30167734.010000002</v>
      </c>
    </row>
    <row r="6" spans="1:11" ht="15">
      <c r="A6" s="3"/>
      <c r="K6" s="19" t="s">
        <v>196</v>
      </c>
    </row>
    <row r="7" spans="1:11" ht="15">
      <c r="A7" s="3" t="s">
        <v>310</v>
      </c>
      <c r="B7" t="s">
        <v>329</v>
      </c>
      <c r="C7" s="22">
        <f>'KY Fed NOL Detail'!D23</f>
        <v>-51090545.09018036</v>
      </c>
      <c r="D7" s="22"/>
      <c r="E7" s="22">
        <f>'KY Fed NOL Detail'!E23</f>
        <v>-8033322.6452905815</v>
      </c>
      <c r="F7" s="22"/>
      <c r="G7" s="22">
        <f>'KY Fed NOL Detail'!F23</f>
        <v>-21012801.603206411</v>
      </c>
      <c r="H7" s="22"/>
      <c r="I7" s="22">
        <f>'KY Fed NOL Detail'!G23</f>
        <v>2303078.1563126254</v>
      </c>
      <c r="K7" s="19">
        <f t="shared" ref="K7:K10" si="0">G7+I7</f>
        <v>-18709723.446893785</v>
      </c>
    </row>
    <row r="8" spans="1:11" ht="15">
      <c r="A8" s="3" t="str">
        <f>'KY Fed NOL Detail'!A26</f>
        <v>DIV 02</v>
      </c>
      <c r="B8" t="s">
        <v>329</v>
      </c>
      <c r="C8" s="22">
        <f ca="1">'KY Fed NOL Detail'!D45</f>
        <v>-18026132.464514527</v>
      </c>
      <c r="D8" s="22"/>
      <c r="E8" s="22">
        <f ca="1">'KY Fed NOL Detail'!E45</f>
        <v>-9024826.4883824047</v>
      </c>
      <c r="F8" s="22"/>
      <c r="G8" s="22">
        <f ca="1">'KY Fed NOL Detail'!F45</f>
        <v>-108092.50116892254</v>
      </c>
      <c r="H8" s="22"/>
      <c r="I8" s="22">
        <f ca="1">'KY Fed NOL Detail'!G45</f>
        <v>3961380.5418492607</v>
      </c>
      <c r="K8" s="19">
        <f t="shared" ca="1" si="0"/>
        <v>3853288.0406803382</v>
      </c>
    </row>
    <row r="9" spans="1:11" ht="15">
      <c r="A9" s="3" t="str">
        <f>'KY Fed NOL Detail'!A48</f>
        <v>DIV 012</v>
      </c>
      <c r="B9" t="s">
        <v>329</v>
      </c>
      <c r="C9" s="22">
        <f>'KY Fed NOL Detail'!D65</f>
        <v>155934.96690928552</v>
      </c>
      <c r="D9" s="22"/>
      <c r="E9" s="22">
        <f>'KY Fed NOL Detail'!E65</f>
        <v>433980.93735531194</v>
      </c>
      <c r="F9" s="22"/>
      <c r="G9" s="22">
        <f>'KY Fed NOL Detail'!F65</f>
        <v>290789.90021084726</v>
      </c>
      <c r="H9" s="22"/>
      <c r="I9" s="22">
        <f>'KY Fed NOL Detail'!G65</f>
        <v>-206778.88117627116</v>
      </c>
      <c r="K9" s="19">
        <f t="shared" si="0"/>
        <v>84011.019034576108</v>
      </c>
    </row>
    <row r="10" spans="1:11" ht="15">
      <c r="A10" s="3" t="str">
        <f>'KY Fed NOL Detail'!A68</f>
        <v>DIV 091</v>
      </c>
      <c r="B10" t="s">
        <v>329</v>
      </c>
      <c r="C10" s="50">
        <f>'KY Fed NOL Detail'!D84</f>
        <v>2362330.585139595</v>
      </c>
      <c r="D10" s="50"/>
      <c r="E10" s="50">
        <f>'KY Fed NOL Detail'!E84</f>
        <v>-4907832.4969315836</v>
      </c>
      <c r="F10" s="50"/>
      <c r="G10" s="50">
        <f>'KY Fed NOL Detail'!F84</f>
        <v>-8629366.3372491319</v>
      </c>
      <c r="H10" s="63"/>
      <c r="I10" s="50">
        <f>'KY Fed NOL Detail'!G84</f>
        <v>-2397230.1659084829</v>
      </c>
      <c r="K10" s="65">
        <f t="shared" si="0"/>
        <v>-11026596.503157616</v>
      </c>
    </row>
    <row r="12" spans="1:11">
      <c r="B12" t="s">
        <v>338</v>
      </c>
      <c r="C12" s="19">
        <f ca="1">SUM(C5:C10)</f>
        <v>-38772027.002646014</v>
      </c>
      <c r="D12" s="19"/>
      <c r="E12" s="19">
        <f t="shared" ref="E12:K12" ca="1" si="1">SUM(E5:E10)</f>
        <v>11013723.306750741</v>
      </c>
      <c r="F12" s="19"/>
      <c r="G12" s="19">
        <f t="shared" ca="1" si="1"/>
        <v>586113.45858638175</v>
      </c>
      <c r="H12" s="19"/>
      <c r="I12" s="19">
        <f t="shared" ca="1" si="1"/>
        <v>3782599.6610771334</v>
      </c>
      <c r="K12" s="19">
        <f t="shared" ca="1" si="1"/>
        <v>4368713.1196635142</v>
      </c>
    </row>
    <row r="14" spans="1:11">
      <c r="B14" t="s">
        <v>339</v>
      </c>
      <c r="C14" s="51">
        <v>0.21</v>
      </c>
      <c r="D14" s="51"/>
      <c r="E14" s="51">
        <v>0.21</v>
      </c>
      <c r="F14" s="51"/>
      <c r="G14" s="51">
        <v>0.21</v>
      </c>
      <c r="H14" s="64"/>
      <c r="I14" s="51">
        <v>0.21</v>
      </c>
      <c r="K14" s="51">
        <v>0.21</v>
      </c>
    </row>
    <row r="16" spans="1:11" ht="15">
      <c r="B16" s="3" t="s">
        <v>340</v>
      </c>
      <c r="C16" s="36">
        <f ca="1">-C12*C14</f>
        <v>8142125.6705556624</v>
      </c>
      <c r="D16" s="36"/>
      <c r="E16" s="36">
        <f t="shared" ref="E16:K16" ca="1" si="2">-E12*E14</f>
        <v>-2312881.8944176557</v>
      </c>
      <c r="F16" s="36"/>
      <c r="G16" s="36">
        <f t="shared" ca="1" si="2"/>
        <v>-123083.82630314016</v>
      </c>
      <c r="H16" s="36"/>
      <c r="I16" s="36">
        <f t="shared" ca="1" si="2"/>
        <v>-794345.92882619798</v>
      </c>
      <c r="K16" s="36">
        <f t="shared" ca="1" si="2"/>
        <v>-917429.75512933789</v>
      </c>
    </row>
    <row r="19" spans="2:11" ht="15">
      <c r="B19" s="3" t="s">
        <v>342</v>
      </c>
      <c r="C19" s="36">
        <v>28552909.097604796</v>
      </c>
      <c r="D19" s="53" t="s">
        <v>346</v>
      </c>
      <c r="E19" s="39">
        <f ca="1">C21</f>
        <v>36695034.768160462</v>
      </c>
      <c r="F19" s="39"/>
      <c r="G19" s="39">
        <f ca="1">E21</f>
        <v>34382152.873742804</v>
      </c>
      <c r="H19" s="39"/>
      <c r="I19" s="39">
        <f ca="1">G21</f>
        <v>34259069.047439665</v>
      </c>
      <c r="K19" s="39">
        <f ca="1">E21</f>
        <v>34382152.873742804</v>
      </c>
    </row>
    <row r="20" spans="2:11" ht="15">
      <c r="B20" s="3" t="s">
        <v>344</v>
      </c>
      <c r="C20" s="36">
        <f ca="1">C16</f>
        <v>8142125.6705556624</v>
      </c>
      <c r="D20" s="36"/>
      <c r="E20" s="36">
        <f t="shared" ref="E20:I20" ca="1" si="3">E16</f>
        <v>-2312881.8944176557</v>
      </c>
      <c r="F20" s="36"/>
      <c r="G20" s="36">
        <f t="shared" ca="1" si="3"/>
        <v>-123083.82630314016</v>
      </c>
      <c r="H20" s="36"/>
      <c r="I20" s="36">
        <f t="shared" ca="1" si="3"/>
        <v>-794345.92882619798</v>
      </c>
      <c r="K20" s="39">
        <f ca="1">G20+I20</f>
        <v>-917429.75512933813</v>
      </c>
    </row>
    <row r="21" spans="2:11" ht="15.75" thickBot="1">
      <c r="B21" s="3" t="s">
        <v>343</v>
      </c>
      <c r="C21" s="52">
        <f ca="1">C19+C16</f>
        <v>36695034.768160462</v>
      </c>
      <c r="D21" s="52"/>
      <c r="E21" s="52">
        <f ca="1">E19+E16</f>
        <v>34382152.873742804</v>
      </c>
      <c r="F21" s="52"/>
      <c r="G21" s="52">
        <f ca="1">G16+G19</f>
        <v>34259069.047439665</v>
      </c>
      <c r="H21" s="39"/>
      <c r="I21" s="52">
        <f ca="1">I16+I19</f>
        <v>33464723.118613467</v>
      </c>
      <c r="K21" s="52">
        <f ca="1">K19+K20</f>
        <v>33464723.118613467</v>
      </c>
    </row>
    <row r="22" spans="2:11">
      <c r="B22" t="s">
        <v>196</v>
      </c>
      <c r="C22" s="19" t="s">
        <v>196</v>
      </c>
      <c r="D22" s="19"/>
      <c r="E22" s="19" t="s">
        <v>196</v>
      </c>
      <c r="F22" s="19"/>
      <c r="G22" s="19" t="s">
        <v>196</v>
      </c>
      <c r="H22" s="19"/>
    </row>
    <row r="23" spans="2:11">
      <c r="B23" t="s">
        <v>196</v>
      </c>
    </row>
    <row r="24" spans="2:11" ht="15">
      <c r="B24" s="3" t="s">
        <v>347</v>
      </c>
    </row>
  </sheetData>
  <printOptions horizontalCentered="1"/>
  <pageMargins left="0.7" right="0.7" top="0.75" bottom="0.75" header="0.3" footer="0.3"/>
  <pageSetup scale="61" orientation="portrait" r:id="rId1"/>
  <headerFooter>
    <oddHeader>&amp;RCASE NO. 2024-00276
ATTACHMENT 1
TO STAFF DR NO. 3-04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97"/>
  <sheetViews>
    <sheetView workbookViewId="0">
      <pane xSplit="2" ySplit="3" topLeftCell="C62" activePane="bottomRight" state="frozen"/>
      <selection activeCell="C30" sqref="C30"/>
      <selection pane="topRight" activeCell="C30" sqref="C30"/>
      <selection pane="bottomLeft" activeCell="C30" sqref="C30"/>
      <selection pane="bottomRight"/>
    </sheetView>
  </sheetViews>
  <sheetFormatPr defaultRowHeight="14.25"/>
  <cols>
    <col min="2" max="2" width="50.125" bestFit="1" customWidth="1"/>
    <col min="3" max="3" width="4.125" customWidth="1"/>
    <col min="4" max="4" width="15.625" bestFit="1" customWidth="1"/>
    <col min="5" max="6" width="15.375" bestFit="1" customWidth="1"/>
    <col min="7" max="8" width="14.875" bestFit="1" customWidth="1"/>
  </cols>
  <sheetData>
    <row r="2" spans="1:8" ht="15">
      <c r="F2" s="38" t="s">
        <v>332</v>
      </c>
      <c r="G2" s="38" t="s">
        <v>351</v>
      </c>
      <c r="H2" s="38" t="s">
        <v>349</v>
      </c>
    </row>
    <row r="3" spans="1:8" ht="15">
      <c r="D3" s="38" t="s">
        <v>311</v>
      </c>
      <c r="E3" s="38" t="s">
        <v>330</v>
      </c>
      <c r="F3" s="38" t="s">
        <v>331</v>
      </c>
      <c r="G3" s="38" t="s">
        <v>331</v>
      </c>
      <c r="H3" s="38" t="s">
        <v>350</v>
      </c>
    </row>
    <row r="4" spans="1:8" ht="15">
      <c r="A4" s="3" t="s">
        <v>310</v>
      </c>
      <c r="F4" s="3"/>
    </row>
    <row r="5" spans="1:8" ht="15">
      <c r="B5" s="3" t="s">
        <v>309</v>
      </c>
      <c r="D5" s="36">
        <v>27826385</v>
      </c>
      <c r="E5" s="36">
        <v>32545724</v>
      </c>
      <c r="F5" s="36">
        <v>30045584</v>
      </c>
      <c r="G5" s="36">
        <f>'KY Fed NOL Sum'!I5</f>
        <v>122150.01000000164</v>
      </c>
      <c r="H5" s="36">
        <f>'KY Fed NOL Sum'!K5</f>
        <v>30167734.010000002</v>
      </c>
    </row>
    <row r="7" spans="1:8">
      <c r="B7" t="s">
        <v>312</v>
      </c>
      <c r="D7" s="22">
        <f>'DIV09'!F155</f>
        <v>-97066594</v>
      </c>
      <c r="E7" s="19">
        <f>D13</f>
        <v>-120107365</v>
      </c>
      <c r="F7" s="19">
        <f>E13</f>
        <v>-119965923</v>
      </c>
      <c r="G7" s="19">
        <f>F13</f>
        <v>-126931020</v>
      </c>
      <c r="H7" s="19">
        <f>E13</f>
        <v>-119965923</v>
      </c>
    </row>
    <row r="8" spans="1:8">
      <c r="B8" t="s">
        <v>313</v>
      </c>
      <c r="D8" s="22">
        <f>'DIV09'!F159</f>
        <v>-1439654</v>
      </c>
      <c r="E8" s="19">
        <f t="shared" ref="E8:F10" si="0">D14</f>
        <v>-5485739</v>
      </c>
      <c r="F8" s="19">
        <f t="shared" si="0"/>
        <v>-1437843</v>
      </c>
      <c r="G8" s="19">
        <f>F14</f>
        <v>-1011179</v>
      </c>
      <c r="H8" s="19">
        <f t="shared" ref="H8:H11" si="1">E14</f>
        <v>-1437843</v>
      </c>
    </row>
    <row r="9" spans="1:8">
      <c r="B9" t="s">
        <v>314</v>
      </c>
      <c r="D9" s="22">
        <f>'DIV09'!F160</f>
        <v>11070567</v>
      </c>
      <c r="E9" s="19">
        <f t="shared" si="0"/>
        <v>5705377</v>
      </c>
      <c r="F9" s="19">
        <f t="shared" si="0"/>
        <v>5782479</v>
      </c>
      <c r="G9" s="19">
        <f>F15</f>
        <v>5117842</v>
      </c>
      <c r="H9" s="19">
        <f t="shared" si="1"/>
        <v>5782479</v>
      </c>
    </row>
    <row r="10" spans="1:8">
      <c r="B10" t="s">
        <v>315</v>
      </c>
      <c r="D10" s="22">
        <f>'DIV09'!F161</f>
        <v>7021267</v>
      </c>
      <c r="E10" s="19">
        <f t="shared" si="0"/>
        <v>6138862</v>
      </c>
      <c r="F10" s="19">
        <f t="shared" si="0"/>
        <v>4159620</v>
      </c>
      <c r="G10" s="19">
        <f>F16</f>
        <v>2675190</v>
      </c>
      <c r="H10" s="19">
        <f t="shared" si="1"/>
        <v>4159620</v>
      </c>
    </row>
    <row r="11" spans="1:8">
      <c r="B11" t="s">
        <v>316</v>
      </c>
      <c r="D11" s="22">
        <f>D7-D8-D9-D10</f>
        <v>-113718774</v>
      </c>
      <c r="E11" s="19">
        <f>D17</f>
        <v>-126465865</v>
      </c>
      <c r="F11" s="19">
        <f>E17</f>
        <v>-128470179</v>
      </c>
      <c r="G11" s="19">
        <f>F17</f>
        <v>-133712873</v>
      </c>
      <c r="H11" s="19">
        <f t="shared" si="1"/>
        <v>-128470179</v>
      </c>
    </row>
    <row r="12" spans="1:8">
      <c r="H12" t="s">
        <v>196</v>
      </c>
    </row>
    <row r="13" spans="1:8">
      <c r="B13" t="s">
        <v>317</v>
      </c>
      <c r="D13" s="22">
        <f>'DIV09'!R155</f>
        <v>-120107365</v>
      </c>
      <c r="E13" s="19">
        <f>'DIV09'!AD155</f>
        <v>-119965923</v>
      </c>
      <c r="F13" s="19">
        <f>'DIV09'!AM157</f>
        <v>-126931020</v>
      </c>
      <c r="G13" s="19">
        <f>'DIV09'!AR157</f>
        <v>-125813250</v>
      </c>
      <c r="H13" s="19">
        <f>G13</f>
        <v>-125813250</v>
      </c>
    </row>
    <row r="14" spans="1:8">
      <c r="B14" t="s">
        <v>313</v>
      </c>
      <c r="D14" s="22">
        <f>'DIV09'!R159</f>
        <v>-5485739</v>
      </c>
      <c r="E14" s="22">
        <f>'DIV09'!AD159</f>
        <v>-1437843</v>
      </c>
      <c r="F14" s="22">
        <f>'DIV09'!AM159</f>
        <v>-1011179</v>
      </c>
      <c r="G14" s="22">
        <f>'DIV09'!AR159</f>
        <v>-415201</v>
      </c>
      <c r="H14" s="19">
        <f t="shared" ref="H14:H17" si="2">G14</f>
        <v>-415201</v>
      </c>
    </row>
    <row r="15" spans="1:8">
      <c r="B15" t="s">
        <v>314</v>
      </c>
      <c r="D15" s="22">
        <f>'DIV09'!R160</f>
        <v>5705377</v>
      </c>
      <c r="E15" s="22">
        <f>'DIV09'!AD160</f>
        <v>5782479</v>
      </c>
      <c r="F15" s="22">
        <f>'DIV09'!AM160</f>
        <v>5117842</v>
      </c>
      <c r="G15" s="22">
        <f>'DIV09'!AR160</f>
        <v>5559682</v>
      </c>
      <c r="H15" s="19">
        <f t="shared" si="2"/>
        <v>5559682</v>
      </c>
    </row>
    <row r="16" spans="1:8">
      <c r="B16" t="s">
        <v>315</v>
      </c>
      <c r="D16" s="22">
        <f>'DIV09'!R161</f>
        <v>6138862</v>
      </c>
      <c r="E16" s="22">
        <f>'DIV09'!AD161</f>
        <v>4159620</v>
      </c>
      <c r="F16" s="22">
        <f>'DIV09'!AM161</f>
        <v>2675190</v>
      </c>
      <c r="G16" s="22">
        <f>'DIV09'!AR161</f>
        <v>2180524</v>
      </c>
      <c r="H16" s="19">
        <f t="shared" si="2"/>
        <v>2180524</v>
      </c>
    </row>
    <row r="17" spans="1:8">
      <c r="B17" t="s">
        <v>318</v>
      </c>
      <c r="D17" s="22">
        <f>D13-D14-D15-D16</f>
        <v>-126465865</v>
      </c>
      <c r="E17" s="22">
        <f>E13-E14-E15-E16</f>
        <v>-128470179</v>
      </c>
      <c r="F17" s="22">
        <f>F13-F14-F15-F16</f>
        <v>-133712873</v>
      </c>
      <c r="G17" s="22">
        <f>G13-G14-G15-G16</f>
        <v>-133138255</v>
      </c>
      <c r="H17" s="19">
        <f t="shared" si="2"/>
        <v>-133138255</v>
      </c>
    </row>
    <row r="19" spans="1:8">
      <c r="B19" t="s">
        <v>319</v>
      </c>
      <c r="D19" s="19">
        <f>D17-D11</f>
        <v>-12747091</v>
      </c>
      <c r="E19" s="19">
        <f>E17-E11</f>
        <v>-2004314</v>
      </c>
      <c r="F19" s="19">
        <f>F17-F11</f>
        <v>-5242694</v>
      </c>
      <c r="G19" s="19">
        <f>G17-G11</f>
        <v>574618</v>
      </c>
      <c r="H19" s="19">
        <f>H17-H11</f>
        <v>-4668076</v>
      </c>
    </row>
    <row r="20" spans="1:8">
      <c r="B20" t="s">
        <v>320</v>
      </c>
      <c r="D20" s="54">
        <v>0.2495</v>
      </c>
      <c r="E20" s="54">
        <v>0.2495</v>
      </c>
      <c r="F20" s="54">
        <v>0.2495</v>
      </c>
      <c r="G20" s="54">
        <v>0.2495</v>
      </c>
      <c r="H20" s="54">
        <v>0.2495</v>
      </c>
    </row>
    <row r="21" spans="1:8">
      <c r="B21" t="s">
        <v>336</v>
      </c>
      <c r="D21" s="35">
        <v>1</v>
      </c>
      <c r="E21" s="35">
        <v>1</v>
      </c>
      <c r="F21" s="35">
        <v>1</v>
      </c>
      <c r="G21" s="35">
        <v>1</v>
      </c>
      <c r="H21" s="35">
        <v>1</v>
      </c>
    </row>
    <row r="22" spans="1:8">
      <c r="B22" t="s">
        <v>337</v>
      </c>
      <c r="D22" s="35">
        <v>1</v>
      </c>
      <c r="E22" s="35">
        <v>1</v>
      </c>
      <c r="F22" s="35">
        <v>1</v>
      </c>
      <c r="G22" s="2">
        <v>1</v>
      </c>
      <c r="H22" s="2">
        <v>1</v>
      </c>
    </row>
    <row r="23" spans="1:8" ht="15">
      <c r="B23" s="3" t="s">
        <v>329</v>
      </c>
      <c r="D23" s="37">
        <f>D19/D20</f>
        <v>-51090545.09018036</v>
      </c>
      <c r="E23" s="37">
        <f>E19/E20</f>
        <v>-8033322.6452905815</v>
      </c>
      <c r="F23" s="37">
        <f>F19/F20</f>
        <v>-21012801.603206411</v>
      </c>
      <c r="G23" s="37">
        <f>G19/G20</f>
        <v>2303078.1563126254</v>
      </c>
      <c r="H23" s="37">
        <f>H19/H20</f>
        <v>-18709723.446893789</v>
      </c>
    </row>
    <row r="26" spans="1:8" ht="15">
      <c r="A26" s="3" t="s">
        <v>333</v>
      </c>
    </row>
    <row r="27" spans="1:8">
      <c r="B27" t="s">
        <v>312</v>
      </c>
      <c r="D27" s="22">
        <f>'DIV02'!E157</f>
        <v>841973870.63609099</v>
      </c>
      <c r="E27" s="22">
        <f t="shared" ref="E27:F31" si="3">D34</f>
        <v>342022601.26313603</v>
      </c>
      <c r="F27" s="22">
        <f t="shared" si="3"/>
        <v>314468054.1171006</v>
      </c>
      <c r="G27" s="19">
        <f t="shared" ref="G27:G32" si="4">F34</f>
        <v>252997115.67513248</v>
      </c>
      <c r="H27" s="19">
        <f>E34</f>
        <v>314468054.1171006</v>
      </c>
    </row>
    <row r="28" spans="1:8">
      <c r="B28" t="s">
        <v>313</v>
      </c>
      <c r="D28" s="22">
        <f ca="1">'DIV02'!E160</f>
        <v>35796993</v>
      </c>
      <c r="E28" s="22">
        <f t="shared" ca="1" si="3"/>
        <v>25188290</v>
      </c>
      <c r="F28" s="22">
        <f t="shared" ca="1" si="3"/>
        <v>21428201</v>
      </c>
      <c r="G28" s="19">
        <f t="shared" ca="1" si="4"/>
        <v>19995420</v>
      </c>
      <c r="H28" s="19">
        <f t="shared" ref="H28:H32" ca="1" si="5">E35</f>
        <v>21428201</v>
      </c>
    </row>
    <row r="29" spans="1:8">
      <c r="B29" t="s">
        <v>314</v>
      </c>
      <c r="D29" s="22">
        <f ca="1">'DIV02'!E161</f>
        <v>1910422</v>
      </c>
      <c r="E29" s="22">
        <f t="shared" ca="1" si="3"/>
        <v>2780160</v>
      </c>
      <c r="F29" s="22">
        <f t="shared" ca="1" si="3"/>
        <v>2296070</v>
      </c>
      <c r="G29" s="19">
        <f t="shared" ca="1" si="4"/>
        <v>2299863</v>
      </c>
      <c r="H29" s="19">
        <f t="shared" ca="1" si="5"/>
        <v>2296070</v>
      </c>
    </row>
    <row r="30" spans="1:8">
      <c r="B30" t="s">
        <v>315</v>
      </c>
      <c r="D30" s="22">
        <f ca="1">'DIV02'!E162</f>
        <v>0</v>
      </c>
      <c r="E30" s="22">
        <f t="shared" ca="1" si="3"/>
        <v>0</v>
      </c>
      <c r="F30" s="22">
        <f t="shared" ca="1" si="3"/>
        <v>0</v>
      </c>
      <c r="G30" s="19">
        <f t="shared" ca="1" si="4"/>
        <v>0</v>
      </c>
      <c r="H30" s="19">
        <f t="shared" ca="1" si="5"/>
        <v>0</v>
      </c>
    </row>
    <row r="31" spans="1:8">
      <c r="B31" t="s">
        <v>348</v>
      </c>
      <c r="D31" s="22">
        <f ca="1">'DIV02'!E163</f>
        <v>850194457</v>
      </c>
      <c r="E31" s="22">
        <f t="shared" ca="1" si="3"/>
        <v>441283389</v>
      </c>
      <c r="F31" s="22">
        <f t="shared" ca="1" si="3"/>
        <v>458676680</v>
      </c>
      <c r="G31" s="19">
        <f t="shared" ca="1" si="4"/>
        <v>399122247</v>
      </c>
      <c r="H31" s="19">
        <f t="shared" ca="1" si="5"/>
        <v>458676680</v>
      </c>
    </row>
    <row r="32" spans="1:8">
      <c r="B32" t="s">
        <v>316</v>
      </c>
      <c r="D32" s="22">
        <f ca="1">D27-D28-D29-D30-D31</f>
        <v>-45928001.363909006</v>
      </c>
      <c r="E32" s="22">
        <f t="shared" ref="E32:F32" ca="1" si="6">D39</f>
        <v>-127229237.73686397</v>
      </c>
      <c r="F32" s="22">
        <f t="shared" ca="1" si="6"/>
        <v>-167932896.8828994</v>
      </c>
      <c r="G32" s="19">
        <f t="shared" ca="1" si="4"/>
        <v>-168420414.32486752</v>
      </c>
      <c r="H32" s="19">
        <f t="shared" ca="1" si="5"/>
        <v>-167932896.8828994</v>
      </c>
    </row>
    <row r="33" spans="1:8">
      <c r="D33" s="22"/>
      <c r="E33" s="22"/>
      <c r="F33" s="22"/>
    </row>
    <row r="34" spans="1:8">
      <c r="B34" t="s">
        <v>317</v>
      </c>
      <c r="D34" s="22">
        <f>'DIV02'!Q155</f>
        <v>342022601.26313603</v>
      </c>
      <c r="E34" s="22">
        <f>'DIV02'!AC157</f>
        <v>314468054.1171006</v>
      </c>
      <c r="F34" s="22">
        <f>'DIV02'!AL157</f>
        <v>252997115.67513248</v>
      </c>
      <c r="G34" s="19">
        <f>'DIV02'!AQ157</f>
        <v>311818167.47074711</v>
      </c>
      <c r="H34" s="19">
        <f>'DIV02'!AQ157</f>
        <v>311818167.47074711</v>
      </c>
    </row>
    <row r="35" spans="1:8">
      <c r="B35" t="s">
        <v>313</v>
      </c>
      <c r="D35" s="22">
        <f ca="1">'DIV02'!Q160</f>
        <v>25188290</v>
      </c>
      <c r="E35" s="22">
        <f ca="1">'DIV02'!AC160</f>
        <v>21428201</v>
      </c>
      <c r="F35" s="22">
        <f ca="1">'DIV02'!AL160</f>
        <v>19995420</v>
      </c>
      <c r="G35" s="22">
        <f ca="1">'DIV02'!AQ160</f>
        <v>17982823</v>
      </c>
      <c r="H35" s="22">
        <f ca="1">'DIV02'!AQ160</f>
        <v>17982823</v>
      </c>
    </row>
    <row r="36" spans="1:8">
      <c r="B36" t="s">
        <v>314</v>
      </c>
      <c r="D36" s="22">
        <f ca="1">'DIV02'!Q161</f>
        <v>2780160</v>
      </c>
      <c r="E36" s="22">
        <f ca="1">'DIV02'!AC161</f>
        <v>2296070</v>
      </c>
      <c r="F36" s="22">
        <f ca="1">'DIV02'!AL161</f>
        <v>2299863</v>
      </c>
      <c r="G36" s="22">
        <f ca="1">'DIV02'!AQ161</f>
        <v>2475851</v>
      </c>
      <c r="H36" s="22">
        <f ca="1">'DIV02'!AQ161</f>
        <v>2475851</v>
      </c>
    </row>
    <row r="37" spans="1:8">
      <c r="B37" t="s">
        <v>315</v>
      </c>
      <c r="D37" s="22">
        <f ca="1">'DIV02'!Q162</f>
        <v>0</v>
      </c>
      <c r="E37" s="22">
        <f ca="1">'DIV02'!AC162</f>
        <v>0</v>
      </c>
      <c r="F37" s="22">
        <f ca="1">'DIV02'!AL162</f>
        <v>0</v>
      </c>
      <c r="G37" s="22">
        <f ca="1">'DIV02'!AQ162</f>
        <v>0</v>
      </c>
      <c r="H37" s="22">
        <f ca="1">'DIV02'!AQ162</f>
        <v>0</v>
      </c>
    </row>
    <row r="38" spans="1:8">
      <c r="B38" t="s">
        <v>348</v>
      </c>
      <c r="D38" s="22">
        <f ca="1">'DIV02'!Q163</f>
        <v>441283389</v>
      </c>
      <c r="E38" s="22">
        <f ca="1">'DIV02'!AC163</f>
        <v>458676680</v>
      </c>
      <c r="F38" s="22">
        <f ca="1">'DIV02'!AL163</f>
        <v>399122247</v>
      </c>
      <c r="G38" s="22">
        <f ca="1">'DIV02'!AQ163</f>
        <v>441913339</v>
      </c>
      <c r="H38" s="22">
        <f ca="1">'DIV02'!AQ163</f>
        <v>441913339</v>
      </c>
    </row>
    <row r="39" spans="1:8">
      <c r="B39" t="s">
        <v>318</v>
      </c>
      <c r="D39" s="22">
        <f ca="1">D34-D35-D36-D37-D38</f>
        <v>-127229237.73686397</v>
      </c>
      <c r="E39" s="22">
        <f ca="1">E34-E35-E36-E37-E38</f>
        <v>-167932896.8828994</v>
      </c>
      <c r="F39" s="22">
        <f ca="1">F34-F35-F36-F37-F38</f>
        <v>-168420414.32486752</v>
      </c>
      <c r="G39" s="22">
        <f ca="1">G34-G35-G36-G37-G38</f>
        <v>-150553845.52925289</v>
      </c>
      <c r="H39" s="22">
        <f ca="1">H34-H35-H36-H37-H38</f>
        <v>-150553845.52925289</v>
      </c>
    </row>
    <row r="41" spans="1:8">
      <c r="B41" t="s">
        <v>319</v>
      </c>
      <c r="D41" s="19">
        <f ca="1">D39-D32</f>
        <v>-81301236.372954965</v>
      </c>
      <c r="E41" s="19">
        <f ca="1">E39-E32</f>
        <v>-40703659.146035433</v>
      </c>
      <c r="F41" s="19">
        <f ca="1">F39-F32</f>
        <v>-487517.44196811318</v>
      </c>
      <c r="G41" s="19">
        <f ca="1">G39-G32</f>
        <v>17866568.79561463</v>
      </c>
      <c r="H41" s="19">
        <f ca="1">H39-H32</f>
        <v>17379051.353646517</v>
      </c>
    </row>
    <row r="42" spans="1:8">
      <c r="B42" t="s">
        <v>320</v>
      </c>
      <c r="D42" s="56">
        <v>0.22422</v>
      </c>
      <c r="E42" s="56">
        <v>0.22422</v>
      </c>
      <c r="F42" s="56">
        <v>0.22422</v>
      </c>
      <c r="G42" s="56">
        <v>0.22422</v>
      </c>
      <c r="H42" s="55">
        <f>G42</f>
        <v>0.22422</v>
      </c>
    </row>
    <row r="43" spans="1:8">
      <c r="B43" t="s">
        <v>336</v>
      </c>
      <c r="D43" s="66">
        <v>9.8599999999999993E-2</v>
      </c>
      <c r="E43" s="66">
        <v>9.8599999999999993E-2</v>
      </c>
      <c r="F43" s="66">
        <v>9.8599999999999993E-2</v>
      </c>
      <c r="G43" s="2">
        <v>9.8599999999999993E-2</v>
      </c>
      <c r="H43" s="2">
        <v>9.8599999999999993E-2</v>
      </c>
    </row>
    <row r="44" spans="1:8">
      <c r="B44" t="s">
        <v>337</v>
      </c>
      <c r="D44" s="66">
        <v>0.50419999999999998</v>
      </c>
      <c r="E44" s="66">
        <v>0.50419999999999998</v>
      </c>
      <c r="F44" s="66">
        <v>0.50419999999999998</v>
      </c>
      <c r="G44" s="2">
        <v>0.50419999999999998</v>
      </c>
      <c r="H44" s="2">
        <v>0.50419999999999998</v>
      </c>
    </row>
    <row r="45" spans="1:8" ht="15">
      <c r="B45" s="3" t="s">
        <v>329</v>
      </c>
      <c r="D45" s="37">
        <f ca="1">(D41/D42)*D44*D43</f>
        <v>-18026132.464514527</v>
      </c>
      <c r="E45" s="37">
        <f t="shared" ref="E45:H45" ca="1" si="7">(E41/E42)*E44*E43</f>
        <v>-9024826.4883824047</v>
      </c>
      <c r="F45" s="37">
        <f t="shared" ca="1" si="7"/>
        <v>-108092.50116892254</v>
      </c>
      <c r="G45" s="37">
        <f t="shared" ca="1" si="7"/>
        <v>3961380.5418492607</v>
      </c>
      <c r="H45" s="37">
        <f t="shared" ca="1" si="7"/>
        <v>3853288.0406803377</v>
      </c>
    </row>
    <row r="48" spans="1:8" ht="15">
      <c r="A48" s="3" t="s">
        <v>334</v>
      </c>
    </row>
    <row r="49" spans="2:8">
      <c r="B49" t="s">
        <v>312</v>
      </c>
      <c r="D49" s="22">
        <f>'DIV012'!E157</f>
        <v>-15341523</v>
      </c>
      <c r="E49" s="22">
        <f>D55</f>
        <v>-14387639</v>
      </c>
      <c r="F49" s="22">
        <f>E55</f>
        <v>-11822885.199999999</v>
      </c>
      <c r="G49" s="19">
        <f>F55</f>
        <v>-10661552</v>
      </c>
      <c r="H49" s="19">
        <f>E55</f>
        <v>-11822885.199999999</v>
      </c>
    </row>
    <row r="50" spans="2:8">
      <c r="B50" t="s">
        <v>313</v>
      </c>
      <c r="D50" s="22">
        <f>'DIV012'!E160</f>
        <v>-1166404</v>
      </c>
      <c r="E50" s="22">
        <f t="shared" ref="E50:F53" si="8">D56</f>
        <v>-841660</v>
      </c>
      <c r="F50" s="22">
        <f t="shared" si="8"/>
        <v>-27859</v>
      </c>
      <c r="G50" s="19">
        <f>F56</f>
        <v>-39651</v>
      </c>
      <c r="H50" s="19">
        <f t="shared" ref="H50:H53" si="9">E56</f>
        <v>-27859</v>
      </c>
    </row>
    <row r="51" spans="2:8">
      <c r="B51" t="s">
        <v>314</v>
      </c>
      <c r="D51" s="22">
        <f>'DIV012'!E161</f>
        <v>0</v>
      </c>
      <c r="E51" s="22">
        <f t="shared" si="8"/>
        <v>0</v>
      </c>
      <c r="F51" s="22">
        <f t="shared" si="8"/>
        <v>0</v>
      </c>
      <c r="G51" s="19">
        <f>F57</f>
        <v>0</v>
      </c>
      <c r="H51" s="19">
        <f t="shared" si="9"/>
        <v>0</v>
      </c>
    </row>
    <row r="52" spans="2:8">
      <c r="B52" t="s">
        <v>315</v>
      </c>
      <c r="D52" s="22">
        <f>'DIV012'!E162</f>
        <v>0</v>
      </c>
      <c r="E52" s="22">
        <f t="shared" si="8"/>
        <v>0</v>
      </c>
      <c r="F52" s="22">
        <f t="shared" si="8"/>
        <v>0</v>
      </c>
      <c r="G52" s="19">
        <f>F58</f>
        <v>0</v>
      </c>
      <c r="H52" s="19">
        <f t="shared" si="9"/>
        <v>0</v>
      </c>
    </row>
    <row r="53" spans="2:8">
      <c r="B53" t="s">
        <v>316</v>
      </c>
      <c r="D53" s="22">
        <f>D49-D50-D51-D52</f>
        <v>-14175119</v>
      </c>
      <c r="E53" s="22">
        <f t="shared" si="8"/>
        <v>-13545979</v>
      </c>
      <c r="F53" s="22">
        <f t="shared" si="8"/>
        <v>-11795026.199999999</v>
      </c>
      <c r="G53" s="19">
        <f>F59</f>
        <v>-10621901</v>
      </c>
      <c r="H53" s="19">
        <f t="shared" si="9"/>
        <v>-11795026.199999999</v>
      </c>
    </row>
    <row r="54" spans="2:8">
      <c r="D54" s="22"/>
      <c r="E54" s="22"/>
      <c r="F54" s="22"/>
    </row>
    <row r="55" spans="2:8">
      <c r="B55" t="s">
        <v>317</v>
      </c>
      <c r="D55" s="22">
        <f>'DIV012'!Q157</f>
        <v>-14387639</v>
      </c>
      <c r="E55" s="22">
        <f>'DIV012'!AC157</f>
        <v>-11822885.199999999</v>
      </c>
      <c r="F55" s="22">
        <f>'DIV012'!AL157</f>
        <v>-10661552</v>
      </c>
      <c r="G55" s="19">
        <f>'DIV012'!AQ157</f>
        <v>-10383728</v>
      </c>
      <c r="H55" s="19">
        <f>'DIV012'!AQ157</f>
        <v>-10383728</v>
      </c>
    </row>
    <row r="56" spans="2:8">
      <c r="B56" t="s">
        <v>313</v>
      </c>
      <c r="D56" s="22">
        <f>'DIV012'!Q160</f>
        <v>-841660</v>
      </c>
      <c r="E56" s="22">
        <f>'DIV012'!AC160</f>
        <v>-27859</v>
      </c>
      <c r="F56" s="22">
        <f>'DIV012'!AL160</f>
        <v>-39651</v>
      </c>
      <c r="G56" s="22">
        <f>'DIV012'!AQ160</f>
        <v>1072375</v>
      </c>
      <c r="H56" s="22">
        <f>'DIV012'!AQ160</f>
        <v>1072375</v>
      </c>
    </row>
    <row r="57" spans="2:8">
      <c r="B57" t="s">
        <v>314</v>
      </c>
      <c r="D57" s="22">
        <f>'DIV012'!Q161</f>
        <v>0</v>
      </c>
      <c r="E57" s="22">
        <f>'DIV012'!AC161</f>
        <v>0</v>
      </c>
      <c r="F57" s="22">
        <f>'DIV012'!AL161</f>
        <v>0</v>
      </c>
      <c r="G57" s="22">
        <f>'DIV012'!AQ161</f>
        <v>0</v>
      </c>
      <c r="H57" s="22">
        <f>'DIV012'!AQ161</f>
        <v>0</v>
      </c>
    </row>
    <row r="58" spans="2:8">
      <c r="B58" t="s">
        <v>315</v>
      </c>
      <c r="D58" s="22">
        <f>'DIV012'!Q162</f>
        <v>0</v>
      </c>
      <c r="E58" s="22">
        <f>'DIV012'!AC162</f>
        <v>0</v>
      </c>
      <c r="F58" s="22">
        <f>'DIV012'!AL162</f>
        <v>0</v>
      </c>
      <c r="G58" s="22">
        <f>'DIV012'!AQ162</f>
        <v>0</v>
      </c>
      <c r="H58" s="22">
        <f>'DIV012'!AQ162</f>
        <v>0</v>
      </c>
    </row>
    <row r="59" spans="2:8">
      <c r="B59" t="s">
        <v>318</v>
      </c>
      <c r="D59" s="22">
        <f>D55-D56-D57-D58</f>
        <v>-13545979</v>
      </c>
      <c r="E59" s="22">
        <f>E55-E56-E57-E58</f>
        <v>-11795026.199999999</v>
      </c>
      <c r="F59" s="22">
        <f>F55-F56-F57-F58</f>
        <v>-10621901</v>
      </c>
      <c r="G59" s="22">
        <f>G55-G56-G57-G58</f>
        <v>-11456103</v>
      </c>
      <c r="H59" s="22">
        <f>H55-H56-H57-H58</f>
        <v>-11456103</v>
      </c>
    </row>
    <row r="60" spans="2:8">
      <c r="D60" s="22"/>
      <c r="E60" s="22"/>
      <c r="F60" s="22"/>
    </row>
    <row r="61" spans="2:8">
      <c r="B61" t="s">
        <v>319</v>
      </c>
      <c r="D61" s="22">
        <f>D59-D53</f>
        <v>629140</v>
      </c>
      <c r="E61" s="22">
        <f>E59-E53</f>
        <v>1750952.8000000007</v>
      </c>
      <c r="F61" s="22">
        <f>F59-F53</f>
        <v>1173125.1999999993</v>
      </c>
      <c r="G61" s="22">
        <f>G59-G53</f>
        <v>-834202</v>
      </c>
      <c r="H61" s="22">
        <f>H59-H53</f>
        <v>338923.19999999925</v>
      </c>
    </row>
    <row r="62" spans="2:8">
      <c r="B62" t="s">
        <v>320</v>
      </c>
      <c r="D62" s="35">
        <v>0.22422</v>
      </c>
      <c r="E62" s="35">
        <v>0.22422</v>
      </c>
      <c r="F62" s="35">
        <v>0.22420000000000001</v>
      </c>
      <c r="G62" s="35">
        <v>0.22420000000000001</v>
      </c>
      <c r="H62" s="2">
        <f>G62</f>
        <v>0.22420000000000001</v>
      </c>
    </row>
    <row r="63" spans="2:8">
      <c r="B63" t="s">
        <v>336</v>
      </c>
      <c r="D63" s="66">
        <v>0.11020000000000001</v>
      </c>
      <c r="E63" s="66">
        <v>0.11020000000000001</v>
      </c>
      <c r="F63" s="66">
        <v>0.11020000000000001</v>
      </c>
      <c r="G63" s="2">
        <v>0.11020000000000001</v>
      </c>
      <c r="H63" s="2">
        <v>0.11020000000000001</v>
      </c>
    </row>
    <row r="64" spans="2:8">
      <c r="B64" t="s">
        <v>337</v>
      </c>
      <c r="D64" s="66">
        <v>0.50429999999999997</v>
      </c>
      <c r="E64" s="66">
        <v>0.50429999999999997</v>
      </c>
      <c r="F64" s="66">
        <v>0.50429999999999997</v>
      </c>
      <c r="G64" s="2">
        <v>0.50429999999999997</v>
      </c>
      <c r="H64" s="2">
        <v>0.50429999999999997</v>
      </c>
    </row>
    <row r="65" spans="1:8" ht="15">
      <c r="B65" s="3" t="s">
        <v>329</v>
      </c>
      <c r="D65" s="37">
        <f>(D61/D62)*D64*D63</f>
        <v>155934.96690928552</v>
      </c>
      <c r="E65" s="37">
        <f t="shared" ref="E65:H65" si="10">(E61/E62)*E64*E63</f>
        <v>433980.93735531194</v>
      </c>
      <c r="F65" s="37">
        <f t="shared" si="10"/>
        <v>290789.90021084726</v>
      </c>
      <c r="G65" s="37">
        <f t="shared" si="10"/>
        <v>-206778.88117627116</v>
      </c>
      <c r="H65" s="37">
        <f t="shared" si="10"/>
        <v>84011.019034576078</v>
      </c>
    </row>
    <row r="66" spans="1:8">
      <c r="D66" s="57" t="s">
        <v>196</v>
      </c>
    </row>
    <row r="68" spans="1:8" ht="15">
      <c r="A68" s="3" t="s">
        <v>335</v>
      </c>
      <c r="B68" t="s">
        <v>312</v>
      </c>
      <c r="D68" s="22">
        <f>'DIV091'!E157</f>
        <v>-3474544</v>
      </c>
      <c r="E68" s="22">
        <f>D74</f>
        <v>-2438663</v>
      </c>
      <c r="F68" s="22">
        <f>E74</f>
        <v>-4559829.1099999994</v>
      </c>
      <c r="G68" s="19">
        <f>F74</f>
        <v>-8390118</v>
      </c>
      <c r="H68" s="19">
        <f>E74</f>
        <v>-4559829.1099999994</v>
      </c>
    </row>
    <row r="69" spans="1:8">
      <c r="B69" t="s">
        <v>313</v>
      </c>
      <c r="D69" s="22">
        <f>'DIV091'!E160</f>
        <v>1222305</v>
      </c>
      <c r="E69" s="22">
        <f t="shared" ref="E69:F72" si="11">D75</f>
        <v>1207647</v>
      </c>
      <c r="F69" s="22">
        <f t="shared" si="11"/>
        <v>1269016</v>
      </c>
      <c r="G69" s="19">
        <f>F75</f>
        <v>1276245</v>
      </c>
      <c r="H69" s="19">
        <f t="shared" ref="H69:H72" si="12">E75</f>
        <v>1269016</v>
      </c>
    </row>
    <row r="70" spans="1:8">
      <c r="B70" t="s">
        <v>314</v>
      </c>
      <c r="D70" s="22">
        <f>'DIV091'!E161</f>
        <v>0</v>
      </c>
      <c r="E70" s="22">
        <f t="shared" si="11"/>
        <v>0</v>
      </c>
      <c r="F70" s="22">
        <f t="shared" si="11"/>
        <v>0</v>
      </c>
      <c r="G70" s="19">
        <f>F76</f>
        <v>0</v>
      </c>
      <c r="H70" s="19">
        <f t="shared" si="12"/>
        <v>0</v>
      </c>
    </row>
    <row r="71" spans="1:8">
      <c r="B71" t="s">
        <v>315</v>
      </c>
      <c r="D71" s="22">
        <f>'DIV091'!E162</f>
        <v>0</v>
      </c>
      <c r="E71" s="22">
        <f t="shared" si="11"/>
        <v>0</v>
      </c>
      <c r="F71" s="22">
        <f t="shared" si="11"/>
        <v>0</v>
      </c>
      <c r="G71" s="19">
        <f>F77</f>
        <v>0</v>
      </c>
      <c r="H71" s="19">
        <f t="shared" si="12"/>
        <v>0</v>
      </c>
    </row>
    <row r="72" spans="1:8">
      <c r="B72" t="s">
        <v>316</v>
      </c>
      <c r="D72" s="22">
        <f>D68-D69-D70-D71</f>
        <v>-4696849</v>
      </c>
      <c r="E72" s="22">
        <f t="shared" si="11"/>
        <v>-3646310</v>
      </c>
      <c r="F72" s="22">
        <f t="shared" si="11"/>
        <v>-5828845.1099999994</v>
      </c>
      <c r="G72" s="19">
        <f>F78</f>
        <v>-9666363</v>
      </c>
      <c r="H72" s="19">
        <f t="shared" si="12"/>
        <v>-5828845.1099999994</v>
      </c>
    </row>
    <row r="73" spans="1:8">
      <c r="D73" s="22"/>
      <c r="E73" s="22"/>
      <c r="F73" s="22"/>
      <c r="H73" s="22"/>
    </row>
    <row r="74" spans="1:8">
      <c r="B74" t="s">
        <v>317</v>
      </c>
      <c r="D74" s="22">
        <f>'DIV091'!Q157</f>
        <v>-2438663</v>
      </c>
      <c r="E74" s="22">
        <f>'DIV091'!AC157</f>
        <v>-4559829.1099999994</v>
      </c>
      <c r="F74" s="22">
        <f>'DIV091'!AL157</f>
        <v>-8390118</v>
      </c>
      <c r="G74" s="19">
        <f>'DIV091'!AQ157</f>
        <v>-9326201</v>
      </c>
      <c r="H74" s="22">
        <f>'DIV091'!AQ157</f>
        <v>-9326201</v>
      </c>
    </row>
    <row r="75" spans="1:8">
      <c r="B75" t="s">
        <v>313</v>
      </c>
      <c r="D75" s="22">
        <f>'DIV091'!Q160</f>
        <v>1207647</v>
      </c>
      <c r="E75" s="22">
        <f>'DIV091'!AC160</f>
        <v>1269016</v>
      </c>
      <c r="F75" s="22">
        <f>'DIV091'!AL160</f>
        <v>1276245</v>
      </c>
      <c r="G75" s="22">
        <f>'DIV091'!AQ160</f>
        <v>1406221</v>
      </c>
      <c r="H75" s="22">
        <f>'DIV091'!AQ160</f>
        <v>1406221</v>
      </c>
    </row>
    <row r="76" spans="1:8">
      <c r="B76" t="s">
        <v>314</v>
      </c>
      <c r="D76" s="22">
        <f>'DIV091'!Q161</f>
        <v>0</v>
      </c>
      <c r="E76" s="22">
        <f>'DIV091'!AC161</f>
        <v>0</v>
      </c>
      <c r="F76" s="22">
        <f>'DIV091'!AL161</f>
        <v>0</v>
      </c>
      <c r="G76" s="22">
        <f>'DIV091'!AQ161</f>
        <v>0</v>
      </c>
      <c r="H76" s="22">
        <f>'DIV091'!AQ161</f>
        <v>0</v>
      </c>
    </row>
    <row r="77" spans="1:8">
      <c r="B77" t="s">
        <v>315</v>
      </c>
      <c r="D77" s="22">
        <f>'DIV091'!Q162</f>
        <v>0</v>
      </c>
      <c r="E77" s="22">
        <f>'DIV091'!AC162</f>
        <v>0</v>
      </c>
      <c r="F77" s="22">
        <f>'DIV091'!AL162</f>
        <v>0</v>
      </c>
      <c r="G77" s="22">
        <f>'DIV091'!AQ162</f>
        <v>0</v>
      </c>
      <c r="H77" s="22">
        <f>'DIV091'!AQ162</f>
        <v>0</v>
      </c>
    </row>
    <row r="78" spans="1:8">
      <c r="B78" t="s">
        <v>318</v>
      </c>
      <c r="D78" s="22">
        <f>D74-D75-D76-D77</f>
        <v>-3646310</v>
      </c>
      <c r="E78" s="22">
        <f>E74-E75-E76-E77</f>
        <v>-5828845.1099999994</v>
      </c>
      <c r="F78" s="22">
        <f>F74-F75-F76-F77</f>
        <v>-9666363</v>
      </c>
      <c r="G78" s="22">
        <f>G74-G75-G76-G77</f>
        <v>-10732422</v>
      </c>
      <c r="H78" s="22">
        <f>H74-H75-H76-H77</f>
        <v>-10732422</v>
      </c>
    </row>
    <row r="79" spans="1:8">
      <c r="D79" s="22"/>
      <c r="E79" s="22"/>
      <c r="F79" s="22"/>
    </row>
    <row r="80" spans="1:8">
      <c r="B80" t="s">
        <v>319</v>
      </c>
      <c r="D80" s="22">
        <f>D78-D72</f>
        <v>1050539</v>
      </c>
      <c r="E80" s="22">
        <f>E78-E72</f>
        <v>-2182535.1099999994</v>
      </c>
      <c r="F80" s="22">
        <f>F78-F72</f>
        <v>-3837517.8900000006</v>
      </c>
      <c r="G80" s="22">
        <f>G78-G72</f>
        <v>-1066059</v>
      </c>
      <c r="H80" s="22">
        <f>H78-H72</f>
        <v>-4903576.8900000006</v>
      </c>
    </row>
    <row r="81" spans="2:9">
      <c r="B81" t="s">
        <v>320</v>
      </c>
      <c r="D81" s="35">
        <v>0.22422</v>
      </c>
      <c r="E81" s="35">
        <v>0.22422</v>
      </c>
      <c r="F81" s="35">
        <v>0.22422</v>
      </c>
      <c r="G81" s="35">
        <v>0.22422</v>
      </c>
      <c r="H81" s="2">
        <f>G81</f>
        <v>0.22422</v>
      </c>
    </row>
    <row r="82" spans="2:9">
      <c r="B82" t="s">
        <v>336</v>
      </c>
      <c r="D82" s="66">
        <v>1</v>
      </c>
      <c r="E82" s="66">
        <v>1</v>
      </c>
      <c r="F82" s="66">
        <v>1</v>
      </c>
      <c r="G82" s="2">
        <v>1</v>
      </c>
      <c r="H82" s="2">
        <v>1</v>
      </c>
    </row>
    <row r="83" spans="2:9">
      <c r="B83" t="s">
        <v>337</v>
      </c>
      <c r="D83" s="66">
        <v>0.50419999999999998</v>
      </c>
      <c r="E83" s="66">
        <v>0.50419999999999998</v>
      </c>
      <c r="F83" s="66">
        <v>0.50419999999999998</v>
      </c>
      <c r="G83" s="2">
        <v>0.50419999999999998</v>
      </c>
      <c r="H83" s="2">
        <v>0.50419999999999998</v>
      </c>
    </row>
    <row r="84" spans="2:9" ht="15">
      <c r="B84" s="3" t="s">
        <v>329</v>
      </c>
      <c r="D84" s="37">
        <f>(D80/D81)*D83*D82</f>
        <v>2362330.585139595</v>
      </c>
      <c r="E84" s="37">
        <f t="shared" ref="E84:H84" si="13">(E80/E81)*E83*E82</f>
        <v>-4907832.4969315836</v>
      </c>
      <c r="F84" s="37">
        <f t="shared" si="13"/>
        <v>-8629366.3372491319</v>
      </c>
      <c r="G84" s="37">
        <f t="shared" si="13"/>
        <v>-2397230.1659084829</v>
      </c>
      <c r="H84" s="37">
        <f t="shared" si="13"/>
        <v>-11026596.503157614</v>
      </c>
    </row>
    <row r="87" spans="2:9" ht="15">
      <c r="B87" s="3" t="s">
        <v>338</v>
      </c>
      <c r="C87" s="36" t="s">
        <v>196</v>
      </c>
      <c r="D87" s="39">
        <f ca="1">D5+D23+D45+D65+D84</f>
        <v>-38772027.002646014</v>
      </c>
      <c r="E87" s="39">
        <f ca="1">E5+E23+E45+E65+E84</f>
        <v>11013723.306750741</v>
      </c>
      <c r="F87" s="39">
        <f ca="1">F5+F23+F45+F65+F84</f>
        <v>586113.45858638175</v>
      </c>
      <c r="G87" s="39">
        <f ca="1">G5+G23+G45+G65+G84</f>
        <v>3782599.6610771334</v>
      </c>
      <c r="H87" s="39">
        <f ca="1">H5+H23+H45+H65+H84</f>
        <v>4368713.1196635123</v>
      </c>
    </row>
    <row r="88" spans="2:9" ht="15">
      <c r="D88" s="3"/>
    </row>
    <row r="89" spans="2:9" ht="15">
      <c r="B89" s="3" t="s">
        <v>339</v>
      </c>
      <c r="C89" s="41" t="s">
        <v>196</v>
      </c>
      <c r="D89" s="41">
        <v>0.21</v>
      </c>
      <c r="E89" s="41">
        <v>0.21</v>
      </c>
      <c r="F89" s="41">
        <v>0.21</v>
      </c>
      <c r="G89" s="41">
        <v>0.21</v>
      </c>
      <c r="H89" s="67">
        <f>G89</f>
        <v>0.21</v>
      </c>
    </row>
    <row r="91" spans="2:9" ht="15">
      <c r="B91" s="3" t="s">
        <v>340</v>
      </c>
      <c r="C91" s="36" t="s">
        <v>196</v>
      </c>
      <c r="D91" s="36">
        <f ca="1">-D87*D89</f>
        <v>8142125.6705556624</v>
      </c>
      <c r="E91" s="36">
        <f t="shared" ref="E91:H91" ca="1" si="14">-E87*E89</f>
        <v>-2312881.8944176557</v>
      </c>
      <c r="F91" s="36">
        <f t="shared" ca="1" si="14"/>
        <v>-123083.82630314016</v>
      </c>
      <c r="G91" s="36">
        <f t="shared" ca="1" si="14"/>
        <v>-794345.92882619798</v>
      </c>
      <c r="H91" s="36">
        <f t="shared" ca="1" si="14"/>
        <v>-917429.75512933754</v>
      </c>
    </row>
    <row r="93" spans="2:9" ht="15">
      <c r="C93" s="39" t="str">
        <f>C91</f>
        <v xml:space="preserve"> </v>
      </c>
      <c r="D93" s="39" t="s">
        <v>196</v>
      </c>
      <c r="E93" s="39" t="s">
        <v>196</v>
      </c>
      <c r="F93" s="39" t="s">
        <v>196</v>
      </c>
      <c r="G93" s="39" t="s">
        <v>196</v>
      </c>
      <c r="H93" s="39" t="s">
        <v>196</v>
      </c>
      <c r="I93" s="39" t="s">
        <v>196</v>
      </c>
    </row>
    <row r="94" spans="2:9">
      <c r="F94" t="s">
        <v>196</v>
      </c>
    </row>
    <row r="95" spans="2:9">
      <c r="C95" s="22" t="s">
        <v>196</v>
      </c>
      <c r="D95" s="22" t="s">
        <v>196</v>
      </c>
      <c r="E95" s="22" t="s">
        <v>196</v>
      </c>
      <c r="F95" s="22" t="s">
        <v>196</v>
      </c>
    </row>
    <row r="96" spans="2:9">
      <c r="C96" s="22"/>
      <c r="D96" s="22"/>
      <c r="E96" s="22"/>
      <c r="F96" s="22" t="s">
        <v>196</v>
      </c>
    </row>
    <row r="97" spans="3:6">
      <c r="C97" s="22" t="s">
        <v>196</v>
      </c>
      <c r="D97" s="22" t="s">
        <v>196</v>
      </c>
      <c r="E97" s="22" t="s">
        <v>196</v>
      </c>
      <c r="F97" s="22" t="s">
        <v>196</v>
      </c>
    </row>
  </sheetData>
  <printOptions horizontalCentered="1"/>
  <pageMargins left="0.7" right="0.7" top="0.75" bottom="0.5" header="0.3" footer="0.3"/>
  <pageSetup scale="47" orientation="portrait" r:id="rId1"/>
  <headerFooter>
    <oddHeader>&amp;RCASE NO. 2024-00276
ATTACHMENT 1
TO STAFF DR NO. 3-04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68"/>
  <sheetViews>
    <sheetView workbookViewId="0">
      <pane xSplit="4" ySplit="5" topLeftCell="AI21" activePane="bottomRight" state="frozen"/>
      <selection activeCell="C30" sqref="C30"/>
      <selection pane="topRight" activeCell="C30" sqref="C30"/>
      <selection pane="bottomLeft" activeCell="C30" sqref="C30"/>
      <selection pane="bottomRight" activeCell="F35" sqref="F35"/>
    </sheetView>
  </sheetViews>
  <sheetFormatPr defaultRowHeight="14.25"/>
  <cols>
    <col min="1" max="1" width="39.25" bestFit="1" customWidth="1"/>
    <col min="2" max="2" width="6.375" bestFit="1" customWidth="1"/>
    <col min="3" max="3" width="20" bestFit="1" customWidth="1"/>
    <col min="4" max="4" width="27.875" bestFit="1" customWidth="1"/>
    <col min="5" max="5" width="5.375" customWidth="1"/>
    <col min="6" max="6" width="16" bestFit="1" customWidth="1"/>
    <col min="7" max="17" width="12.625" bestFit="1" customWidth="1"/>
    <col min="18" max="18" width="13.375" bestFit="1" customWidth="1"/>
    <col min="19" max="39" width="12.625" bestFit="1" customWidth="1"/>
    <col min="40" max="40" width="4.75" bestFit="1" customWidth="1"/>
    <col min="41" max="44" width="12.625" bestFit="1" customWidth="1"/>
  </cols>
  <sheetData>
    <row r="1" spans="1:44" ht="15">
      <c r="A1" s="3" t="s">
        <v>0</v>
      </c>
    </row>
    <row r="2" spans="1:44" ht="15">
      <c r="A2" s="3" t="s">
        <v>1</v>
      </c>
    </row>
    <row r="3" spans="1:44" ht="15" thickBot="1">
      <c r="A3" s="1"/>
      <c r="B3" s="1"/>
      <c r="C3" s="1"/>
      <c r="D3" s="1"/>
      <c r="E3" s="1"/>
      <c r="F3" s="20" t="s">
        <v>196</v>
      </c>
      <c r="G3" s="20" t="s">
        <v>196</v>
      </c>
      <c r="H3" s="20" t="s">
        <v>196</v>
      </c>
      <c r="I3" s="20" t="s">
        <v>196</v>
      </c>
      <c r="J3" s="20" t="s">
        <v>196</v>
      </c>
      <c r="K3" s="20" t="s">
        <v>325</v>
      </c>
      <c r="L3" s="20" t="s">
        <v>196</v>
      </c>
      <c r="M3" s="20" t="s">
        <v>196</v>
      </c>
      <c r="N3" s="20" t="s">
        <v>196</v>
      </c>
      <c r="O3" s="20" t="s">
        <v>196</v>
      </c>
      <c r="P3" s="20" t="s">
        <v>196</v>
      </c>
      <c r="Q3" s="20" t="s">
        <v>196</v>
      </c>
      <c r="R3" s="20" t="s">
        <v>196</v>
      </c>
      <c r="S3" s="20" t="s">
        <v>196</v>
      </c>
      <c r="T3" s="20" t="s">
        <v>196</v>
      </c>
      <c r="U3" s="20" t="s">
        <v>196</v>
      </c>
      <c r="V3" s="20" t="s">
        <v>196</v>
      </c>
      <c r="W3" s="20" t="s">
        <v>196</v>
      </c>
      <c r="X3" s="20" t="s">
        <v>196</v>
      </c>
      <c r="Y3" s="20" t="s">
        <v>196</v>
      </c>
      <c r="Z3" s="20" t="s">
        <v>196</v>
      </c>
      <c r="AA3" s="20" t="s">
        <v>196</v>
      </c>
      <c r="AB3" s="20" t="s">
        <v>325</v>
      </c>
      <c r="AC3" s="20" t="s">
        <v>196</v>
      </c>
      <c r="AD3" s="20" t="s">
        <v>196</v>
      </c>
      <c r="AE3" s="1"/>
      <c r="AF3" s="1"/>
      <c r="AG3" s="1"/>
      <c r="AH3" s="1"/>
      <c r="AI3" s="1"/>
      <c r="AJ3" s="1"/>
      <c r="AK3" s="1"/>
      <c r="AL3" s="1"/>
      <c r="AM3" s="1"/>
    </row>
    <row r="4" spans="1:44">
      <c r="A4" s="4"/>
      <c r="B4" s="4"/>
      <c r="C4" s="4"/>
      <c r="D4" s="4"/>
      <c r="E4" s="4"/>
      <c r="F4" s="13" t="s">
        <v>308</v>
      </c>
      <c r="G4" s="13" t="s">
        <v>321</v>
      </c>
      <c r="H4" s="13" t="s">
        <v>321</v>
      </c>
      <c r="I4" s="13" t="s">
        <v>321</v>
      </c>
      <c r="J4" s="13" t="s">
        <v>321</v>
      </c>
      <c r="K4" s="13" t="s">
        <v>321</v>
      </c>
      <c r="L4" s="13" t="s">
        <v>321</v>
      </c>
      <c r="M4" s="13" t="s">
        <v>321</v>
      </c>
      <c r="N4" s="13" t="s">
        <v>321</v>
      </c>
      <c r="O4" s="13" t="s">
        <v>321</v>
      </c>
      <c r="P4" s="13" t="s">
        <v>321</v>
      </c>
      <c r="Q4" s="13" t="s">
        <v>321</v>
      </c>
      <c r="R4" s="13" t="s">
        <v>321</v>
      </c>
      <c r="S4" s="13" t="s">
        <v>322</v>
      </c>
      <c r="T4" s="13" t="s">
        <v>322</v>
      </c>
      <c r="U4" s="13" t="s">
        <v>322</v>
      </c>
      <c r="V4" s="13" t="s">
        <v>322</v>
      </c>
      <c r="W4" s="13" t="s">
        <v>322</v>
      </c>
      <c r="X4" s="13" t="s">
        <v>322</v>
      </c>
      <c r="Y4" s="23" t="s">
        <v>322</v>
      </c>
      <c r="Z4" s="23" t="s">
        <v>322</v>
      </c>
      <c r="AA4" s="24" t="s">
        <v>322</v>
      </c>
      <c r="AB4" s="23" t="s">
        <v>322</v>
      </c>
      <c r="AC4" s="24" t="s">
        <v>322</v>
      </c>
      <c r="AD4" s="24" t="s">
        <v>322</v>
      </c>
      <c r="AE4" s="25" t="s">
        <v>323</v>
      </c>
      <c r="AF4" s="25" t="s">
        <v>323</v>
      </c>
      <c r="AG4" s="25" t="s">
        <v>323</v>
      </c>
      <c r="AH4" s="25" t="s">
        <v>323</v>
      </c>
      <c r="AI4" s="25" t="s">
        <v>323</v>
      </c>
      <c r="AJ4" s="25" t="s">
        <v>323</v>
      </c>
      <c r="AK4" s="25" t="s">
        <v>323</v>
      </c>
      <c r="AL4" s="25" t="s">
        <v>323</v>
      </c>
      <c r="AM4" s="25" t="s">
        <v>323</v>
      </c>
      <c r="AO4" s="25" t="s">
        <v>323</v>
      </c>
      <c r="AP4" s="25" t="s">
        <v>323</v>
      </c>
      <c r="AQ4" s="25" t="s">
        <v>323</v>
      </c>
      <c r="AR4" s="25" t="s">
        <v>323</v>
      </c>
    </row>
    <row r="5" spans="1:44" ht="15" thickBot="1">
      <c r="A5" s="5" t="s">
        <v>2</v>
      </c>
      <c r="B5" s="5"/>
      <c r="C5" s="5" t="s">
        <v>3</v>
      </c>
      <c r="D5" s="5" t="s">
        <v>4</v>
      </c>
      <c r="E5" s="5"/>
      <c r="F5" s="14">
        <v>44469</v>
      </c>
      <c r="G5" s="14">
        <v>44500</v>
      </c>
      <c r="H5" s="14">
        <v>44530</v>
      </c>
      <c r="I5" s="14">
        <v>44561</v>
      </c>
      <c r="J5" s="14">
        <v>44592</v>
      </c>
      <c r="K5" s="14">
        <v>44620</v>
      </c>
      <c r="L5" s="14">
        <v>44651</v>
      </c>
      <c r="M5" s="14">
        <v>44681</v>
      </c>
      <c r="N5" s="14">
        <v>44712</v>
      </c>
      <c r="O5" s="14">
        <v>44742</v>
      </c>
      <c r="P5" s="14">
        <v>44773</v>
      </c>
      <c r="Q5" s="14">
        <v>44804</v>
      </c>
      <c r="R5" s="14">
        <v>44834</v>
      </c>
      <c r="S5" s="14">
        <v>44865</v>
      </c>
      <c r="T5" s="14">
        <v>44895</v>
      </c>
      <c r="U5" s="14">
        <v>44926</v>
      </c>
      <c r="V5" s="14">
        <v>44957</v>
      </c>
      <c r="W5" s="14">
        <v>44985</v>
      </c>
      <c r="X5" s="14">
        <v>45016</v>
      </c>
      <c r="Y5" s="26">
        <v>45046</v>
      </c>
      <c r="Z5" s="26">
        <v>45077</v>
      </c>
      <c r="AA5" s="27">
        <v>45107</v>
      </c>
      <c r="AB5" s="26">
        <v>45138</v>
      </c>
      <c r="AC5" s="27">
        <v>45169</v>
      </c>
      <c r="AD5" s="27">
        <v>45199</v>
      </c>
      <c r="AE5" s="28">
        <v>45230</v>
      </c>
      <c r="AF5" s="28">
        <v>45260</v>
      </c>
      <c r="AG5" s="28">
        <v>45291</v>
      </c>
      <c r="AH5" s="28">
        <v>45322</v>
      </c>
      <c r="AI5" s="28">
        <v>45351</v>
      </c>
      <c r="AJ5" s="28">
        <v>45382</v>
      </c>
      <c r="AK5" s="28">
        <v>45412</v>
      </c>
      <c r="AL5" s="28">
        <v>45443</v>
      </c>
      <c r="AM5" s="28">
        <v>45473</v>
      </c>
      <c r="AO5" s="28">
        <v>45473</v>
      </c>
      <c r="AP5" s="28">
        <v>45504</v>
      </c>
      <c r="AQ5" s="28">
        <v>45535</v>
      </c>
      <c r="AR5" s="28">
        <v>45565</v>
      </c>
    </row>
    <row r="6" spans="1:44">
      <c r="A6" s="6" t="s">
        <v>5</v>
      </c>
      <c r="B6" s="6"/>
      <c r="C6" s="7" t="s">
        <v>6</v>
      </c>
      <c r="D6" s="7" t="s">
        <v>7</v>
      </c>
      <c r="E6" s="7"/>
      <c r="X6" s="29"/>
      <c r="Y6" s="29"/>
      <c r="Z6" s="29"/>
      <c r="AA6" s="29"/>
      <c r="AB6" s="29"/>
      <c r="AC6" s="29"/>
      <c r="AD6" s="29"/>
      <c r="AE6" s="30">
        <v>0</v>
      </c>
      <c r="AF6" s="30">
        <v>0</v>
      </c>
      <c r="AG6" s="30">
        <v>0</v>
      </c>
      <c r="AH6" s="30">
        <v>0</v>
      </c>
      <c r="AI6" s="30">
        <v>0</v>
      </c>
      <c r="AJ6" s="30">
        <v>0</v>
      </c>
      <c r="AK6" s="30">
        <v>0</v>
      </c>
      <c r="AL6" s="30">
        <v>0</v>
      </c>
      <c r="AM6" s="30">
        <v>0</v>
      </c>
      <c r="AO6" s="30">
        <v>0</v>
      </c>
      <c r="AP6" s="30">
        <v>0</v>
      </c>
      <c r="AQ6" s="30">
        <v>0</v>
      </c>
      <c r="AR6" s="30">
        <v>0</v>
      </c>
    </row>
    <row r="7" spans="1:44">
      <c r="A7" s="6" t="s">
        <v>8</v>
      </c>
      <c r="B7" s="6"/>
      <c r="C7" s="7" t="s">
        <v>6</v>
      </c>
      <c r="D7" s="7" t="s">
        <v>9</v>
      </c>
      <c r="E7" s="7"/>
      <c r="X7" s="29"/>
      <c r="Y7" s="29"/>
      <c r="Z7" s="29"/>
      <c r="AA7" s="29"/>
      <c r="AB7" s="29"/>
      <c r="AC7" s="29"/>
      <c r="AD7" s="29"/>
      <c r="AE7" s="30">
        <v>0</v>
      </c>
      <c r="AF7" s="30">
        <v>0</v>
      </c>
      <c r="AG7" s="30">
        <v>0</v>
      </c>
      <c r="AH7" s="30">
        <v>0</v>
      </c>
      <c r="AI7" s="30">
        <v>0</v>
      </c>
      <c r="AJ7" s="30">
        <v>0</v>
      </c>
      <c r="AK7" s="30">
        <v>0</v>
      </c>
      <c r="AL7" s="30">
        <v>0</v>
      </c>
      <c r="AM7" s="30">
        <v>0</v>
      </c>
      <c r="AO7" s="30">
        <v>0</v>
      </c>
      <c r="AP7" s="30">
        <v>0</v>
      </c>
      <c r="AQ7" s="30">
        <v>0</v>
      </c>
      <c r="AR7" s="30">
        <v>0</v>
      </c>
    </row>
    <row r="8" spans="1:44">
      <c r="A8" s="6" t="s">
        <v>10</v>
      </c>
      <c r="B8" s="6"/>
      <c r="C8" s="7" t="s">
        <v>6</v>
      </c>
      <c r="D8" s="7" t="s">
        <v>11</v>
      </c>
      <c r="E8" s="7"/>
      <c r="X8" s="29"/>
      <c r="Y8" s="29"/>
      <c r="Z8" s="29"/>
      <c r="AA8" s="29"/>
      <c r="AB8" s="29"/>
      <c r="AC8" s="29"/>
      <c r="AD8" s="29"/>
      <c r="AE8" s="30">
        <v>0</v>
      </c>
      <c r="AF8" s="30">
        <v>0</v>
      </c>
      <c r="AG8" s="30">
        <v>0</v>
      </c>
      <c r="AH8" s="30">
        <v>0</v>
      </c>
      <c r="AI8" s="30">
        <v>0</v>
      </c>
      <c r="AJ8" s="30">
        <v>0</v>
      </c>
      <c r="AK8" s="30">
        <v>0</v>
      </c>
      <c r="AL8" s="30">
        <v>0</v>
      </c>
      <c r="AM8" s="30">
        <v>0</v>
      </c>
      <c r="AO8" s="30">
        <v>0</v>
      </c>
      <c r="AP8" s="30">
        <v>0</v>
      </c>
      <c r="AQ8" s="30">
        <v>0</v>
      </c>
      <c r="AR8" s="30">
        <v>0</v>
      </c>
    </row>
    <row r="9" spans="1:44">
      <c r="A9" s="6" t="s">
        <v>12</v>
      </c>
      <c r="B9" s="6" t="s">
        <v>13</v>
      </c>
      <c r="C9" s="7" t="s">
        <v>6</v>
      </c>
      <c r="D9" s="7" t="s">
        <v>14</v>
      </c>
      <c r="E9" s="7"/>
      <c r="F9" s="15">
        <v>-248888</v>
      </c>
      <c r="G9" s="15">
        <v>-248888</v>
      </c>
      <c r="H9" s="15">
        <v>-248888</v>
      </c>
      <c r="I9" s="15">
        <v>-249043</v>
      </c>
      <c r="J9" s="15">
        <v>-249043</v>
      </c>
      <c r="K9" s="15">
        <v>-249043</v>
      </c>
      <c r="L9" s="15">
        <v>-249197</v>
      </c>
      <c r="M9" s="15">
        <v>-249197</v>
      </c>
      <c r="N9" s="15">
        <v>-249197</v>
      </c>
      <c r="O9" s="15">
        <v>-249352</v>
      </c>
      <c r="P9" s="15">
        <v>-249352</v>
      </c>
      <c r="Q9" s="15">
        <v>-249352</v>
      </c>
      <c r="R9" s="15">
        <v>-296676</v>
      </c>
      <c r="S9" s="15">
        <v>-296676</v>
      </c>
      <c r="T9" s="15">
        <v>-296676</v>
      </c>
      <c r="U9" s="15">
        <v>-296638</v>
      </c>
      <c r="V9" s="15">
        <v>-296638</v>
      </c>
      <c r="W9" s="15">
        <v>-296638</v>
      </c>
      <c r="X9" s="21">
        <v>-296601</v>
      </c>
      <c r="Y9" s="21">
        <v>-296601</v>
      </c>
      <c r="Z9" s="21">
        <v>-296601</v>
      </c>
      <c r="AA9" s="21">
        <v>-296563</v>
      </c>
      <c r="AB9" s="21">
        <v>-296563</v>
      </c>
      <c r="AC9" s="21">
        <v>-296563</v>
      </c>
      <c r="AD9" s="21">
        <v>-253480</v>
      </c>
      <c r="AE9" s="30">
        <v>-253480</v>
      </c>
      <c r="AF9" s="30">
        <v>-253480</v>
      </c>
      <c r="AG9" s="30">
        <v>-252751</v>
      </c>
      <c r="AH9" s="30">
        <v>-252751</v>
      </c>
      <c r="AI9" s="30">
        <v>-252751</v>
      </c>
      <c r="AJ9" s="30">
        <v>-252021</v>
      </c>
      <c r="AK9" s="30">
        <v>-252021</v>
      </c>
      <c r="AL9" s="30">
        <v>-252021</v>
      </c>
      <c r="AM9" s="30">
        <v>-251292</v>
      </c>
      <c r="AO9" s="30">
        <v>-251292</v>
      </c>
      <c r="AP9" s="30">
        <v>-251292</v>
      </c>
      <c r="AQ9" s="30">
        <v>-251292</v>
      </c>
      <c r="AR9" s="30">
        <v>-251109</v>
      </c>
    </row>
    <row r="10" spans="1:44">
      <c r="A10" s="6" t="s">
        <v>15</v>
      </c>
      <c r="B10" s="6"/>
      <c r="C10" s="7" t="s">
        <v>6</v>
      </c>
      <c r="D10" s="7" t="s">
        <v>16</v>
      </c>
      <c r="E10" s="7"/>
      <c r="X10" s="29"/>
      <c r="Y10" s="29"/>
      <c r="Z10" s="29"/>
      <c r="AA10" s="29"/>
      <c r="AB10" s="29"/>
      <c r="AC10" s="29"/>
      <c r="AD10" s="29"/>
      <c r="AE10" s="30">
        <v>0</v>
      </c>
      <c r="AF10" s="30">
        <v>0</v>
      </c>
      <c r="AG10" s="30">
        <v>0</v>
      </c>
      <c r="AH10" s="30">
        <v>0</v>
      </c>
      <c r="AI10" s="30">
        <v>0</v>
      </c>
      <c r="AJ10" s="30">
        <v>0</v>
      </c>
      <c r="AK10" s="30">
        <v>0</v>
      </c>
      <c r="AL10" s="30">
        <v>0</v>
      </c>
      <c r="AM10" s="30">
        <v>0</v>
      </c>
      <c r="AO10" s="30">
        <v>0</v>
      </c>
      <c r="AP10" s="30">
        <v>0</v>
      </c>
      <c r="AQ10" s="30">
        <v>0</v>
      </c>
      <c r="AR10" s="30">
        <v>0</v>
      </c>
    </row>
    <row r="11" spans="1:44">
      <c r="A11" s="6" t="s">
        <v>17</v>
      </c>
      <c r="B11" s="6"/>
      <c r="C11" s="7" t="s">
        <v>6</v>
      </c>
      <c r="D11" s="7" t="s">
        <v>18</v>
      </c>
      <c r="E11" s="7"/>
      <c r="X11" s="29"/>
      <c r="Y11" s="29"/>
      <c r="Z11" s="29"/>
      <c r="AA11" s="29"/>
      <c r="AB11" s="29"/>
      <c r="AC11" s="29"/>
      <c r="AD11" s="29"/>
      <c r="AE11" s="30">
        <v>0</v>
      </c>
      <c r="AF11" s="30">
        <v>0</v>
      </c>
      <c r="AG11" s="30">
        <v>0</v>
      </c>
      <c r="AH11" s="30">
        <v>0</v>
      </c>
      <c r="AI11" s="30">
        <v>0</v>
      </c>
      <c r="AJ11" s="30">
        <v>0</v>
      </c>
      <c r="AK11" s="30">
        <v>0</v>
      </c>
      <c r="AL11" s="30">
        <v>0</v>
      </c>
      <c r="AM11" s="30">
        <v>0</v>
      </c>
      <c r="AO11" s="30">
        <v>0</v>
      </c>
      <c r="AP11" s="30">
        <v>0</v>
      </c>
      <c r="AQ11" s="30">
        <v>0</v>
      </c>
      <c r="AR11" s="30">
        <v>0</v>
      </c>
    </row>
    <row r="12" spans="1:44">
      <c r="A12" s="6" t="s">
        <v>19</v>
      </c>
      <c r="B12" s="6"/>
      <c r="C12" s="7" t="s">
        <v>6</v>
      </c>
      <c r="D12" s="7" t="s">
        <v>20</v>
      </c>
      <c r="E12" s="7"/>
      <c r="X12" s="29"/>
      <c r="Y12" s="29"/>
      <c r="Z12" s="29"/>
      <c r="AA12" s="29"/>
      <c r="AB12" s="29"/>
      <c r="AC12" s="29"/>
      <c r="AD12" s="29"/>
      <c r="AE12" s="30">
        <v>0</v>
      </c>
      <c r="AF12" s="30">
        <v>0</v>
      </c>
      <c r="AG12" s="30">
        <v>0</v>
      </c>
      <c r="AH12" s="30">
        <v>0</v>
      </c>
      <c r="AI12" s="30">
        <v>0</v>
      </c>
      <c r="AJ12" s="30">
        <v>0</v>
      </c>
      <c r="AK12" s="30">
        <v>0</v>
      </c>
      <c r="AL12" s="30">
        <v>0</v>
      </c>
      <c r="AM12" s="30">
        <v>0</v>
      </c>
      <c r="AO12" s="30">
        <v>0</v>
      </c>
      <c r="AP12" s="30">
        <v>0</v>
      </c>
      <c r="AQ12" s="30">
        <v>0</v>
      </c>
      <c r="AR12" s="30">
        <v>0</v>
      </c>
    </row>
    <row r="13" spans="1:44">
      <c r="A13" s="6" t="s">
        <v>21</v>
      </c>
      <c r="B13" s="6"/>
      <c r="C13" s="7" t="s">
        <v>6</v>
      </c>
      <c r="D13" s="7" t="s">
        <v>22</v>
      </c>
      <c r="E13" s="7"/>
      <c r="F13" s="15">
        <v>-72129</v>
      </c>
      <c r="G13" s="15">
        <v>-72129</v>
      </c>
      <c r="H13" s="15">
        <v>-72129</v>
      </c>
      <c r="I13" s="15">
        <v>-72129</v>
      </c>
      <c r="J13" s="15">
        <v>-72129</v>
      </c>
      <c r="K13" s="15">
        <v>-72129</v>
      </c>
      <c r="L13" s="15">
        <v>-72129</v>
      </c>
      <c r="M13" s="15">
        <v>-72129</v>
      </c>
      <c r="N13" s="15">
        <v>-72129</v>
      </c>
      <c r="O13" s="15">
        <v>-72129</v>
      </c>
      <c r="P13" s="15">
        <v>-72129</v>
      </c>
      <c r="Q13" s="15">
        <v>-72129</v>
      </c>
      <c r="R13" s="15">
        <v>-66331</v>
      </c>
      <c r="S13" s="15">
        <v>-66331</v>
      </c>
      <c r="T13" s="15">
        <v>-66331</v>
      </c>
      <c r="U13" s="15">
        <v>-66331</v>
      </c>
      <c r="V13" s="15">
        <v>-66331</v>
      </c>
      <c r="W13" s="15">
        <v>-66331</v>
      </c>
      <c r="X13" s="21">
        <v>-66331</v>
      </c>
      <c r="Y13" s="21">
        <v>-66331</v>
      </c>
      <c r="Z13" s="21">
        <v>-66331</v>
      </c>
      <c r="AA13" s="21">
        <v>-66331</v>
      </c>
      <c r="AB13" s="21">
        <v>-66331</v>
      </c>
      <c r="AC13" s="21">
        <v>-66331</v>
      </c>
      <c r="AD13" s="21">
        <v>-67490</v>
      </c>
      <c r="AE13" s="30">
        <v>-67490</v>
      </c>
      <c r="AF13" s="30">
        <v>-67490</v>
      </c>
      <c r="AG13" s="30">
        <v>-67490</v>
      </c>
      <c r="AH13" s="30">
        <v>-67490</v>
      </c>
      <c r="AI13" s="30">
        <v>-67490</v>
      </c>
      <c r="AJ13" s="30">
        <v>-67490</v>
      </c>
      <c r="AK13" s="30">
        <v>-67490</v>
      </c>
      <c r="AL13" s="30">
        <v>-67490</v>
      </c>
      <c r="AM13" s="30">
        <v>-67490</v>
      </c>
      <c r="AO13" s="30">
        <v>-67490</v>
      </c>
      <c r="AP13" s="30">
        <v>-67490</v>
      </c>
      <c r="AQ13" s="30">
        <v>-67490</v>
      </c>
      <c r="AR13" s="30">
        <v>-66998</v>
      </c>
    </row>
    <row r="14" spans="1:44">
      <c r="A14" s="6" t="s">
        <v>23</v>
      </c>
      <c r="B14" s="6"/>
      <c r="C14" s="7" t="s">
        <v>6</v>
      </c>
      <c r="D14" s="7" t="s">
        <v>24</v>
      </c>
      <c r="E14" s="7"/>
      <c r="F14" s="15">
        <v>117791</v>
      </c>
      <c r="G14" s="15">
        <v>117791</v>
      </c>
      <c r="H14" s="15">
        <v>117791</v>
      </c>
      <c r="I14" s="15">
        <v>120851</v>
      </c>
      <c r="J14" s="15">
        <v>120851</v>
      </c>
      <c r="K14" s="15">
        <v>120851</v>
      </c>
      <c r="L14" s="15">
        <v>126540</v>
      </c>
      <c r="M14" s="15">
        <v>126540</v>
      </c>
      <c r="N14" s="15">
        <v>126540</v>
      </c>
      <c r="O14" s="15">
        <v>131190</v>
      </c>
      <c r="P14" s="15">
        <v>131190</v>
      </c>
      <c r="Q14" s="15">
        <v>131190</v>
      </c>
      <c r="R14" s="15">
        <v>138263</v>
      </c>
      <c r="S14" s="15">
        <v>138263</v>
      </c>
      <c r="T14" s="15">
        <v>138263</v>
      </c>
      <c r="U14" s="15">
        <v>141339</v>
      </c>
      <c r="V14" s="15">
        <v>141339</v>
      </c>
      <c r="W14" s="15">
        <v>141339</v>
      </c>
      <c r="X14" s="21">
        <v>146279</v>
      </c>
      <c r="Y14" s="21">
        <v>146279</v>
      </c>
      <c r="Z14" s="21">
        <v>146279</v>
      </c>
      <c r="AA14" s="21">
        <v>150448</v>
      </c>
      <c r="AB14" s="21">
        <v>150448</v>
      </c>
      <c r="AC14" s="21">
        <v>150448</v>
      </c>
      <c r="AD14" s="21">
        <v>157105</v>
      </c>
      <c r="AE14" s="30">
        <v>157105</v>
      </c>
      <c r="AF14" s="30">
        <v>157105</v>
      </c>
      <c r="AG14" s="30">
        <v>159774</v>
      </c>
      <c r="AH14" s="30">
        <v>159774</v>
      </c>
      <c r="AI14" s="30">
        <v>159774</v>
      </c>
      <c r="AJ14" s="30">
        <v>163840</v>
      </c>
      <c r="AK14" s="30">
        <v>163840</v>
      </c>
      <c r="AL14" s="30">
        <v>163840</v>
      </c>
      <c r="AM14" s="30">
        <v>167938</v>
      </c>
      <c r="AO14" s="30">
        <v>167938</v>
      </c>
      <c r="AP14" s="30">
        <v>167938</v>
      </c>
      <c r="AQ14" s="30">
        <v>167938</v>
      </c>
      <c r="AR14" s="30">
        <v>172845</v>
      </c>
    </row>
    <row r="15" spans="1:44">
      <c r="A15" s="8" t="s">
        <v>25</v>
      </c>
      <c r="B15" s="8"/>
      <c r="C15" s="9"/>
      <c r="D15" s="9"/>
      <c r="E15" s="9"/>
      <c r="F15" s="16">
        <f t="shared" ref="F15:AD15" si="0">SUBTOTAL(9,F6:F14)</f>
        <v>-203226</v>
      </c>
      <c r="G15" s="16">
        <f t="shared" si="0"/>
        <v>-203226</v>
      </c>
      <c r="H15" s="16">
        <f t="shared" si="0"/>
        <v>-203226</v>
      </c>
      <c r="I15" s="16">
        <f t="shared" si="0"/>
        <v>-200321</v>
      </c>
      <c r="J15" s="16">
        <f t="shared" si="0"/>
        <v>-200321</v>
      </c>
      <c r="K15" s="16">
        <f t="shared" si="0"/>
        <v>-200321</v>
      </c>
      <c r="L15" s="16">
        <f t="shared" si="0"/>
        <v>-194786</v>
      </c>
      <c r="M15" s="16">
        <f t="shared" si="0"/>
        <v>-194786</v>
      </c>
      <c r="N15" s="16">
        <f t="shared" si="0"/>
        <v>-194786</v>
      </c>
      <c r="O15" s="16">
        <f t="shared" si="0"/>
        <v>-190291</v>
      </c>
      <c r="P15" s="16">
        <f t="shared" si="0"/>
        <v>-190291</v>
      </c>
      <c r="Q15" s="16">
        <f t="shared" si="0"/>
        <v>-190291</v>
      </c>
      <c r="R15" s="16">
        <f t="shared" si="0"/>
        <v>-224744</v>
      </c>
      <c r="S15" s="16">
        <f t="shared" si="0"/>
        <v>-224744</v>
      </c>
      <c r="T15" s="16">
        <f t="shared" si="0"/>
        <v>-224744</v>
      </c>
      <c r="U15" s="16">
        <f t="shared" si="0"/>
        <v>-221630</v>
      </c>
      <c r="V15" s="16">
        <f t="shared" si="0"/>
        <v>-221630</v>
      </c>
      <c r="W15" s="16">
        <f t="shared" si="0"/>
        <v>-221630</v>
      </c>
      <c r="X15" s="31">
        <f t="shared" si="0"/>
        <v>-216653</v>
      </c>
      <c r="Y15" s="31">
        <f t="shared" si="0"/>
        <v>-216653</v>
      </c>
      <c r="Z15" s="31">
        <f t="shared" si="0"/>
        <v>-216653</v>
      </c>
      <c r="AA15" s="31">
        <f t="shared" si="0"/>
        <v>-212446</v>
      </c>
      <c r="AB15" s="31">
        <f t="shared" si="0"/>
        <v>-212446</v>
      </c>
      <c r="AC15" s="31">
        <f t="shared" si="0"/>
        <v>-212446</v>
      </c>
      <c r="AD15" s="31">
        <f t="shared" si="0"/>
        <v>-163865</v>
      </c>
      <c r="AE15" s="32">
        <v>-163865</v>
      </c>
      <c r="AF15" s="32">
        <v>-163865</v>
      </c>
      <c r="AG15" s="32">
        <v>-160467</v>
      </c>
      <c r="AH15" s="32">
        <v>-160467</v>
      </c>
      <c r="AI15" s="32">
        <v>-160467</v>
      </c>
      <c r="AJ15" s="32">
        <v>-155671</v>
      </c>
      <c r="AK15" s="32">
        <v>-155671</v>
      </c>
      <c r="AL15" s="32">
        <v>-155671</v>
      </c>
      <c r="AM15" s="32">
        <v>-150844</v>
      </c>
      <c r="AO15" s="32">
        <v>-150844</v>
      </c>
      <c r="AP15" s="32">
        <v>-150844</v>
      </c>
      <c r="AQ15" s="32">
        <v>-150844</v>
      </c>
      <c r="AR15" s="32">
        <v>-145262</v>
      </c>
    </row>
    <row r="16" spans="1:44">
      <c r="A16" s="6" t="s">
        <v>26</v>
      </c>
      <c r="B16" s="6"/>
      <c r="C16" s="7" t="s">
        <v>27</v>
      </c>
      <c r="D16" s="7" t="s">
        <v>28</v>
      </c>
      <c r="E16" s="7"/>
      <c r="X16" s="29"/>
      <c r="Y16" s="29"/>
      <c r="Z16" s="29"/>
      <c r="AA16" s="29"/>
      <c r="AB16" s="29"/>
      <c r="AC16" s="29"/>
      <c r="AD16" s="29"/>
      <c r="AE16" s="30">
        <v>0</v>
      </c>
      <c r="AF16" s="30">
        <v>0</v>
      </c>
      <c r="AG16" s="30">
        <v>0</v>
      </c>
      <c r="AH16" s="30">
        <v>0</v>
      </c>
      <c r="AI16" s="30">
        <v>0</v>
      </c>
      <c r="AJ16" s="30">
        <v>0</v>
      </c>
      <c r="AK16" s="30">
        <v>0</v>
      </c>
      <c r="AL16" s="30">
        <v>0</v>
      </c>
      <c r="AM16" s="30">
        <v>0</v>
      </c>
      <c r="AO16" s="30">
        <v>0</v>
      </c>
      <c r="AP16" s="30">
        <v>0</v>
      </c>
      <c r="AQ16" s="30">
        <v>0</v>
      </c>
      <c r="AR16" s="30">
        <v>0</v>
      </c>
    </row>
    <row r="17" spans="1:44">
      <c r="A17" s="6" t="s">
        <v>29</v>
      </c>
      <c r="B17" s="6" t="s">
        <v>196</v>
      </c>
      <c r="C17" s="7" t="s">
        <v>27</v>
      </c>
      <c r="D17" s="7" t="s">
        <v>30</v>
      </c>
      <c r="E17" s="7"/>
      <c r="X17" s="29"/>
      <c r="Y17" s="29"/>
      <c r="Z17" s="29"/>
      <c r="AA17" s="29"/>
      <c r="AB17" s="29"/>
      <c r="AC17" s="29"/>
      <c r="AD17" s="29"/>
      <c r="AE17" s="30">
        <v>0</v>
      </c>
      <c r="AF17" s="30">
        <v>0</v>
      </c>
      <c r="AG17" s="30">
        <v>0</v>
      </c>
      <c r="AH17" s="30">
        <v>0</v>
      </c>
      <c r="AI17" s="30">
        <v>0</v>
      </c>
      <c r="AJ17" s="30">
        <v>0</v>
      </c>
      <c r="AK17" s="30">
        <v>0</v>
      </c>
      <c r="AL17" s="30">
        <v>0</v>
      </c>
      <c r="AM17" s="30">
        <v>0</v>
      </c>
      <c r="AO17" s="30">
        <v>0</v>
      </c>
      <c r="AP17" s="30">
        <v>0</v>
      </c>
      <c r="AQ17" s="30">
        <v>0</v>
      </c>
      <c r="AR17" s="30">
        <v>0</v>
      </c>
    </row>
    <row r="18" spans="1:44">
      <c r="A18" s="6" t="s">
        <v>31</v>
      </c>
      <c r="B18" s="6" t="s">
        <v>196</v>
      </c>
      <c r="C18" s="7" t="s">
        <v>27</v>
      </c>
      <c r="D18" s="7" t="s">
        <v>32</v>
      </c>
      <c r="E18" s="7"/>
      <c r="X18" s="29"/>
      <c r="Y18" s="29"/>
      <c r="Z18" s="29"/>
      <c r="AA18" s="29"/>
      <c r="AB18" s="29"/>
      <c r="AC18" s="29"/>
      <c r="AD18" s="29"/>
      <c r="AE18" s="30">
        <v>0</v>
      </c>
      <c r="AF18" s="30">
        <v>0</v>
      </c>
      <c r="AG18" s="30">
        <v>0</v>
      </c>
      <c r="AH18" s="30">
        <v>0</v>
      </c>
      <c r="AI18" s="30">
        <v>0</v>
      </c>
      <c r="AJ18" s="30">
        <v>0</v>
      </c>
      <c r="AK18" s="30">
        <v>0</v>
      </c>
      <c r="AL18" s="30">
        <v>0</v>
      </c>
      <c r="AM18" s="30">
        <v>0</v>
      </c>
      <c r="AO18" s="30">
        <v>0</v>
      </c>
      <c r="AP18" s="30">
        <v>0</v>
      </c>
      <c r="AQ18" s="30">
        <v>0</v>
      </c>
      <c r="AR18" s="30">
        <v>0</v>
      </c>
    </row>
    <row r="19" spans="1:44">
      <c r="A19" s="6" t="s">
        <v>33</v>
      </c>
      <c r="B19" s="6" t="s">
        <v>196</v>
      </c>
      <c r="C19" s="7" t="s">
        <v>27</v>
      </c>
      <c r="D19" s="7" t="s">
        <v>34</v>
      </c>
      <c r="E19" s="7"/>
      <c r="X19" s="29"/>
      <c r="Y19" s="29"/>
      <c r="Z19" s="29"/>
      <c r="AA19" s="29"/>
      <c r="AB19" s="29"/>
      <c r="AC19" s="29"/>
      <c r="AD19" s="29"/>
      <c r="AE19" s="30">
        <v>0</v>
      </c>
      <c r="AF19" s="30">
        <v>0</v>
      </c>
      <c r="AG19" s="30">
        <v>0</v>
      </c>
      <c r="AH19" s="30">
        <v>0</v>
      </c>
      <c r="AI19" s="30">
        <v>0</v>
      </c>
      <c r="AJ19" s="30">
        <v>0</v>
      </c>
      <c r="AK19" s="30">
        <v>0</v>
      </c>
      <c r="AL19" s="30">
        <v>0</v>
      </c>
      <c r="AM19" s="30">
        <v>0</v>
      </c>
      <c r="AO19" s="30">
        <v>0</v>
      </c>
      <c r="AP19" s="30">
        <v>0</v>
      </c>
      <c r="AQ19" s="30">
        <v>0</v>
      </c>
      <c r="AR19" s="30">
        <v>0</v>
      </c>
    </row>
    <row r="20" spans="1:44">
      <c r="A20" s="6" t="s">
        <v>35</v>
      </c>
      <c r="B20" s="6" t="s">
        <v>196</v>
      </c>
      <c r="C20" s="7" t="s">
        <v>27</v>
      </c>
      <c r="D20" s="7" t="s">
        <v>36</v>
      </c>
      <c r="E20" s="7"/>
      <c r="X20" s="29"/>
      <c r="Y20" s="29"/>
      <c r="Z20" s="29"/>
      <c r="AA20" s="29"/>
      <c r="AB20" s="29"/>
      <c r="AC20" s="29"/>
      <c r="AD20" s="29"/>
      <c r="AE20" s="30">
        <v>0</v>
      </c>
      <c r="AF20" s="30">
        <v>0</v>
      </c>
      <c r="AG20" s="30">
        <v>0</v>
      </c>
      <c r="AH20" s="30">
        <v>0</v>
      </c>
      <c r="AI20" s="30">
        <v>0</v>
      </c>
      <c r="AJ20" s="30">
        <v>0</v>
      </c>
      <c r="AK20" s="30">
        <v>0</v>
      </c>
      <c r="AL20" s="30">
        <v>0</v>
      </c>
      <c r="AM20" s="30">
        <v>0</v>
      </c>
      <c r="AO20" s="30">
        <v>0</v>
      </c>
      <c r="AP20" s="30">
        <v>0</v>
      </c>
      <c r="AQ20" s="30">
        <v>0</v>
      </c>
      <c r="AR20" s="30">
        <v>0</v>
      </c>
    </row>
    <row r="21" spans="1:44">
      <c r="A21" s="6" t="s">
        <v>37</v>
      </c>
      <c r="B21" s="6" t="s">
        <v>196</v>
      </c>
      <c r="C21" s="7" t="s">
        <v>27</v>
      </c>
      <c r="D21" s="7" t="s">
        <v>38</v>
      </c>
      <c r="E21" s="7"/>
      <c r="X21" s="29"/>
      <c r="Y21" s="29"/>
      <c r="Z21" s="29"/>
      <c r="AA21" s="29"/>
      <c r="AB21" s="29"/>
      <c r="AC21" s="29"/>
      <c r="AD21" s="29"/>
      <c r="AE21" s="30">
        <v>0</v>
      </c>
      <c r="AF21" s="30">
        <v>0</v>
      </c>
      <c r="AG21" s="30">
        <v>0</v>
      </c>
      <c r="AH21" s="30">
        <v>0</v>
      </c>
      <c r="AI21" s="30">
        <v>0</v>
      </c>
      <c r="AJ21" s="30">
        <v>0</v>
      </c>
      <c r="AK21" s="30">
        <v>0</v>
      </c>
      <c r="AL21" s="30">
        <v>0</v>
      </c>
      <c r="AM21" s="30">
        <v>0</v>
      </c>
      <c r="AO21" s="30">
        <v>0</v>
      </c>
      <c r="AP21" s="30">
        <v>0</v>
      </c>
      <c r="AQ21" s="30">
        <v>0</v>
      </c>
      <c r="AR21" s="30">
        <v>0</v>
      </c>
    </row>
    <row r="22" spans="1:44">
      <c r="A22" s="6" t="s">
        <v>39</v>
      </c>
      <c r="B22" s="6" t="s">
        <v>196</v>
      </c>
      <c r="C22" s="7" t="s">
        <v>27</v>
      </c>
      <c r="D22" s="7" t="s">
        <v>40</v>
      </c>
      <c r="E22" s="7"/>
      <c r="X22" s="29"/>
      <c r="Y22" s="29"/>
      <c r="Z22" s="29"/>
      <c r="AA22" s="29"/>
      <c r="AB22" s="29"/>
      <c r="AC22" s="29"/>
      <c r="AD22" s="29"/>
      <c r="AE22" s="30">
        <v>0</v>
      </c>
      <c r="AF22" s="30">
        <v>0</v>
      </c>
      <c r="AG22" s="30">
        <v>0</v>
      </c>
      <c r="AH22" s="30">
        <v>0</v>
      </c>
      <c r="AI22" s="30">
        <v>0</v>
      </c>
      <c r="AJ22" s="30">
        <v>0</v>
      </c>
      <c r="AK22" s="30">
        <v>0</v>
      </c>
      <c r="AL22" s="30">
        <v>0</v>
      </c>
      <c r="AM22" s="30">
        <v>0</v>
      </c>
      <c r="AO22" s="30">
        <v>0</v>
      </c>
      <c r="AP22" s="30">
        <v>0</v>
      </c>
      <c r="AQ22" s="30">
        <v>0</v>
      </c>
      <c r="AR22" s="30">
        <v>0</v>
      </c>
    </row>
    <row r="23" spans="1:44">
      <c r="A23" s="6" t="s">
        <v>41</v>
      </c>
      <c r="B23" s="6" t="s">
        <v>196</v>
      </c>
      <c r="C23" s="7" t="s">
        <v>27</v>
      </c>
      <c r="D23" s="7" t="s">
        <v>42</v>
      </c>
      <c r="E23" s="7"/>
      <c r="X23" s="29"/>
      <c r="Y23" s="29"/>
      <c r="Z23" s="29"/>
      <c r="AA23" s="29"/>
      <c r="AB23" s="29"/>
      <c r="AC23" s="29"/>
      <c r="AD23" s="29"/>
      <c r="AE23" s="30">
        <v>0</v>
      </c>
      <c r="AF23" s="30">
        <v>0</v>
      </c>
      <c r="AG23" s="30">
        <v>0</v>
      </c>
      <c r="AH23" s="30">
        <v>0</v>
      </c>
      <c r="AI23" s="30">
        <v>0</v>
      </c>
      <c r="AJ23" s="30">
        <v>0</v>
      </c>
      <c r="AK23" s="30">
        <v>0</v>
      </c>
      <c r="AL23" s="30">
        <v>0</v>
      </c>
      <c r="AM23" s="30">
        <v>0</v>
      </c>
      <c r="AO23" s="30">
        <v>0</v>
      </c>
      <c r="AP23" s="30">
        <v>0</v>
      </c>
      <c r="AQ23" s="30">
        <v>0</v>
      </c>
      <c r="AR23" s="30">
        <v>0</v>
      </c>
    </row>
    <row r="24" spans="1:44">
      <c r="A24" s="6" t="s">
        <v>43</v>
      </c>
      <c r="B24" s="6"/>
      <c r="C24" s="7" t="s">
        <v>27</v>
      </c>
      <c r="D24" s="7" t="s">
        <v>44</v>
      </c>
      <c r="E24" s="7"/>
      <c r="X24" s="29"/>
      <c r="Y24" s="29"/>
      <c r="Z24" s="29"/>
      <c r="AA24" s="29"/>
      <c r="AB24" s="29"/>
      <c r="AC24" s="29"/>
      <c r="AD24" s="29"/>
      <c r="AE24" s="30">
        <v>0</v>
      </c>
      <c r="AF24" s="30">
        <v>0</v>
      </c>
      <c r="AG24" s="30">
        <v>0</v>
      </c>
      <c r="AH24" s="30">
        <v>0</v>
      </c>
      <c r="AI24" s="30">
        <v>0</v>
      </c>
      <c r="AJ24" s="30">
        <v>0</v>
      </c>
      <c r="AK24" s="30">
        <v>0</v>
      </c>
      <c r="AL24" s="30">
        <v>0</v>
      </c>
      <c r="AM24" s="30">
        <v>0</v>
      </c>
      <c r="AO24" s="30">
        <v>0</v>
      </c>
      <c r="AP24" s="30">
        <v>0</v>
      </c>
      <c r="AQ24" s="30">
        <v>0</v>
      </c>
      <c r="AR24" s="30">
        <v>0</v>
      </c>
    </row>
    <row r="25" spans="1:44">
      <c r="A25" s="10" t="s">
        <v>45</v>
      </c>
      <c r="B25" s="6"/>
      <c r="C25" s="7" t="s">
        <v>27</v>
      </c>
      <c r="D25" s="11" t="s">
        <v>46</v>
      </c>
      <c r="E25" s="11"/>
      <c r="X25" s="29"/>
      <c r="Y25" s="29"/>
      <c r="Z25" s="29"/>
      <c r="AA25" s="29"/>
      <c r="AB25" s="29"/>
      <c r="AC25" s="29"/>
      <c r="AD25" s="29"/>
      <c r="AE25" s="30">
        <v>0</v>
      </c>
      <c r="AF25" s="30">
        <v>0</v>
      </c>
      <c r="AG25" s="30">
        <v>0</v>
      </c>
      <c r="AH25" s="30">
        <v>0</v>
      </c>
      <c r="AI25" s="30">
        <v>0</v>
      </c>
      <c r="AJ25" s="30">
        <v>0</v>
      </c>
      <c r="AK25" s="30">
        <v>0</v>
      </c>
      <c r="AL25" s="30">
        <v>0</v>
      </c>
      <c r="AM25" s="30">
        <v>0</v>
      </c>
      <c r="AO25" s="30">
        <v>0</v>
      </c>
      <c r="AP25" s="30">
        <v>0</v>
      </c>
      <c r="AQ25" s="30">
        <v>0</v>
      </c>
      <c r="AR25" s="30">
        <v>0</v>
      </c>
    </row>
    <row r="26" spans="1:44">
      <c r="A26" s="10" t="s">
        <v>47</v>
      </c>
      <c r="B26" s="6"/>
      <c r="C26" s="7" t="s">
        <v>27</v>
      </c>
      <c r="D26" s="11" t="s">
        <v>48</v>
      </c>
      <c r="E26" s="11"/>
      <c r="X26" s="29"/>
      <c r="Y26" s="29"/>
      <c r="Z26" s="29"/>
      <c r="AA26" s="29"/>
      <c r="AB26" s="29"/>
      <c r="AC26" s="29"/>
      <c r="AD26" s="29"/>
      <c r="AE26" s="30">
        <v>0</v>
      </c>
      <c r="AF26" s="30">
        <v>0</v>
      </c>
      <c r="AG26" s="30">
        <v>0</v>
      </c>
      <c r="AH26" s="30">
        <v>0</v>
      </c>
      <c r="AI26" s="30">
        <v>0</v>
      </c>
      <c r="AJ26" s="30">
        <v>0</v>
      </c>
      <c r="AK26" s="30">
        <v>0</v>
      </c>
      <c r="AL26" s="30">
        <v>0</v>
      </c>
      <c r="AM26" s="30">
        <v>0</v>
      </c>
      <c r="AO26" s="30">
        <v>0</v>
      </c>
      <c r="AP26" s="30">
        <v>0</v>
      </c>
      <c r="AQ26" s="30">
        <v>0</v>
      </c>
      <c r="AR26" s="30">
        <v>0</v>
      </c>
    </row>
    <row r="27" spans="1:44">
      <c r="A27" s="10" t="s">
        <v>49</v>
      </c>
      <c r="B27" s="6"/>
      <c r="C27" s="7" t="s">
        <v>27</v>
      </c>
      <c r="D27" s="42" t="s">
        <v>50</v>
      </c>
      <c r="E27" s="42"/>
      <c r="X27" s="29"/>
      <c r="Y27" s="29"/>
      <c r="Z27" s="29"/>
      <c r="AA27" s="29"/>
      <c r="AB27" s="29"/>
      <c r="AC27" s="29"/>
      <c r="AD27" s="29"/>
      <c r="AE27" s="30">
        <v>0</v>
      </c>
      <c r="AF27" s="30">
        <v>0</v>
      </c>
      <c r="AG27" s="30">
        <v>0</v>
      </c>
      <c r="AH27" s="30">
        <v>0</v>
      </c>
      <c r="AI27" s="30">
        <v>0</v>
      </c>
      <c r="AJ27" s="30">
        <v>0</v>
      </c>
      <c r="AK27" s="30">
        <v>0</v>
      </c>
      <c r="AL27" s="30">
        <v>0</v>
      </c>
      <c r="AM27" s="30">
        <v>0</v>
      </c>
      <c r="AO27" s="30">
        <v>0</v>
      </c>
      <c r="AP27" s="30">
        <v>0</v>
      </c>
      <c r="AQ27" s="30">
        <v>0</v>
      </c>
      <c r="AR27" s="30">
        <v>0</v>
      </c>
    </row>
    <row r="28" spans="1:44">
      <c r="A28" s="6" t="s">
        <v>51</v>
      </c>
      <c r="B28" s="6"/>
      <c r="C28" s="7" t="s">
        <v>27</v>
      </c>
      <c r="D28" s="7" t="s">
        <v>52</v>
      </c>
      <c r="E28" s="7"/>
      <c r="X28" s="29"/>
      <c r="Y28" s="29"/>
      <c r="Z28" s="29"/>
      <c r="AA28" s="29"/>
      <c r="AB28" s="29"/>
      <c r="AC28" s="29"/>
      <c r="AD28" s="29"/>
      <c r="AE28" s="30">
        <v>0</v>
      </c>
      <c r="AF28" s="30">
        <v>0</v>
      </c>
      <c r="AG28" s="30">
        <v>0</v>
      </c>
      <c r="AH28" s="30">
        <v>0</v>
      </c>
      <c r="AI28" s="30">
        <v>0</v>
      </c>
      <c r="AJ28" s="30">
        <v>0</v>
      </c>
      <c r="AK28" s="30">
        <v>0</v>
      </c>
      <c r="AL28" s="30">
        <v>0</v>
      </c>
      <c r="AM28" s="30">
        <v>0</v>
      </c>
      <c r="AO28" s="30">
        <v>0</v>
      </c>
      <c r="AP28" s="30">
        <v>0</v>
      </c>
      <c r="AQ28" s="30">
        <v>0</v>
      </c>
      <c r="AR28" s="30">
        <v>0</v>
      </c>
    </row>
    <row r="29" spans="1:44">
      <c r="A29" s="12" t="s">
        <v>53</v>
      </c>
      <c r="B29" s="12"/>
      <c r="C29" s="11" t="s">
        <v>27</v>
      </c>
      <c r="D29" s="11" t="s">
        <v>54</v>
      </c>
      <c r="E29" s="11"/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29736</v>
      </c>
      <c r="S29" s="21">
        <v>29736</v>
      </c>
      <c r="T29" s="21">
        <v>29736</v>
      </c>
      <c r="U29" s="21">
        <v>29736</v>
      </c>
      <c r="V29" s="21">
        <v>29736</v>
      </c>
      <c r="W29" s="21">
        <v>29736</v>
      </c>
      <c r="X29" s="21">
        <v>29736</v>
      </c>
      <c r="Y29" s="21">
        <v>29736</v>
      </c>
      <c r="Z29" s="21">
        <v>29736</v>
      </c>
      <c r="AA29" s="21">
        <v>29736</v>
      </c>
      <c r="AB29" s="21">
        <v>29736</v>
      </c>
      <c r="AC29" s="21">
        <v>29736</v>
      </c>
      <c r="AD29" s="21">
        <v>29736</v>
      </c>
      <c r="AE29" s="30">
        <v>29736</v>
      </c>
      <c r="AF29" s="30">
        <v>29736</v>
      </c>
      <c r="AG29" s="30">
        <v>29736</v>
      </c>
      <c r="AH29" s="30">
        <v>29736</v>
      </c>
      <c r="AI29" s="30">
        <v>29736</v>
      </c>
      <c r="AJ29" s="30">
        <v>29736</v>
      </c>
      <c r="AK29" s="30">
        <v>29736</v>
      </c>
      <c r="AL29" s="30">
        <v>29736</v>
      </c>
      <c r="AM29" s="30">
        <v>29736</v>
      </c>
      <c r="AO29" s="30">
        <v>29736</v>
      </c>
      <c r="AP29" s="30">
        <v>29736</v>
      </c>
      <c r="AQ29" s="30">
        <v>29736</v>
      </c>
      <c r="AR29" s="30">
        <v>18958</v>
      </c>
    </row>
    <row r="30" spans="1:44">
      <c r="A30" s="8" t="s">
        <v>55</v>
      </c>
      <c r="B30" s="8"/>
      <c r="C30" s="9"/>
      <c r="D30" s="9"/>
      <c r="E30" s="9"/>
      <c r="F30" s="16">
        <f t="shared" ref="F30:AD30" si="1">SUBTOTAL(9,F16:F29)</f>
        <v>0</v>
      </c>
      <c r="G30" s="16">
        <f t="shared" si="1"/>
        <v>0</v>
      </c>
      <c r="H30" s="16">
        <f t="shared" si="1"/>
        <v>0</v>
      </c>
      <c r="I30" s="16">
        <f t="shared" si="1"/>
        <v>0</v>
      </c>
      <c r="J30" s="16">
        <f t="shared" si="1"/>
        <v>0</v>
      </c>
      <c r="K30" s="16">
        <f t="shared" si="1"/>
        <v>0</v>
      </c>
      <c r="L30" s="16">
        <f t="shared" si="1"/>
        <v>0</v>
      </c>
      <c r="M30" s="16">
        <f t="shared" si="1"/>
        <v>0</v>
      </c>
      <c r="N30" s="16">
        <f t="shared" si="1"/>
        <v>0</v>
      </c>
      <c r="O30" s="16">
        <f t="shared" si="1"/>
        <v>0</v>
      </c>
      <c r="P30" s="16">
        <f t="shared" si="1"/>
        <v>0</v>
      </c>
      <c r="Q30" s="16">
        <f t="shared" si="1"/>
        <v>0</v>
      </c>
      <c r="R30" s="16">
        <f t="shared" si="1"/>
        <v>29736</v>
      </c>
      <c r="S30" s="16">
        <f t="shared" si="1"/>
        <v>29736</v>
      </c>
      <c r="T30" s="16">
        <f t="shared" si="1"/>
        <v>29736</v>
      </c>
      <c r="U30" s="16">
        <f t="shared" si="1"/>
        <v>29736</v>
      </c>
      <c r="V30" s="16">
        <f t="shared" si="1"/>
        <v>29736</v>
      </c>
      <c r="W30" s="16">
        <f t="shared" si="1"/>
        <v>29736</v>
      </c>
      <c r="X30" s="31">
        <f t="shared" si="1"/>
        <v>29736</v>
      </c>
      <c r="Y30" s="31">
        <f t="shared" si="1"/>
        <v>29736</v>
      </c>
      <c r="Z30" s="31">
        <f t="shared" si="1"/>
        <v>29736</v>
      </c>
      <c r="AA30" s="31">
        <f t="shared" si="1"/>
        <v>29736</v>
      </c>
      <c r="AB30" s="31">
        <f t="shared" si="1"/>
        <v>29736</v>
      </c>
      <c r="AC30" s="31">
        <f t="shared" si="1"/>
        <v>29736</v>
      </c>
      <c r="AD30" s="31">
        <f t="shared" si="1"/>
        <v>29736</v>
      </c>
      <c r="AE30" s="32">
        <v>29736</v>
      </c>
      <c r="AF30" s="32">
        <v>29736</v>
      </c>
      <c r="AG30" s="32">
        <v>29736</v>
      </c>
      <c r="AH30" s="32">
        <v>29736</v>
      </c>
      <c r="AI30" s="32">
        <v>29736</v>
      </c>
      <c r="AJ30" s="32">
        <v>29736</v>
      </c>
      <c r="AK30" s="32">
        <v>29736</v>
      </c>
      <c r="AL30" s="32">
        <v>29736</v>
      </c>
      <c r="AM30" s="32">
        <v>29736</v>
      </c>
      <c r="AO30" s="32">
        <v>29736</v>
      </c>
      <c r="AP30" s="32">
        <v>29736</v>
      </c>
      <c r="AQ30" s="32">
        <v>29736</v>
      </c>
      <c r="AR30" s="32">
        <v>18958</v>
      </c>
    </row>
    <row r="31" spans="1:44">
      <c r="A31" s="6" t="s">
        <v>56</v>
      </c>
      <c r="B31" s="6" t="s">
        <v>13</v>
      </c>
      <c r="C31" s="7" t="s">
        <v>57</v>
      </c>
      <c r="D31" s="7" t="s">
        <v>58</v>
      </c>
      <c r="E31" s="7"/>
      <c r="F31" s="15">
        <v>-79453</v>
      </c>
      <c r="G31" s="15">
        <v>-79453</v>
      </c>
      <c r="H31" s="15">
        <v>-79453</v>
      </c>
      <c r="I31" s="15">
        <v>-79453</v>
      </c>
      <c r="J31" s="15">
        <v>-79453</v>
      </c>
      <c r="K31" s="15">
        <v>-79453</v>
      </c>
      <c r="L31" s="15">
        <v>-79453</v>
      </c>
      <c r="M31" s="15">
        <v>-79453</v>
      </c>
      <c r="N31" s="15">
        <v>-79453</v>
      </c>
      <c r="O31" s="15">
        <v>-79453</v>
      </c>
      <c r="P31" s="15">
        <v>-79453</v>
      </c>
      <c r="Q31" s="15">
        <v>-79453</v>
      </c>
      <c r="R31" s="15">
        <v>-96103</v>
      </c>
      <c r="S31" s="15">
        <v>-96103</v>
      </c>
      <c r="T31" s="15">
        <v>-96103</v>
      </c>
      <c r="U31" s="15">
        <v>-96103</v>
      </c>
      <c r="V31" s="15">
        <v>-96103</v>
      </c>
      <c r="W31" s="15">
        <v>-96103</v>
      </c>
      <c r="X31" s="21">
        <v>-96103</v>
      </c>
      <c r="Y31" s="21">
        <v>-96103</v>
      </c>
      <c r="Z31" s="21">
        <v>-96103</v>
      </c>
      <c r="AA31" s="21">
        <v>-96103</v>
      </c>
      <c r="AB31" s="21">
        <v>-96103</v>
      </c>
      <c r="AC31" s="21">
        <v>-96103</v>
      </c>
      <c r="AD31" s="21">
        <v>-81088</v>
      </c>
      <c r="AE31" s="30">
        <v>-81088</v>
      </c>
      <c r="AF31" s="30">
        <v>-81088</v>
      </c>
      <c r="AG31" s="30">
        <v>-81088</v>
      </c>
      <c r="AH31" s="30">
        <v>-81088</v>
      </c>
      <c r="AI31" s="30">
        <v>-81088</v>
      </c>
      <c r="AJ31" s="30">
        <v>-81088</v>
      </c>
      <c r="AK31" s="30">
        <v>-81088</v>
      </c>
      <c r="AL31" s="30">
        <v>-81088</v>
      </c>
      <c r="AM31" s="30">
        <v>-81088</v>
      </c>
      <c r="AO31" s="30">
        <v>-81088</v>
      </c>
      <c r="AP31" s="30">
        <v>-81088</v>
      </c>
      <c r="AQ31" s="30">
        <v>-81088</v>
      </c>
      <c r="AR31" s="30">
        <v>631594</v>
      </c>
    </row>
    <row r="32" spans="1:44">
      <c r="A32" s="6" t="s">
        <v>59</v>
      </c>
      <c r="B32" s="6" t="s">
        <v>13</v>
      </c>
      <c r="C32" s="7" t="s">
        <v>57</v>
      </c>
      <c r="D32" s="7" t="s">
        <v>60</v>
      </c>
      <c r="E32" s="7"/>
      <c r="F32" s="15">
        <v>-54610</v>
      </c>
      <c r="G32" s="15">
        <v>-54610</v>
      </c>
      <c r="H32" s="15">
        <v>-54610</v>
      </c>
      <c r="I32" s="15">
        <v>-54610</v>
      </c>
      <c r="J32" s="15">
        <v>-54610</v>
      </c>
      <c r="K32" s="15">
        <v>-54610</v>
      </c>
      <c r="L32" s="15">
        <v>-54610</v>
      </c>
      <c r="M32" s="15">
        <v>-54610</v>
      </c>
      <c r="N32" s="15">
        <v>-54610</v>
      </c>
      <c r="O32" s="15">
        <v>-54610</v>
      </c>
      <c r="P32" s="15">
        <v>-54610</v>
      </c>
      <c r="Q32" s="15">
        <v>-54610</v>
      </c>
      <c r="R32" s="15">
        <v>-43127</v>
      </c>
      <c r="S32" s="15">
        <v>-43127</v>
      </c>
      <c r="T32" s="15">
        <v>-43127</v>
      </c>
      <c r="U32" s="15">
        <v>-43127</v>
      </c>
      <c r="V32" s="15">
        <v>-43127</v>
      </c>
      <c r="W32" s="15">
        <v>-43127</v>
      </c>
      <c r="X32" s="21">
        <v>-43127</v>
      </c>
      <c r="Y32" s="21">
        <v>-43127</v>
      </c>
      <c r="Z32" s="21">
        <v>-43127</v>
      </c>
      <c r="AA32" s="21">
        <v>-43127</v>
      </c>
      <c r="AB32" s="21">
        <v>-43127</v>
      </c>
      <c r="AC32" s="21">
        <v>-43127</v>
      </c>
      <c r="AD32" s="21">
        <v>-52369</v>
      </c>
      <c r="AE32" s="30">
        <v>-52369</v>
      </c>
      <c r="AF32" s="30">
        <v>-52369</v>
      </c>
      <c r="AG32" s="30">
        <v>-52369</v>
      </c>
      <c r="AH32" s="30">
        <v>-52369</v>
      </c>
      <c r="AI32" s="30">
        <v>-52369</v>
      </c>
      <c r="AJ32" s="30">
        <v>-52369</v>
      </c>
      <c r="AK32" s="30">
        <v>-52369</v>
      </c>
      <c r="AL32" s="30">
        <v>-52369</v>
      </c>
      <c r="AM32" s="30">
        <v>-52369</v>
      </c>
      <c r="AO32" s="30">
        <v>-52369</v>
      </c>
      <c r="AP32" s="30">
        <v>-52369</v>
      </c>
      <c r="AQ32" s="30">
        <v>-52369</v>
      </c>
      <c r="AR32" s="30">
        <v>-47648</v>
      </c>
    </row>
    <row r="33" spans="1:44">
      <c r="A33" s="8" t="s">
        <v>61</v>
      </c>
      <c r="B33" s="8"/>
      <c r="C33" s="9"/>
      <c r="D33" s="9"/>
      <c r="E33" s="9"/>
      <c r="F33" s="16">
        <f t="shared" ref="F33:AD33" si="2">SUBTOTAL(9,F31:F32)</f>
        <v>-134063</v>
      </c>
      <c r="G33" s="16">
        <f t="shared" si="2"/>
        <v>-134063</v>
      </c>
      <c r="H33" s="16">
        <f t="shared" si="2"/>
        <v>-134063</v>
      </c>
      <c r="I33" s="16">
        <f t="shared" si="2"/>
        <v>-134063</v>
      </c>
      <c r="J33" s="16">
        <f t="shared" si="2"/>
        <v>-134063</v>
      </c>
      <c r="K33" s="16">
        <f t="shared" si="2"/>
        <v>-134063</v>
      </c>
      <c r="L33" s="16">
        <f t="shared" si="2"/>
        <v>-134063</v>
      </c>
      <c r="M33" s="16">
        <f t="shared" si="2"/>
        <v>-134063</v>
      </c>
      <c r="N33" s="16">
        <f t="shared" si="2"/>
        <v>-134063</v>
      </c>
      <c r="O33" s="16">
        <f t="shared" si="2"/>
        <v>-134063</v>
      </c>
      <c r="P33" s="16">
        <f t="shared" si="2"/>
        <v>-134063</v>
      </c>
      <c r="Q33" s="16">
        <f t="shared" si="2"/>
        <v>-134063</v>
      </c>
      <c r="R33" s="16">
        <f t="shared" si="2"/>
        <v>-139230</v>
      </c>
      <c r="S33" s="16">
        <f t="shared" si="2"/>
        <v>-139230</v>
      </c>
      <c r="T33" s="16">
        <f t="shared" si="2"/>
        <v>-139230</v>
      </c>
      <c r="U33" s="16">
        <f t="shared" si="2"/>
        <v>-139230</v>
      </c>
      <c r="V33" s="16">
        <f t="shared" si="2"/>
        <v>-139230</v>
      </c>
      <c r="W33" s="16">
        <f t="shared" si="2"/>
        <v>-139230</v>
      </c>
      <c r="X33" s="31">
        <f t="shared" si="2"/>
        <v>-139230</v>
      </c>
      <c r="Y33" s="31">
        <f t="shared" si="2"/>
        <v>-139230</v>
      </c>
      <c r="Z33" s="31">
        <f t="shared" si="2"/>
        <v>-139230</v>
      </c>
      <c r="AA33" s="31">
        <f t="shared" si="2"/>
        <v>-139230</v>
      </c>
      <c r="AB33" s="31">
        <f t="shared" si="2"/>
        <v>-139230</v>
      </c>
      <c r="AC33" s="31">
        <f t="shared" si="2"/>
        <v>-139230</v>
      </c>
      <c r="AD33" s="31">
        <f t="shared" si="2"/>
        <v>-133457</v>
      </c>
      <c r="AE33" s="32">
        <v>-133457</v>
      </c>
      <c r="AF33" s="32">
        <v>-133457</v>
      </c>
      <c r="AG33" s="32">
        <v>-133457</v>
      </c>
      <c r="AH33" s="32">
        <v>-133457</v>
      </c>
      <c r="AI33" s="32">
        <v>-133457</v>
      </c>
      <c r="AJ33" s="32">
        <v>-133457</v>
      </c>
      <c r="AK33" s="32">
        <v>-133457</v>
      </c>
      <c r="AL33" s="32">
        <v>-133457</v>
      </c>
      <c r="AM33" s="32">
        <v>-133457</v>
      </c>
      <c r="AO33" s="32">
        <v>-133457</v>
      </c>
      <c r="AP33" s="32">
        <v>-133457</v>
      </c>
      <c r="AQ33" s="32">
        <v>-133457</v>
      </c>
      <c r="AR33" s="32">
        <v>583946</v>
      </c>
    </row>
    <row r="34" spans="1:44">
      <c r="A34" s="6" t="s">
        <v>62</v>
      </c>
      <c r="B34" s="6"/>
      <c r="C34" s="7" t="s">
        <v>63</v>
      </c>
      <c r="D34" s="7" t="s">
        <v>64</v>
      </c>
      <c r="E34" s="7"/>
      <c r="F34" s="15">
        <v>-93738475</v>
      </c>
      <c r="G34" s="15">
        <v>-93738475</v>
      </c>
      <c r="H34" s="15">
        <v>-93738475</v>
      </c>
      <c r="I34" s="15">
        <v>-95856080</v>
      </c>
      <c r="J34" s="15">
        <v>-95856080</v>
      </c>
      <c r="K34" s="15">
        <v>-95856080</v>
      </c>
      <c r="L34" s="15">
        <v>-99259385</v>
      </c>
      <c r="M34" s="15">
        <v>-99259385</v>
      </c>
      <c r="N34" s="15">
        <v>-99259385</v>
      </c>
      <c r="O34" s="15">
        <v>-100037852</v>
      </c>
      <c r="P34" s="15">
        <v>-100037852</v>
      </c>
      <c r="Q34" s="15">
        <v>-100037852</v>
      </c>
      <c r="R34" s="15">
        <v>-103748559</v>
      </c>
      <c r="S34" s="15">
        <v>-103748559</v>
      </c>
      <c r="T34" s="15">
        <v>-103748559</v>
      </c>
      <c r="U34" s="15">
        <v>-106742671</v>
      </c>
      <c r="V34" s="15">
        <v>-106742671</v>
      </c>
      <c r="W34" s="15">
        <v>-106742671</v>
      </c>
      <c r="X34" s="21">
        <v>-109399745</v>
      </c>
      <c r="Y34" s="21">
        <v>-109399745</v>
      </c>
      <c r="Z34" s="21">
        <v>-109399745</v>
      </c>
      <c r="AA34" s="21">
        <v>-109373523</v>
      </c>
      <c r="AB34" s="21">
        <v>-109373523</v>
      </c>
      <c r="AC34" s="21">
        <v>-109373523</v>
      </c>
      <c r="AD34" s="21">
        <v>-98904501</v>
      </c>
      <c r="AE34" s="30">
        <v>-98904501</v>
      </c>
      <c r="AF34" s="30">
        <v>-98904501</v>
      </c>
      <c r="AG34" s="30">
        <v>-101079155</v>
      </c>
      <c r="AH34" s="30">
        <v>-101079155</v>
      </c>
      <c r="AI34" s="30">
        <v>-101079155</v>
      </c>
      <c r="AJ34" s="30">
        <v>-103808145</v>
      </c>
      <c r="AK34" s="30">
        <v>-103808145</v>
      </c>
      <c r="AL34" s="30">
        <v>-103808145</v>
      </c>
      <c r="AM34" s="30">
        <v>-104751034</v>
      </c>
      <c r="AO34" s="30">
        <v>-104751034</v>
      </c>
      <c r="AP34" s="30">
        <v>-104751034</v>
      </c>
      <c r="AQ34" s="30">
        <v>-104751034</v>
      </c>
      <c r="AR34" s="30">
        <v>-99190469</v>
      </c>
    </row>
    <row r="35" spans="1:44">
      <c r="A35" s="6" t="s">
        <v>65</v>
      </c>
      <c r="B35" s="6"/>
      <c r="C35" s="7" t="s">
        <v>63</v>
      </c>
      <c r="D35" s="7" t="s">
        <v>66</v>
      </c>
      <c r="E35" s="7"/>
      <c r="F35" s="15">
        <v>-23051260</v>
      </c>
      <c r="G35" s="15">
        <v>-23051260</v>
      </c>
      <c r="H35" s="15">
        <v>-23051260</v>
      </c>
      <c r="I35" s="15">
        <v>-23417178</v>
      </c>
      <c r="J35" s="15">
        <v>-23417178</v>
      </c>
      <c r="K35" s="15">
        <v>-23417178</v>
      </c>
      <c r="L35" s="15">
        <v>-23787850</v>
      </c>
      <c r="M35" s="15">
        <v>-23787850</v>
      </c>
      <c r="N35" s="15">
        <v>-23787850</v>
      </c>
      <c r="O35" s="15">
        <v>-24031299</v>
      </c>
      <c r="P35" s="15">
        <v>-24031299</v>
      </c>
      <c r="Q35" s="15">
        <v>-24031299</v>
      </c>
      <c r="R35" s="15">
        <v>-25975181</v>
      </c>
      <c r="S35" s="15">
        <v>-25975181</v>
      </c>
      <c r="T35" s="15">
        <v>-25975181</v>
      </c>
      <c r="U35" s="15">
        <v>-25976862</v>
      </c>
      <c r="V35" s="15">
        <v>-25976862</v>
      </c>
      <c r="W35" s="15">
        <v>-25976862</v>
      </c>
      <c r="X35" s="21">
        <v>-25977947</v>
      </c>
      <c r="Y35" s="21">
        <v>-25977947</v>
      </c>
      <c r="Z35" s="21">
        <v>-25977947</v>
      </c>
      <c r="AA35" s="21">
        <v>-26414187</v>
      </c>
      <c r="AB35" s="21">
        <v>-26414187</v>
      </c>
      <c r="AC35" s="21">
        <v>-26414187</v>
      </c>
      <c r="AD35" s="21">
        <v>-32555781</v>
      </c>
      <c r="AE35" s="30">
        <v>-32555781</v>
      </c>
      <c r="AF35" s="30">
        <v>-32555781</v>
      </c>
      <c r="AG35" s="30">
        <v>-32887309</v>
      </c>
      <c r="AH35" s="30">
        <v>-32887309</v>
      </c>
      <c r="AI35" s="30">
        <v>-32887309</v>
      </c>
      <c r="AJ35" s="30">
        <v>-33272401</v>
      </c>
      <c r="AK35" s="30">
        <v>-33272401</v>
      </c>
      <c r="AL35" s="30">
        <v>-33272401</v>
      </c>
      <c r="AM35" s="30">
        <v>-33585505</v>
      </c>
      <c r="AO35" s="30">
        <v>-33585505</v>
      </c>
      <c r="AP35" s="30">
        <v>-33585505</v>
      </c>
      <c r="AQ35" s="30">
        <v>-33585505</v>
      </c>
      <c r="AR35" s="30">
        <v>-36964103</v>
      </c>
    </row>
    <row r="36" spans="1:44">
      <c r="A36" s="6" t="s">
        <v>67</v>
      </c>
      <c r="B36" s="6"/>
      <c r="C36" s="7" t="s">
        <v>63</v>
      </c>
      <c r="D36" s="7" t="s">
        <v>68</v>
      </c>
      <c r="E36" s="7"/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21">
        <v>0</v>
      </c>
      <c r="Y36" s="21">
        <v>0</v>
      </c>
      <c r="Z36" s="21">
        <v>0</v>
      </c>
      <c r="AA36" s="21">
        <v>0</v>
      </c>
      <c r="AB36" s="21">
        <v>0</v>
      </c>
      <c r="AC36" s="21">
        <v>0</v>
      </c>
      <c r="AD36" s="21">
        <v>0</v>
      </c>
      <c r="AE36" s="30">
        <v>0</v>
      </c>
      <c r="AF36" s="30">
        <v>0</v>
      </c>
      <c r="AG36" s="30">
        <v>0</v>
      </c>
      <c r="AH36" s="30">
        <v>0</v>
      </c>
      <c r="AI36" s="30">
        <v>0</v>
      </c>
      <c r="AJ36" s="30">
        <v>0</v>
      </c>
      <c r="AK36" s="30">
        <v>0</v>
      </c>
      <c r="AL36" s="30">
        <v>0</v>
      </c>
      <c r="AM36" s="30">
        <v>0</v>
      </c>
      <c r="AO36" s="30">
        <v>0</v>
      </c>
      <c r="AP36" s="30">
        <v>0</v>
      </c>
      <c r="AQ36" s="30">
        <v>0</v>
      </c>
      <c r="AR36" s="30">
        <v>0</v>
      </c>
    </row>
    <row r="37" spans="1:44">
      <c r="A37" s="6" t="s">
        <v>69</v>
      </c>
      <c r="B37" s="6"/>
      <c r="C37" s="7" t="s">
        <v>63</v>
      </c>
      <c r="D37" s="7" t="s">
        <v>70</v>
      </c>
      <c r="E37" s="7"/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21">
        <v>0</v>
      </c>
      <c r="AD37" s="21">
        <v>0</v>
      </c>
      <c r="AE37" s="30">
        <v>0</v>
      </c>
      <c r="AF37" s="30">
        <v>0</v>
      </c>
      <c r="AG37" s="30">
        <v>0</v>
      </c>
      <c r="AH37" s="30">
        <v>0</v>
      </c>
      <c r="AI37" s="30">
        <v>0</v>
      </c>
      <c r="AJ37" s="30">
        <v>0</v>
      </c>
      <c r="AK37" s="30">
        <v>0</v>
      </c>
      <c r="AL37" s="30">
        <v>0</v>
      </c>
      <c r="AM37" s="30">
        <v>0</v>
      </c>
      <c r="AO37" s="30">
        <v>0</v>
      </c>
      <c r="AP37" s="30">
        <v>0</v>
      </c>
      <c r="AQ37" s="30">
        <v>0</v>
      </c>
      <c r="AR37" s="30">
        <v>0</v>
      </c>
    </row>
    <row r="38" spans="1:44">
      <c r="A38" s="6" t="s">
        <v>71</v>
      </c>
      <c r="B38" s="6"/>
      <c r="C38" s="7" t="s">
        <v>63</v>
      </c>
      <c r="D38" s="7" t="s">
        <v>72</v>
      </c>
      <c r="E38" s="7"/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30">
        <v>0</v>
      </c>
      <c r="AF38" s="30">
        <v>0</v>
      </c>
      <c r="AG38" s="30">
        <v>0</v>
      </c>
      <c r="AH38" s="30">
        <v>0</v>
      </c>
      <c r="AI38" s="30">
        <v>0</v>
      </c>
      <c r="AJ38" s="30">
        <v>0</v>
      </c>
      <c r="AK38" s="30">
        <v>0</v>
      </c>
      <c r="AL38" s="30">
        <v>0</v>
      </c>
      <c r="AM38" s="30">
        <v>0</v>
      </c>
      <c r="AO38" s="30">
        <v>0</v>
      </c>
      <c r="AP38" s="30">
        <v>0</v>
      </c>
      <c r="AQ38" s="30">
        <v>0</v>
      </c>
      <c r="AR38" s="30">
        <v>0</v>
      </c>
    </row>
    <row r="39" spans="1:44">
      <c r="A39" s="6" t="s">
        <v>73</v>
      </c>
      <c r="B39" s="6"/>
      <c r="C39" s="7" t="s">
        <v>63</v>
      </c>
      <c r="D39" s="7" t="s">
        <v>74</v>
      </c>
      <c r="E39" s="7"/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21">
        <v>0</v>
      </c>
      <c r="AD39" s="21">
        <v>0</v>
      </c>
      <c r="AE39" s="30">
        <v>0</v>
      </c>
      <c r="AF39" s="30">
        <v>0</v>
      </c>
      <c r="AG39" s="30">
        <v>0</v>
      </c>
      <c r="AH39" s="30">
        <v>0</v>
      </c>
      <c r="AI39" s="30">
        <v>0</v>
      </c>
      <c r="AJ39" s="30">
        <v>0</v>
      </c>
      <c r="AK39" s="30">
        <v>0</v>
      </c>
      <c r="AL39" s="30">
        <v>0</v>
      </c>
      <c r="AM39" s="30">
        <v>0</v>
      </c>
      <c r="AO39" s="30">
        <v>0</v>
      </c>
      <c r="AP39" s="30">
        <v>0</v>
      </c>
      <c r="AQ39" s="30">
        <v>0</v>
      </c>
      <c r="AR39" s="30">
        <v>0</v>
      </c>
    </row>
    <row r="40" spans="1:44">
      <c r="A40" s="6" t="s">
        <v>75</v>
      </c>
      <c r="B40" s="6"/>
      <c r="C40" s="7" t="s">
        <v>63</v>
      </c>
      <c r="D40" s="7" t="s">
        <v>76</v>
      </c>
      <c r="E40" s="7"/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21">
        <v>0</v>
      </c>
      <c r="AD40" s="21">
        <v>0</v>
      </c>
      <c r="AE40" s="30">
        <v>0</v>
      </c>
      <c r="AF40" s="30">
        <v>0</v>
      </c>
      <c r="AG40" s="30">
        <v>0</v>
      </c>
      <c r="AH40" s="30">
        <v>0</v>
      </c>
      <c r="AI40" s="30">
        <v>0</v>
      </c>
      <c r="AJ40" s="30">
        <v>0</v>
      </c>
      <c r="AK40" s="30">
        <v>0</v>
      </c>
      <c r="AL40" s="30">
        <v>0</v>
      </c>
      <c r="AM40" s="30">
        <v>0</v>
      </c>
      <c r="AO40" s="30">
        <v>0</v>
      </c>
      <c r="AP40" s="30">
        <v>0</v>
      </c>
      <c r="AQ40" s="30">
        <v>0</v>
      </c>
      <c r="AR40" s="30">
        <v>0</v>
      </c>
    </row>
    <row r="41" spans="1:44">
      <c r="A41" s="6" t="s">
        <v>77</v>
      </c>
      <c r="B41" s="6"/>
      <c r="C41" s="7" t="s">
        <v>63</v>
      </c>
      <c r="D41" s="7" t="s">
        <v>78</v>
      </c>
      <c r="E41" s="7"/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30">
        <v>0</v>
      </c>
      <c r="AF41" s="30">
        <v>0</v>
      </c>
      <c r="AG41" s="30">
        <v>0</v>
      </c>
      <c r="AH41" s="30">
        <v>0</v>
      </c>
      <c r="AI41" s="30">
        <v>0</v>
      </c>
      <c r="AJ41" s="30">
        <v>0</v>
      </c>
      <c r="AK41" s="30">
        <v>0</v>
      </c>
      <c r="AL41" s="30">
        <v>0</v>
      </c>
      <c r="AM41" s="30">
        <v>0</v>
      </c>
      <c r="AO41" s="30">
        <v>0</v>
      </c>
      <c r="AP41" s="30">
        <v>0</v>
      </c>
      <c r="AQ41" s="30">
        <v>0</v>
      </c>
      <c r="AR41" s="30">
        <v>0</v>
      </c>
    </row>
    <row r="42" spans="1:44">
      <c r="A42" s="6" t="s">
        <v>79</v>
      </c>
      <c r="B42" s="6"/>
      <c r="C42" s="7" t="s">
        <v>63</v>
      </c>
      <c r="D42" s="7" t="s">
        <v>80</v>
      </c>
      <c r="E42" s="7"/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21">
        <v>0</v>
      </c>
      <c r="Y42" s="21">
        <v>0</v>
      </c>
      <c r="Z42" s="21">
        <v>0</v>
      </c>
      <c r="AA42" s="21">
        <v>0</v>
      </c>
      <c r="AB42" s="21">
        <v>0</v>
      </c>
      <c r="AC42" s="21">
        <v>0</v>
      </c>
      <c r="AD42" s="21">
        <v>0</v>
      </c>
      <c r="AE42" s="30">
        <v>0</v>
      </c>
      <c r="AF42" s="30">
        <v>0</v>
      </c>
      <c r="AG42" s="30">
        <v>0</v>
      </c>
      <c r="AH42" s="30">
        <v>0</v>
      </c>
      <c r="AI42" s="30">
        <v>0</v>
      </c>
      <c r="AJ42" s="30">
        <v>0</v>
      </c>
      <c r="AK42" s="30">
        <v>0</v>
      </c>
      <c r="AL42" s="30">
        <v>0</v>
      </c>
      <c r="AM42" s="30">
        <v>0</v>
      </c>
      <c r="AO42" s="30">
        <v>0</v>
      </c>
      <c r="AP42" s="30">
        <v>0</v>
      </c>
      <c r="AQ42" s="30">
        <v>0</v>
      </c>
      <c r="AR42" s="30">
        <v>0</v>
      </c>
    </row>
    <row r="43" spans="1:44">
      <c r="A43" s="6" t="s">
        <v>81</v>
      </c>
      <c r="B43" s="6"/>
      <c r="C43" s="7" t="s">
        <v>63</v>
      </c>
      <c r="D43" s="7" t="s">
        <v>82</v>
      </c>
      <c r="E43" s="7"/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21">
        <v>0</v>
      </c>
      <c r="Y43" s="21">
        <v>0</v>
      </c>
      <c r="Z43" s="21">
        <v>0</v>
      </c>
      <c r="AA43" s="21">
        <v>0</v>
      </c>
      <c r="AB43" s="21">
        <v>0</v>
      </c>
      <c r="AC43" s="21">
        <v>0</v>
      </c>
      <c r="AD43" s="21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0</v>
      </c>
      <c r="AJ43" s="30">
        <v>0</v>
      </c>
      <c r="AK43" s="30">
        <v>0</v>
      </c>
      <c r="AL43" s="30">
        <v>0</v>
      </c>
      <c r="AM43" s="30">
        <v>0</v>
      </c>
      <c r="AO43" s="30">
        <v>0</v>
      </c>
      <c r="AP43" s="30">
        <v>0</v>
      </c>
      <c r="AQ43" s="30">
        <v>0</v>
      </c>
      <c r="AR43" s="30">
        <v>0</v>
      </c>
    </row>
    <row r="44" spans="1:44">
      <c r="A44" s="10" t="s">
        <v>83</v>
      </c>
      <c r="B44" s="6"/>
      <c r="C44" s="7" t="s">
        <v>63</v>
      </c>
      <c r="D44" s="11" t="s">
        <v>84</v>
      </c>
      <c r="E44" s="11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21">
        <v>0</v>
      </c>
      <c r="Y44" s="21">
        <v>0</v>
      </c>
      <c r="Z44" s="21">
        <v>0</v>
      </c>
      <c r="AA44" s="21">
        <v>0</v>
      </c>
      <c r="AB44" s="21">
        <v>0</v>
      </c>
      <c r="AC44" s="21">
        <v>0</v>
      </c>
      <c r="AD44" s="21">
        <v>0</v>
      </c>
      <c r="AE44" s="30">
        <v>0</v>
      </c>
      <c r="AF44" s="30">
        <v>0</v>
      </c>
      <c r="AG44" s="30">
        <v>0</v>
      </c>
      <c r="AH44" s="30">
        <v>0</v>
      </c>
      <c r="AI44" s="30">
        <v>0</v>
      </c>
      <c r="AJ44" s="30">
        <v>0</v>
      </c>
      <c r="AK44" s="30">
        <v>0</v>
      </c>
      <c r="AL44" s="30">
        <v>0</v>
      </c>
      <c r="AM44" s="30">
        <v>0</v>
      </c>
      <c r="AO44" s="30">
        <v>0</v>
      </c>
      <c r="AP44" s="30">
        <v>0</v>
      </c>
      <c r="AQ44" s="30">
        <v>0</v>
      </c>
      <c r="AR44" s="30">
        <v>0</v>
      </c>
    </row>
    <row r="45" spans="1:44">
      <c r="A45" s="6" t="s">
        <v>85</v>
      </c>
      <c r="B45" s="6"/>
      <c r="C45" s="7" t="s">
        <v>63</v>
      </c>
      <c r="D45" s="7" t="s">
        <v>86</v>
      </c>
      <c r="E45" s="7"/>
      <c r="F45" s="15">
        <v>0</v>
      </c>
      <c r="G45" s="15">
        <v>0</v>
      </c>
      <c r="H45" s="15">
        <v>0</v>
      </c>
      <c r="I45" s="15">
        <v>-26660</v>
      </c>
      <c r="J45" s="15">
        <v>-26660</v>
      </c>
      <c r="K45" s="15">
        <v>-26660</v>
      </c>
      <c r="L45" s="15">
        <v>-88910</v>
      </c>
      <c r="M45" s="15">
        <v>-88910</v>
      </c>
      <c r="N45" s="15">
        <v>-88910</v>
      </c>
      <c r="O45" s="15">
        <v>-173800</v>
      </c>
      <c r="P45" s="15">
        <v>-173800</v>
      </c>
      <c r="Q45" s="15">
        <v>-173800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21">
        <v>0</v>
      </c>
      <c r="Y45" s="21">
        <v>0</v>
      </c>
      <c r="Z45" s="21">
        <v>0</v>
      </c>
      <c r="AA45" s="21">
        <v>0</v>
      </c>
      <c r="AB45" s="21">
        <v>0</v>
      </c>
      <c r="AC45" s="21">
        <v>0</v>
      </c>
      <c r="AD45" s="21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30">
        <v>0</v>
      </c>
      <c r="AM45" s="30">
        <v>0</v>
      </c>
      <c r="AO45" s="30">
        <v>0</v>
      </c>
      <c r="AP45" s="30">
        <v>0</v>
      </c>
      <c r="AQ45" s="30">
        <v>0</v>
      </c>
      <c r="AR45" s="30">
        <v>0</v>
      </c>
    </row>
    <row r="46" spans="1:44">
      <c r="A46" s="8" t="s">
        <v>87</v>
      </c>
      <c r="B46" s="8"/>
      <c r="C46" s="9"/>
      <c r="D46" s="9"/>
      <c r="E46" s="9"/>
      <c r="F46" s="16">
        <f t="shared" ref="F46:AD46" si="3">SUBTOTAL(9,F34:F45)</f>
        <v>-116789735</v>
      </c>
      <c r="G46" s="16">
        <f t="shared" si="3"/>
        <v>-116789735</v>
      </c>
      <c r="H46" s="16">
        <f t="shared" si="3"/>
        <v>-116789735</v>
      </c>
      <c r="I46" s="16">
        <f t="shared" si="3"/>
        <v>-119299918</v>
      </c>
      <c r="J46" s="16">
        <f t="shared" si="3"/>
        <v>-119299918</v>
      </c>
      <c r="K46" s="16">
        <f t="shared" si="3"/>
        <v>-119299918</v>
      </c>
      <c r="L46" s="16">
        <f t="shared" si="3"/>
        <v>-123136145</v>
      </c>
      <c r="M46" s="16">
        <f t="shared" si="3"/>
        <v>-123136145</v>
      </c>
      <c r="N46" s="16">
        <f t="shared" si="3"/>
        <v>-123136145</v>
      </c>
      <c r="O46" s="16">
        <f t="shared" si="3"/>
        <v>-124242951</v>
      </c>
      <c r="P46" s="16">
        <f t="shared" si="3"/>
        <v>-124242951</v>
      </c>
      <c r="Q46" s="16">
        <f t="shared" si="3"/>
        <v>-124242951</v>
      </c>
      <c r="R46" s="16">
        <f t="shared" si="3"/>
        <v>-129723740</v>
      </c>
      <c r="S46" s="16">
        <f t="shared" si="3"/>
        <v>-129723740</v>
      </c>
      <c r="T46" s="16">
        <f t="shared" si="3"/>
        <v>-129723740</v>
      </c>
      <c r="U46" s="16">
        <f t="shared" si="3"/>
        <v>-132719533</v>
      </c>
      <c r="V46" s="16">
        <f t="shared" si="3"/>
        <v>-132719533</v>
      </c>
      <c r="W46" s="16">
        <f t="shared" si="3"/>
        <v>-132719533</v>
      </c>
      <c r="X46" s="31">
        <f t="shared" si="3"/>
        <v>-135377692</v>
      </c>
      <c r="Y46" s="31">
        <f t="shared" si="3"/>
        <v>-135377692</v>
      </c>
      <c r="Z46" s="31">
        <f t="shared" si="3"/>
        <v>-135377692</v>
      </c>
      <c r="AA46" s="31">
        <f t="shared" si="3"/>
        <v>-135787710</v>
      </c>
      <c r="AB46" s="31">
        <f t="shared" si="3"/>
        <v>-135787710</v>
      </c>
      <c r="AC46" s="31">
        <f t="shared" si="3"/>
        <v>-135787710</v>
      </c>
      <c r="AD46" s="31">
        <f t="shared" si="3"/>
        <v>-131460282</v>
      </c>
      <c r="AE46" s="32">
        <v>-131460282</v>
      </c>
      <c r="AF46" s="32">
        <v>-131460282</v>
      </c>
      <c r="AG46" s="32">
        <v>-133966464</v>
      </c>
      <c r="AH46" s="32">
        <v>-133966464</v>
      </c>
      <c r="AI46" s="32">
        <v>-133966464</v>
      </c>
      <c r="AJ46" s="32">
        <v>-137080546</v>
      </c>
      <c r="AK46" s="32">
        <v>-137080546</v>
      </c>
      <c r="AL46" s="32">
        <v>-137080546</v>
      </c>
      <c r="AM46" s="32">
        <v>-138336539</v>
      </c>
      <c r="AO46" s="32">
        <v>-138336539</v>
      </c>
      <c r="AP46" s="32">
        <v>-138336539</v>
      </c>
      <c r="AQ46" s="32">
        <v>-138336539</v>
      </c>
      <c r="AR46" s="32">
        <v>-136154572</v>
      </c>
    </row>
    <row r="47" spans="1:44">
      <c r="A47" s="6" t="s">
        <v>88</v>
      </c>
      <c r="B47" s="6" t="s">
        <v>13</v>
      </c>
      <c r="C47" s="7" t="s">
        <v>89</v>
      </c>
      <c r="D47" s="7" t="s">
        <v>90</v>
      </c>
      <c r="E47" s="7"/>
      <c r="F47" s="15">
        <v>-895760</v>
      </c>
      <c r="G47" s="15">
        <v>-895760</v>
      </c>
      <c r="H47" s="15">
        <v>-895760</v>
      </c>
      <c r="I47" s="15">
        <v>-2986611</v>
      </c>
      <c r="J47" s="15">
        <v>-2986611</v>
      </c>
      <c r="K47" s="15">
        <v>-2986611</v>
      </c>
      <c r="L47" s="15">
        <v>-1435225</v>
      </c>
      <c r="M47" s="15">
        <v>-1435225</v>
      </c>
      <c r="N47" s="15">
        <v>-1435225</v>
      </c>
      <c r="O47" s="15">
        <v>-2515491</v>
      </c>
      <c r="P47" s="15">
        <v>-2515491</v>
      </c>
      <c r="Q47" s="15">
        <v>-2515491</v>
      </c>
      <c r="R47" s="15">
        <v>-5619177</v>
      </c>
      <c r="S47" s="15">
        <v>-5619177</v>
      </c>
      <c r="T47" s="15">
        <v>-5619177</v>
      </c>
      <c r="U47" s="15">
        <v>-6911117</v>
      </c>
      <c r="V47" s="15">
        <v>-6911117</v>
      </c>
      <c r="W47" s="15">
        <v>-6911117</v>
      </c>
      <c r="X47" s="21">
        <v>-3066716</v>
      </c>
      <c r="Y47" s="21">
        <v>-3066716</v>
      </c>
      <c r="Z47" s="21">
        <v>-3066716</v>
      </c>
      <c r="AA47" s="21">
        <v>991766</v>
      </c>
      <c r="AB47" s="21">
        <v>991766</v>
      </c>
      <c r="AC47" s="21">
        <v>991766</v>
      </c>
      <c r="AD47" s="21">
        <v>3159397</v>
      </c>
      <c r="AE47" s="30">
        <v>3159397</v>
      </c>
      <c r="AF47" s="30">
        <v>3159397</v>
      </c>
      <c r="AG47" s="30">
        <v>2932638</v>
      </c>
      <c r="AH47" s="30">
        <v>2932638</v>
      </c>
      <c r="AI47" s="30">
        <v>2932638</v>
      </c>
      <c r="AJ47" s="30">
        <v>2525883</v>
      </c>
      <c r="AK47" s="30">
        <v>2525883</v>
      </c>
      <c r="AL47" s="30">
        <v>2525883</v>
      </c>
      <c r="AM47" s="30">
        <v>2039530</v>
      </c>
      <c r="AO47" s="30">
        <v>2039530</v>
      </c>
      <c r="AP47" s="30">
        <v>2039530</v>
      </c>
      <c r="AQ47" s="30">
        <v>2039530</v>
      </c>
      <c r="AR47" s="30">
        <v>528447</v>
      </c>
    </row>
    <row r="48" spans="1:44">
      <c r="A48" s="6" t="s">
        <v>91</v>
      </c>
      <c r="B48" s="6" t="s">
        <v>13</v>
      </c>
      <c r="C48" s="7" t="s">
        <v>89</v>
      </c>
      <c r="D48" s="7" t="s">
        <v>92</v>
      </c>
      <c r="E48" s="7"/>
      <c r="F48" s="15">
        <v>-714552</v>
      </c>
      <c r="G48" s="15">
        <v>-714552</v>
      </c>
      <c r="H48" s="15">
        <v>-714552</v>
      </c>
      <c r="I48" s="15">
        <v>-642814</v>
      </c>
      <c r="J48" s="15">
        <v>-642814</v>
      </c>
      <c r="K48" s="15">
        <v>-642814</v>
      </c>
      <c r="L48" s="15">
        <v>-2393468</v>
      </c>
      <c r="M48" s="15">
        <v>-2393468</v>
      </c>
      <c r="N48" s="15">
        <v>-2393468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21">
        <v>-1855612</v>
      </c>
      <c r="Y48" s="21">
        <v>-1855612</v>
      </c>
      <c r="Z48" s="21">
        <v>-1855612</v>
      </c>
      <c r="AA48" s="21">
        <v>-3852553</v>
      </c>
      <c r="AB48" s="21">
        <v>-3852553</v>
      </c>
      <c r="AC48" s="21">
        <v>-3852553</v>
      </c>
      <c r="AD48" s="21">
        <v>-5105649</v>
      </c>
      <c r="AE48" s="30">
        <v>-5105649</v>
      </c>
      <c r="AF48" s="30">
        <v>-5105649</v>
      </c>
      <c r="AG48" s="30">
        <v>-5017403</v>
      </c>
      <c r="AH48" s="30">
        <v>-5017403</v>
      </c>
      <c r="AI48" s="30">
        <v>-5017403</v>
      </c>
      <c r="AJ48" s="30">
        <v>-4918759</v>
      </c>
      <c r="AK48" s="30">
        <v>-4918759</v>
      </c>
      <c r="AL48" s="30">
        <v>-4918759</v>
      </c>
      <c r="AM48" s="30">
        <v>-3787553</v>
      </c>
      <c r="AO48" s="30">
        <v>-3787553</v>
      </c>
      <c r="AP48" s="30">
        <v>-3787553</v>
      </c>
      <c r="AQ48" s="30">
        <v>-3787553</v>
      </c>
      <c r="AR48" s="30">
        <v>-2500805</v>
      </c>
    </row>
    <row r="49" spans="1:44">
      <c r="A49" s="6" t="s">
        <v>93</v>
      </c>
      <c r="B49" s="6"/>
      <c r="C49" s="7" t="s">
        <v>89</v>
      </c>
      <c r="D49" s="7" t="s">
        <v>94</v>
      </c>
      <c r="E49" s="7"/>
      <c r="X49" s="29"/>
      <c r="Y49" s="29">
        <v>0</v>
      </c>
      <c r="Z49" s="29">
        <v>0</v>
      </c>
      <c r="AA49" s="29">
        <v>0</v>
      </c>
      <c r="AB49" s="29">
        <v>0</v>
      </c>
      <c r="AC49" s="29">
        <v>0</v>
      </c>
      <c r="AD49" s="29">
        <v>0</v>
      </c>
      <c r="AE49" s="30">
        <v>0</v>
      </c>
      <c r="AF49" s="30">
        <v>0</v>
      </c>
      <c r="AG49" s="30">
        <v>0</v>
      </c>
      <c r="AH49" s="30">
        <v>0</v>
      </c>
      <c r="AI49" s="30">
        <v>0</v>
      </c>
      <c r="AJ49" s="30">
        <v>0</v>
      </c>
      <c r="AK49" s="30">
        <v>0</v>
      </c>
      <c r="AL49" s="30">
        <v>0</v>
      </c>
      <c r="AM49" s="30">
        <v>0</v>
      </c>
      <c r="AO49" s="30">
        <v>0</v>
      </c>
      <c r="AP49" s="30">
        <v>0</v>
      </c>
      <c r="AQ49" s="30">
        <v>0</v>
      </c>
      <c r="AR49" s="30">
        <v>0</v>
      </c>
    </row>
    <row r="50" spans="1:44">
      <c r="A50" s="8" t="s">
        <v>95</v>
      </c>
      <c r="B50" s="8"/>
      <c r="C50" s="9"/>
      <c r="D50" s="9"/>
      <c r="E50" s="9"/>
      <c r="F50" s="16">
        <f t="shared" ref="F50:AD50" si="4">SUBTOTAL(9,F47:F49)</f>
        <v>-1610312</v>
      </c>
      <c r="G50" s="16">
        <f t="shared" si="4"/>
        <v>-1610312</v>
      </c>
      <c r="H50" s="16">
        <f t="shared" si="4"/>
        <v>-1610312</v>
      </c>
      <c r="I50" s="16">
        <f t="shared" si="4"/>
        <v>-3629425</v>
      </c>
      <c r="J50" s="16">
        <f t="shared" si="4"/>
        <v>-3629425</v>
      </c>
      <c r="K50" s="16">
        <f t="shared" si="4"/>
        <v>-3629425</v>
      </c>
      <c r="L50" s="16">
        <f t="shared" si="4"/>
        <v>-3828693</v>
      </c>
      <c r="M50" s="16">
        <f t="shared" si="4"/>
        <v>-3828693</v>
      </c>
      <c r="N50" s="16">
        <f t="shared" si="4"/>
        <v>-3828693</v>
      </c>
      <c r="O50" s="16">
        <f t="shared" si="4"/>
        <v>-2515491</v>
      </c>
      <c r="P50" s="16">
        <f t="shared" si="4"/>
        <v>-2515491</v>
      </c>
      <c r="Q50" s="16">
        <f t="shared" si="4"/>
        <v>-2515491</v>
      </c>
      <c r="R50" s="16">
        <f t="shared" si="4"/>
        <v>-5619177</v>
      </c>
      <c r="S50" s="16">
        <f t="shared" si="4"/>
        <v>-5619177</v>
      </c>
      <c r="T50" s="16">
        <f t="shared" si="4"/>
        <v>-5619177</v>
      </c>
      <c r="U50" s="16">
        <f t="shared" si="4"/>
        <v>-6911117</v>
      </c>
      <c r="V50" s="16">
        <f t="shared" si="4"/>
        <v>-6911117</v>
      </c>
      <c r="W50" s="16">
        <f t="shared" si="4"/>
        <v>-6911117</v>
      </c>
      <c r="X50" s="31">
        <f t="shared" si="4"/>
        <v>-4922328</v>
      </c>
      <c r="Y50" s="31">
        <f t="shared" si="4"/>
        <v>-4922328</v>
      </c>
      <c r="Z50" s="31">
        <f t="shared" si="4"/>
        <v>-4922328</v>
      </c>
      <c r="AA50" s="31">
        <f t="shared" si="4"/>
        <v>-2860787</v>
      </c>
      <c r="AB50" s="31">
        <f t="shared" si="4"/>
        <v>-2860787</v>
      </c>
      <c r="AC50" s="31">
        <f t="shared" si="4"/>
        <v>-2860787</v>
      </c>
      <c r="AD50" s="31">
        <f t="shared" si="4"/>
        <v>-1946252</v>
      </c>
      <c r="AE50" s="32">
        <v>-1946252</v>
      </c>
      <c r="AF50" s="32">
        <v>-1946252</v>
      </c>
      <c r="AG50" s="32">
        <v>-2084765</v>
      </c>
      <c r="AH50" s="32">
        <v>-2084765</v>
      </c>
      <c r="AI50" s="32">
        <v>-2084765</v>
      </c>
      <c r="AJ50" s="32">
        <v>-2392876</v>
      </c>
      <c r="AK50" s="32">
        <v>-2392876</v>
      </c>
      <c r="AL50" s="32">
        <v>-2392876</v>
      </c>
      <c r="AM50" s="32">
        <v>-1748023</v>
      </c>
      <c r="AO50" s="32">
        <v>-1748023</v>
      </c>
      <c r="AP50" s="32">
        <v>-1748023</v>
      </c>
      <c r="AQ50" s="32">
        <v>-1748023</v>
      </c>
      <c r="AR50" s="32">
        <v>-1972358</v>
      </c>
    </row>
    <row r="51" spans="1:44">
      <c r="A51" s="15" t="s">
        <v>96</v>
      </c>
      <c r="B51" s="15"/>
      <c r="C51" s="15" t="s">
        <v>97</v>
      </c>
      <c r="D51" s="15" t="s">
        <v>98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21"/>
      <c r="Y51" s="21">
        <v>0</v>
      </c>
      <c r="Z51" s="21">
        <v>0</v>
      </c>
      <c r="AA51" s="21">
        <v>0</v>
      </c>
      <c r="AB51" s="21">
        <v>0</v>
      </c>
      <c r="AC51" s="21">
        <v>0</v>
      </c>
      <c r="AD51" s="21">
        <v>0</v>
      </c>
      <c r="AE51" s="30">
        <v>0</v>
      </c>
      <c r="AF51" s="30">
        <v>0</v>
      </c>
      <c r="AG51" s="30">
        <v>0</v>
      </c>
      <c r="AH51" s="30">
        <v>0</v>
      </c>
      <c r="AI51" s="30">
        <v>0</v>
      </c>
      <c r="AJ51" s="30">
        <v>0</v>
      </c>
      <c r="AK51" s="30">
        <v>0</v>
      </c>
      <c r="AL51" s="30">
        <v>0</v>
      </c>
      <c r="AM51" s="30">
        <v>0</v>
      </c>
      <c r="AO51" s="30">
        <v>0</v>
      </c>
      <c r="AP51" s="30">
        <v>0</v>
      </c>
      <c r="AQ51" s="30">
        <v>0</v>
      </c>
      <c r="AR51" s="30">
        <v>0</v>
      </c>
    </row>
    <row r="52" spans="1:44">
      <c r="A52" s="15" t="s">
        <v>99</v>
      </c>
      <c r="B52" s="15"/>
      <c r="C52" s="15" t="s">
        <v>97</v>
      </c>
      <c r="D52" s="15" t="s">
        <v>100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21"/>
      <c r="Y52" s="21">
        <v>0</v>
      </c>
      <c r="Z52" s="21">
        <v>0</v>
      </c>
      <c r="AA52" s="21">
        <v>0</v>
      </c>
      <c r="AB52" s="21">
        <v>0</v>
      </c>
      <c r="AC52" s="21">
        <v>0</v>
      </c>
      <c r="AD52" s="21">
        <v>0</v>
      </c>
      <c r="AE52" s="30">
        <v>0</v>
      </c>
      <c r="AF52" s="30">
        <v>0</v>
      </c>
      <c r="AG52" s="30">
        <v>0</v>
      </c>
      <c r="AH52" s="30">
        <v>0</v>
      </c>
      <c r="AI52" s="30">
        <v>0</v>
      </c>
      <c r="AJ52" s="30">
        <v>0</v>
      </c>
      <c r="AK52" s="30">
        <v>0</v>
      </c>
      <c r="AL52" s="30">
        <v>0</v>
      </c>
      <c r="AM52" s="30">
        <v>0</v>
      </c>
      <c r="AO52" s="30">
        <v>0</v>
      </c>
      <c r="AP52" s="30">
        <v>0</v>
      </c>
      <c r="AQ52" s="30">
        <v>0</v>
      </c>
      <c r="AR52" s="30">
        <v>0</v>
      </c>
    </row>
    <row r="53" spans="1:44">
      <c r="A53" s="8" t="s">
        <v>101</v>
      </c>
      <c r="B53" s="8"/>
      <c r="C53" s="9"/>
      <c r="D53" s="9"/>
      <c r="E53" s="9"/>
      <c r="F53" s="16">
        <f t="shared" ref="F53:X53" si="5">SUBTOTAL(9,F51:F52)</f>
        <v>0</v>
      </c>
      <c r="G53" s="16">
        <f t="shared" si="5"/>
        <v>0</v>
      </c>
      <c r="H53" s="16">
        <f t="shared" si="5"/>
        <v>0</v>
      </c>
      <c r="I53" s="16">
        <f t="shared" si="5"/>
        <v>0</v>
      </c>
      <c r="J53" s="16">
        <f t="shared" si="5"/>
        <v>0</v>
      </c>
      <c r="K53" s="16">
        <f t="shared" si="5"/>
        <v>0</v>
      </c>
      <c r="L53" s="16">
        <f t="shared" si="5"/>
        <v>0</v>
      </c>
      <c r="M53" s="16">
        <f t="shared" si="5"/>
        <v>0</v>
      </c>
      <c r="N53" s="16">
        <f t="shared" si="5"/>
        <v>0</v>
      </c>
      <c r="O53" s="16">
        <f t="shared" si="5"/>
        <v>0</v>
      </c>
      <c r="P53" s="16">
        <f t="shared" si="5"/>
        <v>0</v>
      </c>
      <c r="Q53" s="16">
        <f t="shared" si="5"/>
        <v>0</v>
      </c>
      <c r="R53" s="16">
        <f t="shared" si="5"/>
        <v>0</v>
      </c>
      <c r="S53" s="16">
        <f t="shared" si="5"/>
        <v>0</v>
      </c>
      <c r="T53" s="16">
        <f t="shared" si="5"/>
        <v>0</v>
      </c>
      <c r="U53" s="16">
        <f t="shared" si="5"/>
        <v>0</v>
      </c>
      <c r="V53" s="16">
        <f t="shared" si="5"/>
        <v>0</v>
      </c>
      <c r="W53" s="16">
        <f t="shared" si="5"/>
        <v>0</v>
      </c>
      <c r="X53" s="31">
        <f t="shared" si="5"/>
        <v>0</v>
      </c>
      <c r="Y53" s="31"/>
      <c r="Z53" s="31"/>
      <c r="AA53" s="31"/>
      <c r="AB53" s="31"/>
      <c r="AC53" s="31"/>
      <c r="AD53" s="31"/>
      <c r="AE53" s="32">
        <v>0</v>
      </c>
      <c r="AF53" s="32">
        <v>0</v>
      </c>
      <c r="AG53" s="32">
        <v>0</v>
      </c>
      <c r="AH53" s="32">
        <v>0</v>
      </c>
      <c r="AI53" s="32">
        <v>0</v>
      </c>
      <c r="AJ53" s="32">
        <v>0</v>
      </c>
      <c r="AK53" s="32">
        <v>0</v>
      </c>
      <c r="AL53" s="32">
        <v>0</v>
      </c>
      <c r="AM53" s="32">
        <v>0</v>
      </c>
      <c r="AO53" s="32">
        <v>0</v>
      </c>
      <c r="AP53" s="32">
        <v>0</v>
      </c>
      <c r="AQ53" s="32">
        <v>0</v>
      </c>
      <c r="AR53" s="32">
        <v>0</v>
      </c>
    </row>
    <row r="54" spans="1:44">
      <c r="A54" s="6" t="s">
        <v>102</v>
      </c>
      <c r="B54" s="6"/>
      <c r="C54" s="7" t="s">
        <v>103</v>
      </c>
      <c r="D54" s="7" t="s">
        <v>104</v>
      </c>
      <c r="E54" s="7"/>
      <c r="F54" s="15">
        <v>233412</v>
      </c>
      <c r="G54" s="15">
        <v>233412</v>
      </c>
      <c r="H54" s="15">
        <v>233412</v>
      </c>
      <c r="I54" s="15">
        <v>204852</v>
      </c>
      <c r="J54" s="15">
        <v>204852</v>
      </c>
      <c r="K54" s="15">
        <v>204852</v>
      </c>
      <c r="L54" s="15">
        <v>200613</v>
      </c>
      <c r="M54" s="15">
        <v>200613</v>
      </c>
      <c r="N54" s="15">
        <v>200613</v>
      </c>
      <c r="O54" s="15">
        <v>196043</v>
      </c>
      <c r="P54" s="15">
        <v>196043</v>
      </c>
      <c r="Q54" s="15">
        <v>196043</v>
      </c>
      <c r="R54" s="15">
        <v>194564</v>
      </c>
      <c r="S54" s="15">
        <v>194564</v>
      </c>
      <c r="T54" s="15">
        <v>194564</v>
      </c>
      <c r="U54" s="15">
        <v>193205</v>
      </c>
      <c r="V54" s="15">
        <v>193205</v>
      </c>
      <c r="W54" s="15">
        <v>193205</v>
      </c>
      <c r="X54" s="21">
        <v>188553</v>
      </c>
      <c r="Y54" s="21">
        <v>188553</v>
      </c>
      <c r="Z54" s="21">
        <v>188553</v>
      </c>
      <c r="AA54" s="21">
        <v>188553</v>
      </c>
      <c r="AB54" s="21">
        <v>188553</v>
      </c>
      <c r="AC54" s="21">
        <v>188553</v>
      </c>
      <c r="AD54" s="21">
        <v>183666</v>
      </c>
      <c r="AE54" s="30">
        <v>183666</v>
      </c>
      <c r="AF54" s="30">
        <v>183666</v>
      </c>
      <c r="AG54" s="30">
        <v>183666</v>
      </c>
      <c r="AH54" s="30">
        <v>183666</v>
      </c>
      <c r="AI54" s="30">
        <v>183666</v>
      </c>
      <c r="AJ54" s="30">
        <v>183666</v>
      </c>
      <c r="AK54" s="30">
        <v>183666</v>
      </c>
      <c r="AL54" s="30">
        <v>183666</v>
      </c>
      <c r="AM54" s="30">
        <v>183666</v>
      </c>
      <c r="AO54" s="30">
        <v>183666</v>
      </c>
      <c r="AP54" s="30">
        <v>183666</v>
      </c>
      <c r="AQ54" s="30">
        <v>183666</v>
      </c>
      <c r="AR54" s="30">
        <v>172606</v>
      </c>
    </row>
    <row r="55" spans="1:44">
      <c r="A55" s="43" t="s">
        <v>105</v>
      </c>
      <c r="B55" s="44"/>
      <c r="C55" s="45" t="s">
        <v>103</v>
      </c>
      <c r="D55" s="45" t="s">
        <v>106</v>
      </c>
      <c r="E55" s="4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21"/>
      <c r="Y55" s="21"/>
      <c r="Z55" s="21"/>
      <c r="AA55" s="21"/>
      <c r="AB55" s="21"/>
      <c r="AC55" s="21"/>
      <c r="AD55" s="21">
        <v>0</v>
      </c>
      <c r="AE55" s="30">
        <v>0</v>
      </c>
      <c r="AF55" s="30">
        <v>0</v>
      </c>
      <c r="AG55" s="30">
        <v>0</v>
      </c>
      <c r="AH55" s="30">
        <v>0</v>
      </c>
      <c r="AI55" s="30">
        <v>0</v>
      </c>
      <c r="AJ55" s="30">
        <v>0</v>
      </c>
      <c r="AK55" s="30">
        <v>0</v>
      </c>
      <c r="AL55" s="30">
        <v>0</v>
      </c>
      <c r="AM55" s="30">
        <v>0</v>
      </c>
      <c r="AO55" s="30">
        <v>0</v>
      </c>
      <c r="AP55" s="30">
        <v>0</v>
      </c>
      <c r="AQ55" s="30">
        <v>0</v>
      </c>
      <c r="AR55" s="30">
        <v>0</v>
      </c>
    </row>
    <row r="56" spans="1:44">
      <c r="A56" s="6" t="s">
        <v>107</v>
      </c>
      <c r="B56" s="6"/>
      <c r="C56" s="7" t="s">
        <v>103</v>
      </c>
      <c r="D56" s="7" t="s">
        <v>108</v>
      </c>
      <c r="E56" s="7"/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21">
        <v>0</v>
      </c>
      <c r="Y56" s="21">
        <v>0</v>
      </c>
      <c r="Z56" s="21">
        <v>0</v>
      </c>
      <c r="AA56" s="21">
        <v>0</v>
      </c>
      <c r="AB56" s="21">
        <v>0</v>
      </c>
      <c r="AC56" s="21">
        <v>0</v>
      </c>
      <c r="AD56" s="21">
        <v>0</v>
      </c>
      <c r="AE56" s="30">
        <v>0</v>
      </c>
      <c r="AF56" s="30">
        <v>0</v>
      </c>
      <c r="AG56" s="30">
        <v>0</v>
      </c>
      <c r="AH56" s="30">
        <v>0</v>
      </c>
      <c r="AI56" s="30">
        <v>0</v>
      </c>
      <c r="AJ56" s="30">
        <v>0</v>
      </c>
      <c r="AK56" s="30">
        <v>0</v>
      </c>
      <c r="AL56" s="30">
        <v>0</v>
      </c>
      <c r="AM56" s="30">
        <v>0</v>
      </c>
      <c r="AO56" s="30">
        <v>0</v>
      </c>
      <c r="AP56" s="30">
        <v>0</v>
      </c>
      <c r="AQ56" s="30">
        <v>0</v>
      </c>
      <c r="AR56" s="30">
        <v>0</v>
      </c>
    </row>
    <row r="57" spans="1:44">
      <c r="A57" s="6" t="s">
        <v>109</v>
      </c>
      <c r="B57" s="6"/>
      <c r="C57" s="7" t="s">
        <v>103</v>
      </c>
      <c r="D57" s="7" t="s">
        <v>110</v>
      </c>
      <c r="E57" s="7"/>
      <c r="F57" s="15">
        <v>-8918</v>
      </c>
      <c r="G57" s="15">
        <v>-8918</v>
      </c>
      <c r="H57" s="15">
        <v>-8918</v>
      </c>
      <c r="I57" s="15">
        <v>-8918</v>
      </c>
      <c r="J57" s="15">
        <v>-8918</v>
      </c>
      <c r="K57" s="15">
        <v>-8918</v>
      </c>
      <c r="L57" s="15">
        <v>-8918</v>
      </c>
      <c r="M57" s="15">
        <v>-8918</v>
      </c>
      <c r="N57" s="15">
        <v>-8918</v>
      </c>
      <c r="O57" s="15">
        <v>-8918</v>
      </c>
      <c r="P57" s="15">
        <v>-8918</v>
      </c>
      <c r="Q57" s="15">
        <v>-8918</v>
      </c>
      <c r="R57" s="15">
        <v>-8918</v>
      </c>
      <c r="S57" s="15">
        <v>-8918</v>
      </c>
      <c r="T57" s="15">
        <v>-8918</v>
      </c>
      <c r="U57" s="15">
        <v>-8918</v>
      </c>
      <c r="V57" s="15">
        <v>-8918</v>
      </c>
      <c r="W57" s="15">
        <v>-8918</v>
      </c>
      <c r="X57" s="21">
        <v>-8918</v>
      </c>
      <c r="Y57" s="21">
        <v>-8918</v>
      </c>
      <c r="Z57" s="21">
        <v>-8918</v>
      </c>
      <c r="AA57" s="21">
        <v>-8918</v>
      </c>
      <c r="AB57" s="21">
        <v>-8918</v>
      </c>
      <c r="AC57" s="21">
        <v>-8918</v>
      </c>
      <c r="AD57" s="21">
        <v>-8918</v>
      </c>
      <c r="AE57" s="30">
        <v>-8918</v>
      </c>
      <c r="AF57" s="30">
        <v>-8918</v>
      </c>
      <c r="AG57" s="30">
        <v>-8918</v>
      </c>
      <c r="AH57" s="30">
        <v>-8918</v>
      </c>
      <c r="AI57" s="30">
        <v>-8918</v>
      </c>
      <c r="AJ57" s="30">
        <v>-8918</v>
      </c>
      <c r="AK57" s="30">
        <v>-8918</v>
      </c>
      <c r="AL57" s="30">
        <v>-8918</v>
      </c>
      <c r="AM57" s="30">
        <v>-8918</v>
      </c>
      <c r="AO57" s="30">
        <v>-8918</v>
      </c>
      <c r="AP57" s="30">
        <v>-8918</v>
      </c>
      <c r="AQ57" s="30">
        <v>-8918</v>
      </c>
      <c r="AR57" s="30">
        <v>-8918</v>
      </c>
    </row>
    <row r="58" spans="1:44">
      <c r="A58" s="6" t="s">
        <v>111</v>
      </c>
      <c r="B58" s="6"/>
      <c r="C58" s="7" t="s">
        <v>103</v>
      </c>
      <c r="D58" s="7" t="s">
        <v>112</v>
      </c>
      <c r="E58" s="7"/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21">
        <v>0</v>
      </c>
      <c r="Y58" s="21">
        <v>0</v>
      </c>
      <c r="Z58" s="21">
        <v>0</v>
      </c>
      <c r="AA58" s="21">
        <v>0</v>
      </c>
      <c r="AB58" s="21">
        <v>0</v>
      </c>
      <c r="AC58" s="21">
        <v>0</v>
      </c>
      <c r="AD58" s="21">
        <v>0</v>
      </c>
      <c r="AE58" s="30">
        <v>0</v>
      </c>
      <c r="AF58" s="30">
        <v>0</v>
      </c>
      <c r="AG58" s="30">
        <v>0</v>
      </c>
      <c r="AH58" s="30">
        <v>0</v>
      </c>
      <c r="AI58" s="30">
        <v>0</v>
      </c>
      <c r="AJ58" s="30">
        <v>0</v>
      </c>
      <c r="AK58" s="30">
        <v>0</v>
      </c>
      <c r="AL58" s="30">
        <v>0</v>
      </c>
      <c r="AM58" s="30">
        <v>0</v>
      </c>
      <c r="AO58" s="30">
        <v>0</v>
      </c>
      <c r="AP58" s="30">
        <v>0</v>
      </c>
      <c r="AQ58" s="30">
        <v>0</v>
      </c>
      <c r="AR58" s="30">
        <v>0</v>
      </c>
    </row>
    <row r="59" spans="1:44">
      <c r="A59" s="6" t="s">
        <v>113</v>
      </c>
      <c r="B59" s="6"/>
      <c r="C59" s="7" t="s">
        <v>103</v>
      </c>
      <c r="D59" s="7" t="s">
        <v>114</v>
      </c>
      <c r="E59" s="7"/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21">
        <v>0</v>
      </c>
      <c r="Y59" s="21">
        <v>0</v>
      </c>
      <c r="Z59" s="21">
        <v>0</v>
      </c>
      <c r="AA59" s="21">
        <v>0</v>
      </c>
      <c r="AB59" s="21">
        <v>0</v>
      </c>
      <c r="AC59" s="21">
        <v>0</v>
      </c>
      <c r="AD59" s="21">
        <v>0</v>
      </c>
      <c r="AE59" s="30">
        <v>0</v>
      </c>
      <c r="AF59" s="30">
        <v>0</v>
      </c>
      <c r="AG59" s="30">
        <v>0</v>
      </c>
      <c r="AH59" s="30">
        <v>0</v>
      </c>
      <c r="AI59" s="30">
        <v>0</v>
      </c>
      <c r="AJ59" s="30">
        <v>0</v>
      </c>
      <c r="AK59" s="30">
        <v>0</v>
      </c>
      <c r="AL59" s="30">
        <v>0</v>
      </c>
      <c r="AM59" s="30">
        <v>0</v>
      </c>
      <c r="AO59" s="30">
        <v>0</v>
      </c>
      <c r="AP59" s="30">
        <v>0</v>
      </c>
      <c r="AQ59" s="30">
        <v>0</v>
      </c>
      <c r="AR59" s="30">
        <v>0</v>
      </c>
    </row>
    <row r="60" spans="1:44">
      <c r="A60" s="6" t="s">
        <v>115</v>
      </c>
      <c r="B60" s="6"/>
      <c r="C60" s="7" t="s">
        <v>103</v>
      </c>
      <c r="D60" s="7" t="s">
        <v>116</v>
      </c>
      <c r="E60" s="7"/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21">
        <v>0</v>
      </c>
      <c r="Y60" s="21">
        <v>0</v>
      </c>
      <c r="Z60" s="21">
        <v>0</v>
      </c>
      <c r="AA60" s="21">
        <v>0</v>
      </c>
      <c r="AB60" s="21">
        <v>0</v>
      </c>
      <c r="AC60" s="21">
        <v>0</v>
      </c>
      <c r="AD60" s="21">
        <v>0</v>
      </c>
      <c r="AE60" s="30">
        <v>0</v>
      </c>
      <c r="AF60" s="30">
        <v>0</v>
      </c>
      <c r="AG60" s="30">
        <v>0</v>
      </c>
      <c r="AH60" s="30">
        <v>0</v>
      </c>
      <c r="AI60" s="30">
        <v>0</v>
      </c>
      <c r="AJ60" s="30">
        <v>0</v>
      </c>
      <c r="AK60" s="30">
        <v>0</v>
      </c>
      <c r="AL60" s="30">
        <v>0</v>
      </c>
      <c r="AM60" s="30">
        <v>0</v>
      </c>
      <c r="AO60" s="30">
        <v>0</v>
      </c>
      <c r="AP60" s="30">
        <v>0</v>
      </c>
      <c r="AQ60" s="30">
        <v>0</v>
      </c>
      <c r="AR60" s="30">
        <v>0</v>
      </c>
    </row>
    <row r="61" spans="1:44">
      <c r="A61" s="6" t="s">
        <v>117</v>
      </c>
      <c r="B61" s="6"/>
      <c r="C61" s="7" t="s">
        <v>103</v>
      </c>
      <c r="D61" s="7" t="s">
        <v>118</v>
      </c>
      <c r="E61" s="7"/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21">
        <v>0</v>
      </c>
      <c r="Y61" s="21">
        <v>0</v>
      </c>
      <c r="Z61" s="21">
        <v>0</v>
      </c>
      <c r="AA61" s="21">
        <v>0</v>
      </c>
      <c r="AB61" s="21">
        <v>0</v>
      </c>
      <c r="AC61" s="21">
        <v>0</v>
      </c>
      <c r="AD61" s="21">
        <v>0</v>
      </c>
      <c r="AE61" s="30">
        <v>0</v>
      </c>
      <c r="AF61" s="30">
        <v>0</v>
      </c>
      <c r="AG61" s="30">
        <v>0</v>
      </c>
      <c r="AH61" s="30">
        <v>0</v>
      </c>
      <c r="AI61" s="30">
        <v>0</v>
      </c>
      <c r="AJ61" s="30">
        <v>0</v>
      </c>
      <c r="AK61" s="30">
        <v>0</v>
      </c>
      <c r="AL61" s="30">
        <v>0</v>
      </c>
      <c r="AM61" s="30">
        <v>0</v>
      </c>
      <c r="AO61" s="30">
        <v>0</v>
      </c>
      <c r="AP61" s="30">
        <v>0</v>
      </c>
      <c r="AQ61" s="30">
        <v>0</v>
      </c>
      <c r="AR61" s="30">
        <v>0</v>
      </c>
    </row>
    <row r="62" spans="1:44">
      <c r="A62" s="6" t="s">
        <v>119</v>
      </c>
      <c r="B62" s="6"/>
      <c r="C62" s="7" t="s">
        <v>103</v>
      </c>
      <c r="D62" s="7" t="s">
        <v>120</v>
      </c>
      <c r="E62" s="7"/>
      <c r="F62" s="15">
        <v>-4155415</v>
      </c>
      <c r="G62" s="15">
        <v>-4155415</v>
      </c>
      <c r="H62" s="15">
        <v>-4155415</v>
      </c>
      <c r="I62" s="15">
        <v>-4065299</v>
      </c>
      <c r="J62" s="15">
        <v>-4065299</v>
      </c>
      <c r="K62" s="15">
        <v>-4065299</v>
      </c>
      <c r="L62" s="15">
        <v>-4086023</v>
      </c>
      <c r="M62" s="15">
        <v>-4086023</v>
      </c>
      <c r="N62" s="15">
        <v>-4086023</v>
      </c>
      <c r="O62" s="15">
        <v>-4110084</v>
      </c>
      <c r="P62" s="15">
        <v>-4110084</v>
      </c>
      <c r="Q62" s="15">
        <v>-4110084</v>
      </c>
      <c r="R62" s="15">
        <v>-4005865</v>
      </c>
      <c r="S62" s="15">
        <v>-4005865</v>
      </c>
      <c r="T62" s="15">
        <v>-4005865</v>
      </c>
      <c r="U62" s="15">
        <v>-3904043</v>
      </c>
      <c r="V62" s="15">
        <v>-3904043</v>
      </c>
      <c r="W62" s="15">
        <v>-3904043</v>
      </c>
      <c r="X62" s="21">
        <v>-3820561</v>
      </c>
      <c r="Y62" s="21">
        <v>-3820561</v>
      </c>
      <c r="Z62" s="21">
        <v>-3820561</v>
      </c>
      <c r="AA62" s="21">
        <v>-3707257</v>
      </c>
      <c r="AB62" s="21">
        <v>-3707257</v>
      </c>
      <c r="AC62" s="21">
        <v>-3707257</v>
      </c>
      <c r="AD62" s="21">
        <v>-3612666</v>
      </c>
      <c r="AE62" s="30">
        <v>-3612666</v>
      </c>
      <c r="AF62" s="30">
        <v>-3612666</v>
      </c>
      <c r="AG62" s="30">
        <v>-3192885</v>
      </c>
      <c r="AH62" s="30">
        <v>-3192885</v>
      </c>
      <c r="AI62" s="30">
        <v>-3192885</v>
      </c>
      <c r="AJ62" s="30">
        <v>-3198398</v>
      </c>
      <c r="AK62" s="30">
        <v>-3198398</v>
      </c>
      <c r="AL62" s="30">
        <v>-3198398</v>
      </c>
      <c r="AM62" s="30">
        <v>-3144373</v>
      </c>
      <c r="AO62" s="30">
        <v>-3144373</v>
      </c>
      <c r="AP62" s="30">
        <v>-3144373</v>
      </c>
      <c r="AQ62" s="30">
        <v>-3144373</v>
      </c>
      <c r="AR62" s="30">
        <v>-3376514</v>
      </c>
    </row>
    <row r="63" spans="1:44">
      <c r="A63" s="6" t="s">
        <v>121</v>
      </c>
      <c r="B63" s="6"/>
      <c r="C63" s="7" t="s">
        <v>103</v>
      </c>
      <c r="D63" s="7" t="s">
        <v>122</v>
      </c>
      <c r="E63" s="7"/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21">
        <v>0</v>
      </c>
      <c r="Y63" s="21">
        <v>0</v>
      </c>
      <c r="Z63" s="21">
        <v>0</v>
      </c>
      <c r="AA63" s="21">
        <v>0</v>
      </c>
      <c r="AB63" s="21">
        <v>0</v>
      </c>
      <c r="AC63" s="21">
        <v>0</v>
      </c>
      <c r="AD63" s="21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0</v>
      </c>
      <c r="AM63" s="30">
        <v>0</v>
      </c>
      <c r="AO63" s="30">
        <v>0</v>
      </c>
      <c r="AP63" s="30">
        <v>0</v>
      </c>
      <c r="AQ63" s="30">
        <v>0</v>
      </c>
      <c r="AR63" s="30">
        <v>0</v>
      </c>
    </row>
    <row r="64" spans="1:44">
      <c r="A64" s="6" t="s">
        <v>123</v>
      </c>
      <c r="B64" s="6"/>
      <c r="C64" s="7" t="s">
        <v>103</v>
      </c>
      <c r="D64" s="7" t="s">
        <v>124</v>
      </c>
      <c r="E64" s="7"/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21">
        <v>0</v>
      </c>
      <c r="Y64" s="21">
        <v>0</v>
      </c>
      <c r="Z64" s="21">
        <v>0</v>
      </c>
      <c r="AA64" s="21">
        <v>0</v>
      </c>
      <c r="AB64" s="21">
        <v>0</v>
      </c>
      <c r="AC64" s="21">
        <v>0</v>
      </c>
      <c r="AD64" s="21">
        <v>0</v>
      </c>
      <c r="AE64" s="30">
        <v>0</v>
      </c>
      <c r="AF64" s="30">
        <v>0</v>
      </c>
      <c r="AG64" s="30">
        <v>0</v>
      </c>
      <c r="AH64" s="30">
        <v>0</v>
      </c>
      <c r="AI64" s="30">
        <v>0</v>
      </c>
      <c r="AJ64" s="30">
        <v>0</v>
      </c>
      <c r="AK64" s="30">
        <v>0</v>
      </c>
      <c r="AL64" s="30">
        <v>0</v>
      </c>
      <c r="AM64" s="30">
        <v>0</v>
      </c>
      <c r="AO64" s="30">
        <v>0</v>
      </c>
      <c r="AP64" s="30">
        <v>0</v>
      </c>
      <c r="AQ64" s="30">
        <v>0</v>
      </c>
      <c r="AR64" s="30">
        <v>0</v>
      </c>
    </row>
    <row r="65" spans="1:44">
      <c r="A65" s="6" t="s">
        <v>125</v>
      </c>
      <c r="B65" s="6"/>
      <c r="C65" s="7" t="s">
        <v>103</v>
      </c>
      <c r="D65" s="7" t="s">
        <v>126</v>
      </c>
      <c r="E65" s="7"/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21">
        <v>0</v>
      </c>
      <c r="Y65" s="21">
        <v>0</v>
      </c>
      <c r="Z65" s="21">
        <v>0</v>
      </c>
      <c r="AA65" s="21">
        <v>0</v>
      </c>
      <c r="AB65" s="21">
        <v>0</v>
      </c>
      <c r="AC65" s="21">
        <v>0</v>
      </c>
      <c r="AD65" s="21">
        <v>0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>
        <v>0</v>
      </c>
      <c r="AK65" s="30">
        <v>0</v>
      </c>
      <c r="AL65" s="30">
        <v>0</v>
      </c>
      <c r="AM65" s="30">
        <v>0</v>
      </c>
      <c r="AO65" s="30">
        <v>0</v>
      </c>
      <c r="AP65" s="30">
        <v>0</v>
      </c>
      <c r="AQ65" s="30">
        <v>0</v>
      </c>
      <c r="AR65" s="30">
        <v>0</v>
      </c>
    </row>
    <row r="66" spans="1:44">
      <c r="A66" s="6" t="s">
        <v>127</v>
      </c>
      <c r="B66" s="6"/>
      <c r="C66" s="7" t="s">
        <v>103</v>
      </c>
      <c r="D66" s="7" t="s">
        <v>128</v>
      </c>
      <c r="E66" s="7"/>
      <c r="F66" s="15">
        <v>4155415</v>
      </c>
      <c r="G66" s="15">
        <v>4155415</v>
      </c>
      <c r="H66" s="15">
        <v>4155415</v>
      </c>
      <c r="I66" s="15">
        <v>4065299</v>
      </c>
      <c r="J66" s="15">
        <v>4065299</v>
      </c>
      <c r="K66" s="15">
        <v>4065299</v>
      </c>
      <c r="L66" s="15">
        <v>4086023</v>
      </c>
      <c r="M66" s="15">
        <v>4086023</v>
      </c>
      <c r="N66" s="15">
        <v>4086023</v>
      </c>
      <c r="O66" s="15">
        <v>4110084</v>
      </c>
      <c r="P66" s="15">
        <v>4110084</v>
      </c>
      <c r="Q66" s="15">
        <v>4110084</v>
      </c>
      <c r="R66" s="15">
        <v>4005865</v>
      </c>
      <c r="S66" s="15">
        <v>4005865</v>
      </c>
      <c r="T66" s="15">
        <v>4005865</v>
      </c>
      <c r="U66" s="15">
        <v>3904043</v>
      </c>
      <c r="V66" s="15">
        <v>3904043</v>
      </c>
      <c r="W66" s="15">
        <v>3904043</v>
      </c>
      <c r="X66" s="21">
        <v>3820561</v>
      </c>
      <c r="Y66" s="21">
        <v>3820561</v>
      </c>
      <c r="Z66" s="21">
        <v>3820561</v>
      </c>
      <c r="AA66" s="21">
        <v>3707257</v>
      </c>
      <c r="AB66" s="21">
        <v>3707257</v>
      </c>
      <c r="AC66" s="21">
        <v>3707257</v>
      </c>
      <c r="AD66" s="21">
        <v>3612666</v>
      </c>
      <c r="AE66" s="30">
        <v>3612666</v>
      </c>
      <c r="AF66" s="30">
        <v>3612666</v>
      </c>
      <c r="AG66" s="30">
        <v>3192885</v>
      </c>
      <c r="AH66" s="30">
        <v>3192885</v>
      </c>
      <c r="AI66" s="30">
        <v>3192885</v>
      </c>
      <c r="AJ66" s="30">
        <v>3198398</v>
      </c>
      <c r="AK66" s="30">
        <v>3198398</v>
      </c>
      <c r="AL66" s="30">
        <v>3198398</v>
      </c>
      <c r="AM66" s="30">
        <v>3144373</v>
      </c>
      <c r="AO66" s="30">
        <v>3144373</v>
      </c>
      <c r="AP66" s="30">
        <v>3144373</v>
      </c>
      <c r="AQ66" s="30">
        <v>3144373</v>
      </c>
      <c r="AR66" s="30">
        <v>3376514</v>
      </c>
    </row>
    <row r="67" spans="1:44">
      <c r="A67" s="43" t="s">
        <v>129</v>
      </c>
      <c r="B67" s="46"/>
      <c r="C67" s="47" t="s">
        <v>103</v>
      </c>
      <c r="D67" s="45" t="s">
        <v>130</v>
      </c>
      <c r="E67" s="4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21"/>
      <c r="Y67" s="21"/>
      <c r="Z67" s="21"/>
      <c r="AA67" s="21"/>
      <c r="AB67" s="21"/>
      <c r="AC67" s="21"/>
      <c r="AD67" s="21">
        <v>0</v>
      </c>
      <c r="AE67" s="30">
        <v>0</v>
      </c>
      <c r="AF67" s="30">
        <v>0</v>
      </c>
      <c r="AG67" s="30">
        <v>0</v>
      </c>
      <c r="AH67" s="30">
        <v>0</v>
      </c>
      <c r="AI67" s="30">
        <v>0</v>
      </c>
      <c r="AJ67" s="30">
        <v>0</v>
      </c>
      <c r="AK67" s="30">
        <v>0</v>
      </c>
      <c r="AL67" s="30">
        <v>0</v>
      </c>
      <c r="AM67" s="30">
        <v>0</v>
      </c>
      <c r="AO67" s="30">
        <v>0</v>
      </c>
      <c r="AP67" s="30">
        <v>0</v>
      </c>
      <c r="AQ67" s="30">
        <v>0</v>
      </c>
      <c r="AR67" s="30">
        <v>0</v>
      </c>
    </row>
    <row r="68" spans="1:44">
      <c r="A68" s="6" t="s">
        <v>131</v>
      </c>
      <c r="B68" s="6"/>
      <c r="C68" s="7" t="s">
        <v>103</v>
      </c>
      <c r="D68" s="7" t="s">
        <v>132</v>
      </c>
      <c r="E68" s="7"/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21">
        <v>0</v>
      </c>
      <c r="Y68" s="21">
        <v>0</v>
      </c>
      <c r="Z68" s="21">
        <v>0</v>
      </c>
      <c r="AA68" s="21">
        <v>0</v>
      </c>
      <c r="AB68" s="21">
        <v>0</v>
      </c>
      <c r="AC68" s="21">
        <v>0</v>
      </c>
      <c r="AD68" s="21">
        <v>0</v>
      </c>
      <c r="AE68" s="30">
        <v>0</v>
      </c>
      <c r="AF68" s="30">
        <v>0</v>
      </c>
      <c r="AG68" s="30">
        <v>0</v>
      </c>
      <c r="AH68" s="30">
        <v>0</v>
      </c>
      <c r="AI68" s="30">
        <v>0</v>
      </c>
      <c r="AJ68" s="30">
        <v>0</v>
      </c>
      <c r="AK68" s="30">
        <v>0</v>
      </c>
      <c r="AL68" s="30">
        <v>0</v>
      </c>
      <c r="AM68" s="30">
        <v>0</v>
      </c>
      <c r="AO68" s="30">
        <v>0</v>
      </c>
      <c r="AP68" s="30">
        <v>0</v>
      </c>
      <c r="AQ68" s="30">
        <v>0</v>
      </c>
      <c r="AR68" s="30">
        <v>0</v>
      </c>
    </row>
    <row r="69" spans="1:44">
      <c r="A69" s="6" t="s">
        <v>133</v>
      </c>
      <c r="B69" s="6"/>
      <c r="C69" s="7" t="s">
        <v>103</v>
      </c>
      <c r="D69" s="7" t="s">
        <v>134</v>
      </c>
      <c r="E69" s="7"/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21">
        <v>0</v>
      </c>
      <c r="Y69" s="21">
        <v>0</v>
      </c>
      <c r="Z69" s="21">
        <v>0</v>
      </c>
      <c r="AA69" s="21">
        <v>0</v>
      </c>
      <c r="AB69" s="21">
        <v>0</v>
      </c>
      <c r="AC69" s="21">
        <v>0</v>
      </c>
      <c r="AD69" s="21">
        <v>0</v>
      </c>
      <c r="AE69" s="30">
        <v>0</v>
      </c>
      <c r="AF69" s="30">
        <v>0</v>
      </c>
      <c r="AG69" s="30">
        <v>0</v>
      </c>
      <c r="AH69" s="30">
        <v>0</v>
      </c>
      <c r="AI69" s="30">
        <v>0</v>
      </c>
      <c r="AJ69" s="30">
        <v>0</v>
      </c>
      <c r="AK69" s="30">
        <v>0</v>
      </c>
      <c r="AL69" s="30">
        <v>0</v>
      </c>
      <c r="AM69" s="30">
        <v>0</v>
      </c>
      <c r="AO69" s="30">
        <v>0</v>
      </c>
      <c r="AP69" s="30">
        <v>0</v>
      </c>
      <c r="AQ69" s="30">
        <v>0</v>
      </c>
      <c r="AR69" s="30">
        <v>0</v>
      </c>
    </row>
    <row r="70" spans="1:44">
      <c r="A70" s="6" t="s">
        <v>135</v>
      </c>
      <c r="B70" s="6"/>
      <c r="C70" s="7" t="s">
        <v>103</v>
      </c>
      <c r="D70" s="7" t="s">
        <v>136</v>
      </c>
      <c r="E70" s="7"/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21">
        <v>0</v>
      </c>
      <c r="Y70" s="21">
        <v>0</v>
      </c>
      <c r="Z70" s="21">
        <v>0</v>
      </c>
      <c r="AA70" s="21">
        <v>0</v>
      </c>
      <c r="AB70" s="21">
        <v>0</v>
      </c>
      <c r="AC70" s="21">
        <v>0</v>
      </c>
      <c r="AD70" s="21">
        <v>0</v>
      </c>
      <c r="AE70" s="30">
        <v>0</v>
      </c>
      <c r="AF70" s="30">
        <v>0</v>
      </c>
      <c r="AG70" s="30">
        <v>0</v>
      </c>
      <c r="AH70" s="30">
        <v>0</v>
      </c>
      <c r="AI70" s="30">
        <v>0</v>
      </c>
      <c r="AJ70" s="30">
        <v>0</v>
      </c>
      <c r="AK70" s="30">
        <v>0</v>
      </c>
      <c r="AL70" s="30">
        <v>0</v>
      </c>
      <c r="AM70" s="30">
        <v>0</v>
      </c>
      <c r="AO70" s="30">
        <v>0</v>
      </c>
      <c r="AP70" s="30">
        <v>0</v>
      </c>
      <c r="AQ70" s="30">
        <v>0</v>
      </c>
      <c r="AR70" s="30">
        <v>0</v>
      </c>
    </row>
    <row r="71" spans="1:44">
      <c r="A71" s="6" t="s">
        <v>137</v>
      </c>
      <c r="B71" s="6"/>
      <c r="C71" s="7" t="s">
        <v>103</v>
      </c>
      <c r="D71" s="7" t="s">
        <v>138</v>
      </c>
      <c r="E71" s="7"/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21">
        <v>0</v>
      </c>
      <c r="Y71" s="21">
        <v>0</v>
      </c>
      <c r="Z71" s="21">
        <v>0</v>
      </c>
      <c r="AA71" s="21">
        <v>0</v>
      </c>
      <c r="AB71" s="21">
        <v>0</v>
      </c>
      <c r="AC71" s="21">
        <v>0</v>
      </c>
      <c r="AD71" s="21">
        <v>0</v>
      </c>
      <c r="AE71" s="30">
        <v>0</v>
      </c>
      <c r="AF71" s="30">
        <v>0</v>
      </c>
      <c r="AG71" s="30">
        <v>0</v>
      </c>
      <c r="AH71" s="30">
        <v>0</v>
      </c>
      <c r="AI71" s="30">
        <v>0</v>
      </c>
      <c r="AJ71" s="30">
        <v>0</v>
      </c>
      <c r="AK71" s="30">
        <v>0</v>
      </c>
      <c r="AL71" s="30">
        <v>0</v>
      </c>
      <c r="AM71" s="30">
        <v>0</v>
      </c>
      <c r="AO71" s="30">
        <v>0</v>
      </c>
      <c r="AP71" s="30">
        <v>0</v>
      </c>
      <c r="AQ71" s="30">
        <v>0</v>
      </c>
      <c r="AR71" s="30">
        <v>0</v>
      </c>
    </row>
    <row r="72" spans="1:44">
      <c r="A72" s="6" t="s">
        <v>139</v>
      </c>
      <c r="B72" s="6"/>
      <c r="C72" s="7" t="s">
        <v>103</v>
      </c>
      <c r="D72" s="7" t="s">
        <v>140</v>
      </c>
      <c r="E72" s="7"/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21">
        <v>0</v>
      </c>
      <c r="Y72" s="21">
        <v>0</v>
      </c>
      <c r="Z72" s="21">
        <v>0</v>
      </c>
      <c r="AA72" s="21">
        <v>0</v>
      </c>
      <c r="AB72" s="21">
        <v>0</v>
      </c>
      <c r="AC72" s="21">
        <v>0</v>
      </c>
      <c r="AD72" s="21">
        <v>0</v>
      </c>
      <c r="AE72" s="30">
        <v>0</v>
      </c>
      <c r="AF72" s="30">
        <v>0</v>
      </c>
      <c r="AG72" s="30">
        <v>0</v>
      </c>
      <c r="AH72" s="30">
        <v>0</v>
      </c>
      <c r="AI72" s="30">
        <v>0</v>
      </c>
      <c r="AJ72" s="30">
        <v>0</v>
      </c>
      <c r="AK72" s="30">
        <v>0</v>
      </c>
      <c r="AL72" s="30">
        <v>0</v>
      </c>
      <c r="AM72" s="30">
        <v>0</v>
      </c>
      <c r="AO72" s="30">
        <v>0</v>
      </c>
      <c r="AP72" s="30">
        <v>0</v>
      </c>
      <c r="AQ72" s="30">
        <v>0</v>
      </c>
      <c r="AR72" s="30">
        <v>0</v>
      </c>
    </row>
    <row r="73" spans="1:44">
      <c r="A73" s="6" t="s">
        <v>141</v>
      </c>
      <c r="B73" s="6"/>
      <c r="C73" s="7" t="s">
        <v>103</v>
      </c>
      <c r="D73" s="7" t="s">
        <v>142</v>
      </c>
      <c r="E73" s="7"/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21">
        <v>0</v>
      </c>
      <c r="Y73" s="21">
        <v>0</v>
      </c>
      <c r="Z73" s="21">
        <v>0</v>
      </c>
      <c r="AA73" s="21">
        <v>0</v>
      </c>
      <c r="AB73" s="21">
        <v>0</v>
      </c>
      <c r="AC73" s="21">
        <v>0</v>
      </c>
      <c r="AD73" s="21">
        <v>0</v>
      </c>
      <c r="AE73" s="30">
        <v>0</v>
      </c>
      <c r="AF73" s="30">
        <v>0</v>
      </c>
      <c r="AG73" s="30">
        <v>0</v>
      </c>
      <c r="AH73" s="30">
        <v>0</v>
      </c>
      <c r="AI73" s="30">
        <v>0</v>
      </c>
      <c r="AJ73" s="30">
        <v>0</v>
      </c>
      <c r="AK73" s="30">
        <v>0</v>
      </c>
      <c r="AL73" s="30">
        <v>0</v>
      </c>
      <c r="AM73" s="30">
        <v>0</v>
      </c>
      <c r="AO73" s="30">
        <v>0</v>
      </c>
      <c r="AP73" s="30">
        <v>0</v>
      </c>
      <c r="AQ73" s="30">
        <v>0</v>
      </c>
      <c r="AR73" s="30">
        <v>0</v>
      </c>
    </row>
    <row r="74" spans="1:44">
      <c r="A74" s="6" t="s">
        <v>143</v>
      </c>
      <c r="B74" s="6"/>
      <c r="C74" s="7" t="s">
        <v>103</v>
      </c>
      <c r="D74" s="7" t="s">
        <v>144</v>
      </c>
      <c r="E74" s="7"/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21">
        <v>0</v>
      </c>
      <c r="Y74" s="21">
        <v>0</v>
      </c>
      <c r="Z74" s="21">
        <v>0</v>
      </c>
      <c r="AA74" s="21">
        <v>0</v>
      </c>
      <c r="AB74" s="21">
        <v>0</v>
      </c>
      <c r="AC74" s="21">
        <v>0</v>
      </c>
      <c r="AD74" s="21">
        <v>0</v>
      </c>
      <c r="AE74" s="30">
        <v>0</v>
      </c>
      <c r="AF74" s="30">
        <v>0</v>
      </c>
      <c r="AG74" s="30">
        <v>0</v>
      </c>
      <c r="AH74" s="30">
        <v>0</v>
      </c>
      <c r="AI74" s="30">
        <v>0</v>
      </c>
      <c r="AJ74" s="30">
        <v>0</v>
      </c>
      <c r="AK74" s="30">
        <v>0</v>
      </c>
      <c r="AL74" s="30">
        <v>0</v>
      </c>
      <c r="AM74" s="30">
        <v>0</v>
      </c>
      <c r="AO74" s="30">
        <v>0</v>
      </c>
      <c r="AP74" s="30">
        <v>0</v>
      </c>
      <c r="AQ74" s="30">
        <v>0</v>
      </c>
      <c r="AR74" s="30">
        <v>0</v>
      </c>
    </row>
    <row r="75" spans="1:44">
      <c r="A75" s="6" t="s">
        <v>145</v>
      </c>
      <c r="B75" s="6"/>
      <c r="C75" s="7" t="s">
        <v>103</v>
      </c>
      <c r="D75" s="7" t="s">
        <v>146</v>
      </c>
      <c r="E75" s="7"/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21">
        <v>0</v>
      </c>
      <c r="Y75" s="21">
        <v>0</v>
      </c>
      <c r="Z75" s="21">
        <v>0</v>
      </c>
      <c r="AA75" s="21">
        <v>0</v>
      </c>
      <c r="AB75" s="21">
        <v>0</v>
      </c>
      <c r="AC75" s="21">
        <v>0</v>
      </c>
      <c r="AD75" s="21">
        <v>0</v>
      </c>
      <c r="AE75" s="30">
        <v>0</v>
      </c>
      <c r="AF75" s="30">
        <v>0</v>
      </c>
      <c r="AG75" s="30">
        <v>0</v>
      </c>
      <c r="AH75" s="30">
        <v>0</v>
      </c>
      <c r="AI75" s="30">
        <v>0</v>
      </c>
      <c r="AJ75" s="30">
        <v>0</v>
      </c>
      <c r="AK75" s="30">
        <v>0</v>
      </c>
      <c r="AL75" s="30">
        <v>0</v>
      </c>
      <c r="AM75" s="30">
        <v>0</v>
      </c>
      <c r="AO75" s="30">
        <v>0</v>
      </c>
      <c r="AP75" s="30">
        <v>0</v>
      </c>
      <c r="AQ75" s="30">
        <v>0</v>
      </c>
      <c r="AR75" s="30">
        <v>0</v>
      </c>
    </row>
    <row r="76" spans="1:44">
      <c r="A76" s="6" t="s">
        <v>147</v>
      </c>
      <c r="B76" s="6"/>
      <c r="C76" s="7" t="s">
        <v>103</v>
      </c>
      <c r="D76" s="7" t="s">
        <v>148</v>
      </c>
      <c r="E76" s="7"/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21">
        <v>0</v>
      </c>
      <c r="Y76" s="21">
        <v>0</v>
      </c>
      <c r="Z76" s="21">
        <v>0</v>
      </c>
      <c r="AA76" s="21">
        <v>0</v>
      </c>
      <c r="AB76" s="21">
        <v>0</v>
      </c>
      <c r="AC76" s="21">
        <v>0</v>
      </c>
      <c r="AD76" s="21">
        <v>0</v>
      </c>
      <c r="AE76" s="30">
        <v>0</v>
      </c>
      <c r="AF76" s="30">
        <v>0</v>
      </c>
      <c r="AG76" s="30">
        <v>0</v>
      </c>
      <c r="AH76" s="30">
        <v>0</v>
      </c>
      <c r="AI76" s="30">
        <v>0</v>
      </c>
      <c r="AJ76" s="30">
        <v>0</v>
      </c>
      <c r="AK76" s="30">
        <v>0</v>
      </c>
      <c r="AL76" s="30">
        <v>0</v>
      </c>
      <c r="AM76" s="30">
        <v>0</v>
      </c>
      <c r="AO76" s="30">
        <v>0</v>
      </c>
      <c r="AP76" s="30">
        <v>0</v>
      </c>
      <c r="AQ76" s="30">
        <v>0</v>
      </c>
      <c r="AR76" s="30">
        <v>0</v>
      </c>
    </row>
    <row r="77" spans="1:44">
      <c r="A77" s="10" t="s">
        <v>149</v>
      </c>
      <c r="B77" s="6"/>
      <c r="C77" s="7" t="s">
        <v>103</v>
      </c>
      <c r="D77" s="11" t="s">
        <v>150</v>
      </c>
      <c r="E77" s="11"/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21">
        <v>0</v>
      </c>
      <c r="Y77" s="21">
        <v>0</v>
      </c>
      <c r="Z77" s="21">
        <v>0</v>
      </c>
      <c r="AA77" s="21">
        <v>0</v>
      </c>
      <c r="AB77" s="21">
        <v>0</v>
      </c>
      <c r="AC77" s="21">
        <v>0</v>
      </c>
      <c r="AD77" s="21">
        <v>0</v>
      </c>
      <c r="AE77" s="30">
        <v>0</v>
      </c>
      <c r="AF77" s="30">
        <v>0</v>
      </c>
      <c r="AG77" s="30">
        <v>0</v>
      </c>
      <c r="AH77" s="30">
        <v>0</v>
      </c>
      <c r="AI77" s="30">
        <v>0</v>
      </c>
      <c r="AJ77" s="30">
        <v>0</v>
      </c>
      <c r="AK77" s="30">
        <v>0</v>
      </c>
      <c r="AL77" s="30">
        <v>0</v>
      </c>
      <c r="AM77" s="30">
        <v>0</v>
      </c>
      <c r="AO77" s="30">
        <v>0</v>
      </c>
      <c r="AP77" s="30">
        <v>0</v>
      </c>
      <c r="AQ77" s="30">
        <v>0</v>
      </c>
      <c r="AR77" s="30">
        <v>0</v>
      </c>
    </row>
    <row r="78" spans="1:44">
      <c r="A78" s="10" t="s">
        <v>151</v>
      </c>
      <c r="B78" s="6"/>
      <c r="C78" s="7" t="s">
        <v>103</v>
      </c>
      <c r="D78" s="11" t="s">
        <v>152</v>
      </c>
      <c r="E78" s="11"/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21">
        <v>0</v>
      </c>
      <c r="Y78" s="21">
        <v>0</v>
      </c>
      <c r="Z78" s="21">
        <v>0</v>
      </c>
      <c r="AA78" s="21">
        <v>0</v>
      </c>
      <c r="AB78" s="21">
        <v>0</v>
      </c>
      <c r="AC78" s="21">
        <v>0</v>
      </c>
      <c r="AD78" s="21">
        <v>0</v>
      </c>
      <c r="AE78" s="30">
        <v>0</v>
      </c>
      <c r="AF78" s="30">
        <v>0</v>
      </c>
      <c r="AG78" s="30">
        <v>0</v>
      </c>
      <c r="AH78" s="30">
        <v>0</v>
      </c>
      <c r="AI78" s="30">
        <v>0</v>
      </c>
      <c r="AJ78" s="30">
        <v>0</v>
      </c>
      <c r="AK78" s="30">
        <v>0</v>
      </c>
      <c r="AL78" s="30">
        <v>0</v>
      </c>
      <c r="AM78" s="30">
        <v>0</v>
      </c>
      <c r="AO78" s="30">
        <v>0</v>
      </c>
      <c r="AP78" s="30">
        <v>0</v>
      </c>
      <c r="AQ78" s="30">
        <v>0</v>
      </c>
      <c r="AR78" s="30">
        <v>0</v>
      </c>
    </row>
    <row r="79" spans="1:44">
      <c r="A79" s="6" t="s">
        <v>153</v>
      </c>
      <c r="B79" s="6"/>
      <c r="C79" s="7" t="s">
        <v>103</v>
      </c>
      <c r="D79" s="7" t="s">
        <v>154</v>
      </c>
      <c r="E79" s="7"/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21">
        <v>0</v>
      </c>
      <c r="Y79" s="21">
        <v>0</v>
      </c>
      <c r="Z79" s="21">
        <v>0</v>
      </c>
      <c r="AA79" s="21">
        <v>0</v>
      </c>
      <c r="AB79" s="21">
        <v>0</v>
      </c>
      <c r="AC79" s="21">
        <v>0</v>
      </c>
      <c r="AD79" s="21">
        <v>0</v>
      </c>
      <c r="AE79" s="30">
        <v>0</v>
      </c>
      <c r="AF79" s="30">
        <v>0</v>
      </c>
      <c r="AG79" s="30">
        <v>0</v>
      </c>
      <c r="AH79" s="30">
        <v>0</v>
      </c>
      <c r="AI79" s="30">
        <v>0</v>
      </c>
      <c r="AJ79" s="30">
        <v>0</v>
      </c>
      <c r="AK79" s="30">
        <v>0</v>
      </c>
      <c r="AL79" s="30">
        <v>0</v>
      </c>
      <c r="AM79" s="30">
        <v>0</v>
      </c>
      <c r="AO79" s="30">
        <v>0</v>
      </c>
      <c r="AP79" s="30">
        <v>0</v>
      </c>
      <c r="AQ79" s="30">
        <v>0</v>
      </c>
      <c r="AR79" s="30">
        <v>0</v>
      </c>
    </row>
    <row r="80" spans="1:44">
      <c r="A80" s="6" t="s">
        <v>155</v>
      </c>
      <c r="B80" s="6"/>
      <c r="C80" s="7" t="s">
        <v>103</v>
      </c>
      <c r="D80" s="7" t="s">
        <v>156</v>
      </c>
      <c r="E80" s="7"/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21">
        <v>0</v>
      </c>
      <c r="Y80" s="21">
        <v>0</v>
      </c>
      <c r="Z80" s="21">
        <v>0</v>
      </c>
      <c r="AA80" s="21">
        <v>0</v>
      </c>
      <c r="AB80" s="21">
        <v>0</v>
      </c>
      <c r="AC80" s="21">
        <v>0</v>
      </c>
      <c r="AD80" s="21">
        <v>0</v>
      </c>
      <c r="AE80" s="30">
        <v>0</v>
      </c>
      <c r="AF80" s="30">
        <v>0</v>
      </c>
      <c r="AG80" s="30">
        <v>0</v>
      </c>
      <c r="AH80" s="30">
        <v>0</v>
      </c>
      <c r="AI80" s="30">
        <v>0</v>
      </c>
      <c r="AJ80" s="30">
        <v>0</v>
      </c>
      <c r="AK80" s="30">
        <v>0</v>
      </c>
      <c r="AL80" s="30">
        <v>0</v>
      </c>
      <c r="AM80" s="30">
        <v>0</v>
      </c>
      <c r="AO80" s="30">
        <v>0</v>
      </c>
      <c r="AP80" s="30">
        <v>0</v>
      </c>
      <c r="AQ80" s="30">
        <v>0</v>
      </c>
      <c r="AR80" s="30">
        <v>0</v>
      </c>
    </row>
    <row r="81" spans="1:44">
      <c r="A81" s="6" t="s">
        <v>157</v>
      </c>
      <c r="B81" s="6"/>
      <c r="C81" s="7" t="s">
        <v>103</v>
      </c>
      <c r="D81" s="7" t="s">
        <v>158</v>
      </c>
      <c r="E81" s="7"/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21">
        <v>0</v>
      </c>
      <c r="Y81" s="21">
        <v>0</v>
      </c>
      <c r="Z81" s="21">
        <v>0</v>
      </c>
      <c r="AA81" s="21">
        <v>0</v>
      </c>
      <c r="AB81" s="21">
        <v>0</v>
      </c>
      <c r="AC81" s="21">
        <v>0</v>
      </c>
      <c r="AD81" s="21">
        <v>0</v>
      </c>
      <c r="AE81" s="30">
        <v>0</v>
      </c>
      <c r="AF81" s="30">
        <v>0</v>
      </c>
      <c r="AG81" s="30">
        <v>0</v>
      </c>
      <c r="AH81" s="30">
        <v>0</v>
      </c>
      <c r="AI81" s="30">
        <v>0</v>
      </c>
      <c r="AJ81" s="30">
        <v>0</v>
      </c>
      <c r="AK81" s="30">
        <v>0</v>
      </c>
      <c r="AL81" s="30">
        <v>0</v>
      </c>
      <c r="AM81" s="30">
        <v>0</v>
      </c>
      <c r="AO81" s="30">
        <v>0</v>
      </c>
      <c r="AP81" s="30">
        <v>0</v>
      </c>
      <c r="AQ81" s="30">
        <v>0</v>
      </c>
      <c r="AR81" s="30">
        <v>0</v>
      </c>
    </row>
    <row r="82" spans="1:44">
      <c r="A82" s="6" t="s">
        <v>159</v>
      </c>
      <c r="B82" s="6"/>
      <c r="C82" s="7" t="s">
        <v>103</v>
      </c>
      <c r="D82" s="7" t="s">
        <v>160</v>
      </c>
      <c r="E82" s="7"/>
      <c r="F82" s="15">
        <v>800972</v>
      </c>
      <c r="G82" s="15">
        <v>800972</v>
      </c>
      <c r="H82" s="15">
        <v>800972</v>
      </c>
      <c r="I82" s="15">
        <v>839789</v>
      </c>
      <c r="J82" s="15">
        <v>839789</v>
      </c>
      <c r="K82" s="15">
        <v>839789</v>
      </c>
      <c r="L82" s="15">
        <v>793716</v>
      </c>
      <c r="M82" s="15">
        <v>793716</v>
      </c>
      <c r="N82" s="15">
        <v>793716</v>
      </c>
      <c r="O82" s="15">
        <v>678061</v>
      </c>
      <c r="P82" s="15">
        <v>678061</v>
      </c>
      <c r="Q82" s="15">
        <v>678061</v>
      </c>
      <c r="R82" s="15">
        <v>553374</v>
      </c>
      <c r="S82" s="15">
        <v>553374</v>
      </c>
      <c r="T82" s="15">
        <v>553374</v>
      </c>
      <c r="U82" s="15">
        <v>494750</v>
      </c>
      <c r="V82" s="15">
        <v>494750</v>
      </c>
      <c r="W82" s="15">
        <v>494750</v>
      </c>
      <c r="X82" s="21">
        <v>515157</v>
      </c>
      <c r="Y82" s="21">
        <v>515157</v>
      </c>
      <c r="Z82" s="21">
        <v>515157</v>
      </c>
      <c r="AA82" s="21">
        <v>516086</v>
      </c>
      <c r="AB82" s="21">
        <v>516086</v>
      </c>
      <c r="AC82" s="21">
        <v>516086</v>
      </c>
      <c r="AD82" s="21">
        <v>420935</v>
      </c>
      <c r="AE82" s="30">
        <v>420935</v>
      </c>
      <c r="AF82" s="30">
        <v>420935</v>
      </c>
      <c r="AG82" s="30">
        <v>418378</v>
      </c>
      <c r="AH82" s="30">
        <v>418378</v>
      </c>
      <c r="AI82" s="30">
        <v>418378</v>
      </c>
      <c r="AJ82" s="30">
        <v>528427</v>
      </c>
      <c r="AK82" s="30">
        <v>528427</v>
      </c>
      <c r="AL82" s="30">
        <v>528427</v>
      </c>
      <c r="AM82" s="30">
        <v>543283</v>
      </c>
      <c r="AO82" s="30">
        <v>543283</v>
      </c>
      <c r="AP82" s="30">
        <v>543283</v>
      </c>
      <c r="AQ82" s="30">
        <v>543283</v>
      </c>
      <c r="AR82" s="30">
        <v>447868</v>
      </c>
    </row>
    <row r="83" spans="1:44">
      <c r="A83" s="6" t="s">
        <v>161</v>
      </c>
      <c r="B83" s="6"/>
      <c r="C83" s="7" t="s">
        <v>103</v>
      </c>
      <c r="D83" s="7" t="s">
        <v>162</v>
      </c>
      <c r="E83" s="7"/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21">
        <v>0</v>
      </c>
      <c r="Y83" s="21">
        <v>0</v>
      </c>
      <c r="Z83" s="21">
        <v>0</v>
      </c>
      <c r="AA83" s="21">
        <v>0</v>
      </c>
      <c r="AB83" s="21">
        <v>0</v>
      </c>
      <c r="AC83" s="21">
        <v>0</v>
      </c>
      <c r="AD83" s="21">
        <v>0</v>
      </c>
      <c r="AE83" s="30">
        <v>0</v>
      </c>
      <c r="AF83" s="30">
        <v>0</v>
      </c>
      <c r="AG83" s="30">
        <v>0</v>
      </c>
      <c r="AH83" s="30">
        <v>0</v>
      </c>
      <c r="AI83" s="30">
        <v>0</v>
      </c>
      <c r="AJ83" s="30">
        <v>0</v>
      </c>
      <c r="AK83" s="30">
        <v>0</v>
      </c>
      <c r="AL83" s="30">
        <v>0</v>
      </c>
      <c r="AM83" s="30">
        <v>0</v>
      </c>
      <c r="AO83" s="30">
        <v>0</v>
      </c>
      <c r="AP83" s="30">
        <v>0</v>
      </c>
      <c r="AQ83" s="30">
        <v>0</v>
      </c>
      <c r="AR83" s="30">
        <v>0</v>
      </c>
    </row>
    <row r="84" spans="1:44">
      <c r="A84" s="6" t="s">
        <v>163</v>
      </c>
      <c r="B84" s="6" t="s">
        <v>13</v>
      </c>
      <c r="C84" s="7" t="s">
        <v>103</v>
      </c>
      <c r="D84" s="7" t="s">
        <v>164</v>
      </c>
      <c r="E84" s="7"/>
      <c r="F84" s="15">
        <v>569155</v>
      </c>
      <c r="G84" s="15">
        <v>569155</v>
      </c>
      <c r="H84" s="15">
        <v>569155</v>
      </c>
      <c r="I84" s="15">
        <v>622979</v>
      </c>
      <c r="J84" s="15">
        <v>622979</v>
      </c>
      <c r="K84" s="15">
        <v>622979</v>
      </c>
      <c r="L84" s="15">
        <v>569155</v>
      </c>
      <c r="M84" s="15">
        <v>569155</v>
      </c>
      <c r="N84" s="15">
        <v>569155</v>
      </c>
      <c r="O84" s="15">
        <v>569155</v>
      </c>
      <c r="P84" s="15">
        <v>569155</v>
      </c>
      <c r="Q84" s="15">
        <v>569155</v>
      </c>
      <c r="R84" s="15">
        <v>569155</v>
      </c>
      <c r="S84" s="15">
        <v>569155</v>
      </c>
      <c r="T84" s="15">
        <v>569155</v>
      </c>
      <c r="U84" s="15">
        <v>586389</v>
      </c>
      <c r="V84" s="15">
        <v>586389</v>
      </c>
      <c r="W84" s="15">
        <v>586389</v>
      </c>
      <c r="X84" s="21">
        <v>613229</v>
      </c>
      <c r="Y84" s="21">
        <v>613229</v>
      </c>
      <c r="Z84" s="21">
        <v>613229</v>
      </c>
      <c r="AA84" s="21">
        <v>636643</v>
      </c>
      <c r="AB84" s="21">
        <v>636643</v>
      </c>
      <c r="AC84" s="21">
        <v>636643</v>
      </c>
      <c r="AD84" s="21">
        <v>954111</v>
      </c>
      <c r="AE84" s="30">
        <v>954111</v>
      </c>
      <c r="AF84" s="30">
        <v>954111</v>
      </c>
      <c r="AG84" s="30">
        <v>1013898</v>
      </c>
      <c r="AH84" s="30">
        <v>1013898</v>
      </c>
      <c r="AI84" s="30">
        <v>1013898</v>
      </c>
      <c r="AJ84" s="30">
        <v>1092690</v>
      </c>
      <c r="AK84" s="30">
        <v>1092690</v>
      </c>
      <c r="AL84" s="30">
        <v>1092690</v>
      </c>
      <c r="AM84" s="30">
        <v>1152002</v>
      </c>
      <c r="AO84" s="30">
        <v>1152002</v>
      </c>
      <c r="AP84" s="30">
        <v>1152002</v>
      </c>
      <c r="AQ84" s="30">
        <v>1152002</v>
      </c>
      <c r="AR84" s="30">
        <v>1286280</v>
      </c>
    </row>
    <row r="85" spans="1:44">
      <c r="A85" s="6" t="s">
        <v>165</v>
      </c>
      <c r="B85" s="6"/>
      <c r="C85" s="7" t="s">
        <v>103</v>
      </c>
      <c r="D85" s="7" t="s">
        <v>166</v>
      </c>
      <c r="E85" s="7"/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21">
        <v>0</v>
      </c>
      <c r="Y85" s="21">
        <v>0</v>
      </c>
      <c r="Z85" s="21">
        <v>0</v>
      </c>
      <c r="AA85" s="21">
        <v>0</v>
      </c>
      <c r="AB85" s="21">
        <v>0</v>
      </c>
      <c r="AC85" s="21">
        <v>0</v>
      </c>
      <c r="AD85" s="21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30">
        <v>0</v>
      </c>
      <c r="AM85" s="30">
        <v>0</v>
      </c>
      <c r="AO85" s="30">
        <v>0</v>
      </c>
      <c r="AP85" s="30">
        <v>0</v>
      </c>
      <c r="AQ85" s="30">
        <v>0</v>
      </c>
      <c r="AR85" s="30">
        <v>0</v>
      </c>
    </row>
    <row r="86" spans="1:44">
      <c r="A86" s="10" t="s">
        <v>167</v>
      </c>
      <c r="B86" s="6"/>
      <c r="C86" s="7" t="s">
        <v>103</v>
      </c>
      <c r="D86" s="11" t="s">
        <v>168</v>
      </c>
      <c r="E86" s="11"/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21">
        <v>0</v>
      </c>
      <c r="Y86" s="21">
        <v>0</v>
      </c>
      <c r="Z86" s="21">
        <v>0</v>
      </c>
      <c r="AA86" s="21">
        <v>0</v>
      </c>
      <c r="AB86" s="21">
        <v>0</v>
      </c>
      <c r="AC86" s="21">
        <v>0</v>
      </c>
      <c r="AD86" s="21">
        <v>0</v>
      </c>
      <c r="AE86" s="30">
        <v>0</v>
      </c>
      <c r="AF86" s="30">
        <v>0</v>
      </c>
      <c r="AG86" s="30">
        <v>0</v>
      </c>
      <c r="AH86" s="30">
        <v>0</v>
      </c>
      <c r="AI86" s="30">
        <v>0</v>
      </c>
      <c r="AJ86" s="30">
        <v>0</v>
      </c>
      <c r="AK86" s="30">
        <v>0</v>
      </c>
      <c r="AL86" s="30">
        <v>0</v>
      </c>
      <c r="AM86" s="30">
        <v>0</v>
      </c>
      <c r="AO86" s="30">
        <v>0</v>
      </c>
      <c r="AP86" s="30">
        <v>0</v>
      </c>
      <c r="AQ86" s="30">
        <v>0</v>
      </c>
      <c r="AR86" s="30">
        <v>0</v>
      </c>
    </row>
    <row r="87" spans="1:44">
      <c r="A87" s="10" t="s">
        <v>169</v>
      </c>
      <c r="B87" s="6"/>
      <c r="C87" s="7" t="s">
        <v>103</v>
      </c>
      <c r="D87" s="11" t="s">
        <v>170</v>
      </c>
      <c r="E87" s="11"/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21">
        <v>0</v>
      </c>
      <c r="Y87" s="21">
        <v>0</v>
      </c>
      <c r="Z87" s="21">
        <v>0</v>
      </c>
      <c r="AA87" s="21">
        <v>0</v>
      </c>
      <c r="AB87" s="21">
        <v>0</v>
      </c>
      <c r="AC87" s="21">
        <v>0</v>
      </c>
      <c r="AD87" s="21">
        <v>0</v>
      </c>
      <c r="AE87" s="30">
        <v>0</v>
      </c>
      <c r="AF87" s="30">
        <v>0</v>
      </c>
      <c r="AG87" s="30">
        <v>0</v>
      </c>
      <c r="AH87" s="30">
        <v>0</v>
      </c>
      <c r="AI87" s="30">
        <v>0</v>
      </c>
      <c r="AJ87" s="30">
        <v>0</v>
      </c>
      <c r="AK87" s="30">
        <v>0</v>
      </c>
      <c r="AL87" s="30">
        <v>0</v>
      </c>
      <c r="AM87" s="30">
        <v>0</v>
      </c>
      <c r="AO87" s="30">
        <v>0</v>
      </c>
      <c r="AP87" s="30">
        <v>0</v>
      </c>
      <c r="AQ87" s="30">
        <v>0</v>
      </c>
      <c r="AR87" s="30">
        <v>0</v>
      </c>
    </row>
    <row r="88" spans="1:44">
      <c r="A88" s="10" t="s">
        <v>171</v>
      </c>
      <c r="B88" s="6"/>
      <c r="C88" s="7" t="s">
        <v>103</v>
      </c>
      <c r="D88" s="11" t="s">
        <v>172</v>
      </c>
      <c r="E88" s="11"/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21">
        <v>0</v>
      </c>
      <c r="Y88" s="21">
        <v>0</v>
      </c>
      <c r="Z88" s="21">
        <v>0</v>
      </c>
      <c r="AA88" s="21">
        <v>0</v>
      </c>
      <c r="AB88" s="21">
        <v>0</v>
      </c>
      <c r="AC88" s="21">
        <v>0</v>
      </c>
      <c r="AD88" s="21">
        <v>0</v>
      </c>
      <c r="AE88" s="30">
        <v>0</v>
      </c>
      <c r="AF88" s="30">
        <v>0</v>
      </c>
      <c r="AG88" s="30">
        <v>0</v>
      </c>
      <c r="AH88" s="30">
        <v>0</v>
      </c>
      <c r="AI88" s="30">
        <v>0</v>
      </c>
      <c r="AJ88" s="30">
        <v>0</v>
      </c>
      <c r="AK88" s="30">
        <v>0</v>
      </c>
      <c r="AL88" s="30">
        <v>0</v>
      </c>
      <c r="AM88" s="30">
        <v>0</v>
      </c>
      <c r="AO88" s="30">
        <v>0</v>
      </c>
      <c r="AP88" s="30">
        <v>0</v>
      </c>
      <c r="AQ88" s="30">
        <v>0</v>
      </c>
      <c r="AR88" s="30">
        <v>0</v>
      </c>
    </row>
    <row r="89" spans="1:44">
      <c r="A89" s="6" t="s">
        <v>173</v>
      </c>
      <c r="B89" s="6"/>
      <c r="C89" s="7" t="s">
        <v>103</v>
      </c>
      <c r="D89" s="7" t="s">
        <v>174</v>
      </c>
      <c r="E89" s="7"/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21">
        <v>0</v>
      </c>
      <c r="Y89" s="21">
        <v>0</v>
      </c>
      <c r="Z89" s="21">
        <v>0</v>
      </c>
      <c r="AA89" s="21">
        <v>0</v>
      </c>
      <c r="AB89" s="21">
        <v>0</v>
      </c>
      <c r="AC89" s="21">
        <v>0</v>
      </c>
      <c r="AD89" s="21">
        <v>0</v>
      </c>
      <c r="AE89" s="30">
        <v>0</v>
      </c>
      <c r="AF89" s="30">
        <v>0</v>
      </c>
      <c r="AG89" s="30">
        <v>0</v>
      </c>
      <c r="AH89" s="30">
        <v>0</v>
      </c>
      <c r="AI89" s="30">
        <v>0</v>
      </c>
      <c r="AJ89" s="30">
        <v>0</v>
      </c>
      <c r="AK89" s="30">
        <v>0</v>
      </c>
      <c r="AL89" s="30">
        <v>0</v>
      </c>
      <c r="AM89" s="30">
        <v>0</v>
      </c>
      <c r="AO89" s="30">
        <v>0</v>
      </c>
      <c r="AP89" s="30">
        <v>0</v>
      </c>
      <c r="AQ89" s="30">
        <v>0</v>
      </c>
      <c r="AR89" s="30">
        <v>0</v>
      </c>
    </row>
    <row r="90" spans="1:44">
      <c r="A90" s="6" t="s">
        <v>175</v>
      </c>
      <c r="B90" s="6"/>
      <c r="C90" s="7" t="s">
        <v>103</v>
      </c>
      <c r="D90" s="7" t="s">
        <v>176</v>
      </c>
      <c r="E90" s="7"/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5">
        <v>0</v>
      </c>
      <c r="T90" s="15">
        <v>0</v>
      </c>
      <c r="U90" s="15">
        <v>0</v>
      </c>
      <c r="V90" s="15">
        <v>0</v>
      </c>
      <c r="W90" s="15">
        <v>0</v>
      </c>
      <c r="X90" s="21">
        <v>0</v>
      </c>
      <c r="Y90" s="21">
        <v>0</v>
      </c>
      <c r="Z90" s="21">
        <v>0</v>
      </c>
      <c r="AA90" s="21">
        <v>0</v>
      </c>
      <c r="AB90" s="21">
        <v>0</v>
      </c>
      <c r="AC90" s="21">
        <v>0</v>
      </c>
      <c r="AD90" s="21">
        <v>0</v>
      </c>
      <c r="AE90" s="30">
        <v>0</v>
      </c>
      <c r="AF90" s="30">
        <v>0</v>
      </c>
      <c r="AG90" s="30">
        <v>0</v>
      </c>
      <c r="AH90" s="30">
        <v>0</v>
      </c>
      <c r="AI90" s="30">
        <v>0</v>
      </c>
      <c r="AJ90" s="30">
        <v>0</v>
      </c>
      <c r="AK90" s="30">
        <v>0</v>
      </c>
      <c r="AL90" s="30">
        <v>0</v>
      </c>
      <c r="AM90" s="30">
        <v>0</v>
      </c>
      <c r="AO90" s="30">
        <v>0</v>
      </c>
      <c r="AP90" s="30">
        <v>0</v>
      </c>
      <c r="AQ90" s="30">
        <v>0</v>
      </c>
      <c r="AR90" s="30">
        <v>0</v>
      </c>
    </row>
    <row r="91" spans="1:44">
      <c r="A91" s="6" t="s">
        <v>177</v>
      </c>
      <c r="B91" s="6"/>
      <c r="C91" s="7" t="s">
        <v>103</v>
      </c>
      <c r="D91" s="7" t="s">
        <v>178</v>
      </c>
      <c r="E91" s="7"/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21">
        <v>0</v>
      </c>
      <c r="Y91" s="21">
        <v>0</v>
      </c>
      <c r="Z91" s="21">
        <v>0</v>
      </c>
      <c r="AA91" s="21">
        <v>0</v>
      </c>
      <c r="AB91" s="21">
        <v>0</v>
      </c>
      <c r="AC91" s="21">
        <v>0</v>
      </c>
      <c r="AD91" s="21">
        <v>0</v>
      </c>
      <c r="AE91" s="30">
        <v>0</v>
      </c>
      <c r="AF91" s="30">
        <v>0</v>
      </c>
      <c r="AG91" s="30">
        <v>0</v>
      </c>
      <c r="AH91" s="30">
        <v>0</v>
      </c>
      <c r="AI91" s="30">
        <v>0</v>
      </c>
      <c r="AJ91" s="30">
        <v>0</v>
      </c>
      <c r="AK91" s="30">
        <v>0</v>
      </c>
      <c r="AL91" s="30">
        <v>0</v>
      </c>
      <c r="AM91" s="30">
        <v>0</v>
      </c>
      <c r="AO91" s="30">
        <v>0</v>
      </c>
      <c r="AP91" s="30">
        <v>0</v>
      </c>
      <c r="AQ91" s="30">
        <v>0</v>
      </c>
      <c r="AR91" s="30">
        <v>0</v>
      </c>
    </row>
    <row r="92" spans="1:44">
      <c r="A92" s="10" t="s">
        <v>179</v>
      </c>
      <c r="B92" s="6"/>
      <c r="C92" s="7" t="s">
        <v>103</v>
      </c>
      <c r="D92" s="11" t="s">
        <v>180</v>
      </c>
      <c r="E92" s="11"/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21">
        <v>0</v>
      </c>
      <c r="Y92" s="21">
        <v>0</v>
      </c>
      <c r="Z92" s="21">
        <v>0</v>
      </c>
      <c r="AA92" s="21">
        <v>0</v>
      </c>
      <c r="AB92" s="21">
        <v>0</v>
      </c>
      <c r="AC92" s="21">
        <v>0</v>
      </c>
      <c r="AD92" s="21">
        <v>0</v>
      </c>
      <c r="AE92" s="30">
        <v>0</v>
      </c>
      <c r="AF92" s="30">
        <v>0</v>
      </c>
      <c r="AG92" s="30">
        <v>0</v>
      </c>
      <c r="AH92" s="30">
        <v>0</v>
      </c>
      <c r="AI92" s="30">
        <v>0</v>
      </c>
      <c r="AJ92" s="30">
        <v>0</v>
      </c>
      <c r="AK92" s="30">
        <v>0</v>
      </c>
      <c r="AL92" s="30">
        <v>0</v>
      </c>
      <c r="AM92" s="30">
        <v>0</v>
      </c>
      <c r="AO92" s="30">
        <v>0</v>
      </c>
      <c r="AP92" s="30">
        <v>0</v>
      </c>
      <c r="AQ92" s="30">
        <v>0</v>
      </c>
      <c r="AR92" s="30">
        <v>0</v>
      </c>
    </row>
    <row r="93" spans="1:44">
      <c r="A93" s="6" t="s">
        <v>181</v>
      </c>
      <c r="B93" s="6" t="s">
        <v>13</v>
      </c>
      <c r="C93" s="7" t="s">
        <v>103</v>
      </c>
      <c r="D93" s="7" t="s">
        <v>182</v>
      </c>
      <c r="E93" s="7"/>
      <c r="F93" s="15">
        <v>-15546</v>
      </c>
      <c r="G93" s="15">
        <v>-15546</v>
      </c>
      <c r="H93" s="15">
        <v>-15546</v>
      </c>
      <c r="I93" s="15">
        <v>-2132</v>
      </c>
      <c r="J93" s="15">
        <v>-2132</v>
      </c>
      <c r="K93" s="15">
        <v>-2132</v>
      </c>
      <c r="L93" s="15">
        <v>17989</v>
      </c>
      <c r="M93" s="15">
        <v>17989</v>
      </c>
      <c r="N93" s="15">
        <v>17989</v>
      </c>
      <c r="O93" s="15">
        <v>34260</v>
      </c>
      <c r="P93" s="15">
        <v>34260</v>
      </c>
      <c r="Q93" s="15">
        <v>34260</v>
      </c>
      <c r="R93" s="15">
        <v>189</v>
      </c>
      <c r="S93" s="15">
        <v>189</v>
      </c>
      <c r="T93" s="15">
        <v>189</v>
      </c>
      <c r="U93" s="15">
        <v>5422</v>
      </c>
      <c r="V93" s="15">
        <v>5422</v>
      </c>
      <c r="W93" s="15">
        <v>5422</v>
      </c>
      <c r="X93" s="21">
        <v>22259</v>
      </c>
      <c r="Y93" s="21">
        <v>22259</v>
      </c>
      <c r="Z93" s="21">
        <v>22259</v>
      </c>
      <c r="AA93" s="21">
        <v>-15235</v>
      </c>
      <c r="AB93" s="21">
        <v>-15235</v>
      </c>
      <c r="AC93" s="21">
        <v>-15235</v>
      </c>
      <c r="AD93" s="21">
        <v>-58765</v>
      </c>
      <c r="AE93" s="30">
        <v>-58765</v>
      </c>
      <c r="AF93" s="30">
        <v>-58765</v>
      </c>
      <c r="AG93" s="30">
        <v>-45298</v>
      </c>
      <c r="AH93" s="30">
        <v>-45298</v>
      </c>
      <c r="AI93" s="30">
        <v>-45298</v>
      </c>
      <c r="AJ93" s="30">
        <v>-25098</v>
      </c>
      <c r="AK93" s="30">
        <v>-25098</v>
      </c>
      <c r="AL93" s="30">
        <v>-25098</v>
      </c>
      <c r="AM93" s="30">
        <v>-30409</v>
      </c>
      <c r="AO93" s="30">
        <v>-30409</v>
      </c>
      <c r="AP93" s="30">
        <v>-30409</v>
      </c>
      <c r="AQ93" s="30">
        <v>-30409</v>
      </c>
      <c r="AR93" s="30">
        <v>-61960</v>
      </c>
    </row>
    <row r="94" spans="1:44">
      <c r="A94" s="6" t="s">
        <v>183</v>
      </c>
      <c r="B94" s="6"/>
      <c r="C94" s="7" t="s">
        <v>103</v>
      </c>
      <c r="D94" s="7" t="s">
        <v>184</v>
      </c>
      <c r="E94" s="7"/>
      <c r="F94" s="15">
        <v>-1051243</v>
      </c>
      <c r="G94" s="15">
        <v>-1051243</v>
      </c>
      <c r="H94" s="15">
        <v>-1051243</v>
      </c>
      <c r="I94" s="15">
        <v>-2224214</v>
      </c>
      <c r="J94" s="15">
        <v>-2224214</v>
      </c>
      <c r="K94" s="15">
        <v>-2224214</v>
      </c>
      <c r="L94" s="15">
        <v>-475866</v>
      </c>
      <c r="M94" s="15">
        <v>-475866</v>
      </c>
      <c r="N94" s="15">
        <v>-475866</v>
      </c>
      <c r="O94" s="15">
        <v>-402848</v>
      </c>
      <c r="P94" s="15">
        <v>-402848</v>
      </c>
      <c r="Q94" s="15">
        <v>-402848</v>
      </c>
      <c r="R94" s="15">
        <v>-358878</v>
      </c>
      <c r="S94" s="15">
        <v>-358878</v>
      </c>
      <c r="T94" s="15">
        <v>-358878</v>
      </c>
      <c r="U94" s="15">
        <v>-300602</v>
      </c>
      <c r="V94" s="15">
        <v>-300602</v>
      </c>
      <c r="W94" s="15">
        <v>-300602</v>
      </c>
      <c r="X94" s="21">
        <v>-358878</v>
      </c>
      <c r="Y94" s="21">
        <v>-358878</v>
      </c>
      <c r="Z94" s="21">
        <v>-358878</v>
      </c>
      <c r="AA94" s="21">
        <v>-358878</v>
      </c>
      <c r="AB94" s="21">
        <v>-358878</v>
      </c>
      <c r="AC94" s="21">
        <v>-358878</v>
      </c>
      <c r="AD94" s="21">
        <v>0</v>
      </c>
      <c r="AE94" s="30">
        <v>0</v>
      </c>
      <c r="AF94" s="30">
        <v>0</v>
      </c>
      <c r="AG94" s="30">
        <v>0</v>
      </c>
      <c r="AH94" s="30">
        <v>0</v>
      </c>
      <c r="AI94" s="30">
        <v>0</v>
      </c>
      <c r="AJ94" s="30">
        <v>0</v>
      </c>
      <c r="AK94" s="30">
        <v>0</v>
      </c>
      <c r="AL94" s="30">
        <v>0</v>
      </c>
      <c r="AM94" s="30">
        <v>0</v>
      </c>
      <c r="AO94" s="30">
        <v>0</v>
      </c>
      <c r="AP94" s="30">
        <v>0</v>
      </c>
      <c r="AQ94" s="30">
        <v>0</v>
      </c>
      <c r="AR94" s="30">
        <v>0</v>
      </c>
    </row>
    <row r="95" spans="1:44">
      <c r="A95" s="6" t="s">
        <v>185</v>
      </c>
      <c r="B95" s="6"/>
      <c r="C95" s="7" t="s">
        <v>103</v>
      </c>
      <c r="D95" s="7" t="s">
        <v>186</v>
      </c>
      <c r="E95" s="7"/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21">
        <v>0</v>
      </c>
      <c r="Y95" s="21">
        <v>0</v>
      </c>
      <c r="Z95" s="21">
        <v>0</v>
      </c>
      <c r="AA95" s="21">
        <v>0</v>
      </c>
      <c r="AB95" s="21">
        <v>0</v>
      </c>
      <c r="AC95" s="21">
        <v>0</v>
      </c>
      <c r="AD95" s="21">
        <v>0</v>
      </c>
      <c r="AE95" s="30">
        <v>0</v>
      </c>
      <c r="AF95" s="30">
        <v>0</v>
      </c>
      <c r="AG95" s="30">
        <v>0</v>
      </c>
      <c r="AH95" s="30">
        <v>0</v>
      </c>
      <c r="AI95" s="30">
        <v>0</v>
      </c>
      <c r="AJ95" s="30">
        <v>0</v>
      </c>
      <c r="AK95" s="30">
        <v>0</v>
      </c>
      <c r="AL95" s="30">
        <v>0</v>
      </c>
      <c r="AM95" s="30">
        <v>0</v>
      </c>
      <c r="AO95" s="30">
        <v>0</v>
      </c>
      <c r="AP95" s="30">
        <v>0</v>
      </c>
      <c r="AQ95" s="30">
        <v>0</v>
      </c>
      <c r="AR95" s="30">
        <v>0</v>
      </c>
    </row>
    <row r="96" spans="1:44">
      <c r="A96" s="6" t="s">
        <v>187</v>
      </c>
      <c r="B96" s="6"/>
      <c r="C96" s="7" t="s">
        <v>103</v>
      </c>
      <c r="D96" s="7" t="s">
        <v>188</v>
      </c>
      <c r="E96" s="7"/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21">
        <v>0</v>
      </c>
      <c r="Y96" s="21">
        <v>0</v>
      </c>
      <c r="Z96" s="21">
        <v>0</v>
      </c>
      <c r="AA96" s="21">
        <v>0</v>
      </c>
      <c r="AB96" s="21">
        <v>0</v>
      </c>
      <c r="AC96" s="21">
        <v>0</v>
      </c>
      <c r="AD96" s="21">
        <v>0</v>
      </c>
      <c r="AE96" s="30">
        <v>0</v>
      </c>
      <c r="AF96" s="30">
        <v>0</v>
      </c>
      <c r="AG96" s="30">
        <v>0</v>
      </c>
      <c r="AH96" s="30">
        <v>0</v>
      </c>
      <c r="AI96" s="30">
        <v>0</v>
      </c>
      <c r="AJ96" s="30">
        <v>0</v>
      </c>
      <c r="AK96" s="30">
        <v>0</v>
      </c>
      <c r="AL96" s="30">
        <v>0</v>
      </c>
      <c r="AM96" s="30">
        <v>0</v>
      </c>
      <c r="AO96" s="30">
        <v>0</v>
      </c>
      <c r="AP96" s="30">
        <v>0</v>
      </c>
      <c r="AQ96" s="30">
        <v>0</v>
      </c>
      <c r="AR96" s="30">
        <v>0</v>
      </c>
    </row>
    <row r="97" spans="1:44">
      <c r="A97" s="10" t="s">
        <v>189</v>
      </c>
      <c r="B97" s="6"/>
      <c r="C97" s="7" t="s">
        <v>103</v>
      </c>
      <c r="D97" s="11" t="s">
        <v>190</v>
      </c>
      <c r="E97" s="11"/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21">
        <v>0</v>
      </c>
      <c r="Y97" s="21">
        <v>0</v>
      </c>
      <c r="Z97" s="21">
        <v>0</v>
      </c>
      <c r="AA97" s="21">
        <v>0</v>
      </c>
      <c r="AB97" s="21">
        <v>0</v>
      </c>
      <c r="AC97" s="21">
        <v>0</v>
      </c>
      <c r="AD97" s="21">
        <v>0</v>
      </c>
      <c r="AE97" s="30">
        <v>0</v>
      </c>
      <c r="AF97" s="30">
        <v>0</v>
      </c>
      <c r="AG97" s="30">
        <v>0</v>
      </c>
      <c r="AH97" s="30">
        <v>0</v>
      </c>
      <c r="AI97" s="30">
        <v>0</v>
      </c>
      <c r="AJ97" s="30">
        <v>0</v>
      </c>
      <c r="AK97" s="30">
        <v>0</v>
      </c>
      <c r="AL97" s="30">
        <v>0</v>
      </c>
      <c r="AM97" s="30">
        <v>0</v>
      </c>
      <c r="AO97" s="30">
        <v>0</v>
      </c>
      <c r="AP97" s="30">
        <v>0</v>
      </c>
      <c r="AQ97" s="30">
        <v>0</v>
      </c>
      <c r="AR97" s="30">
        <v>0</v>
      </c>
    </row>
    <row r="98" spans="1:44">
      <c r="A98" s="6" t="s">
        <v>191</v>
      </c>
      <c r="B98" s="6"/>
      <c r="C98" s="7" t="s">
        <v>103</v>
      </c>
      <c r="D98" s="7" t="s">
        <v>192</v>
      </c>
      <c r="E98" s="7"/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21">
        <v>0</v>
      </c>
      <c r="Y98" s="21">
        <v>0</v>
      </c>
      <c r="Z98" s="21">
        <v>0</v>
      </c>
      <c r="AA98" s="21">
        <v>0</v>
      </c>
      <c r="AB98" s="21">
        <v>0</v>
      </c>
      <c r="AC98" s="21">
        <v>0</v>
      </c>
      <c r="AD98" s="21">
        <v>0</v>
      </c>
      <c r="AE98" s="30">
        <v>0</v>
      </c>
      <c r="AF98" s="30">
        <v>0</v>
      </c>
      <c r="AG98" s="30">
        <v>0</v>
      </c>
      <c r="AH98" s="30">
        <v>0</v>
      </c>
      <c r="AI98" s="30">
        <v>0</v>
      </c>
      <c r="AJ98" s="30">
        <v>0</v>
      </c>
      <c r="AK98" s="30">
        <v>0</v>
      </c>
      <c r="AL98" s="30">
        <v>0</v>
      </c>
      <c r="AM98" s="30">
        <v>0</v>
      </c>
      <c r="AO98" s="30">
        <v>0</v>
      </c>
      <c r="AP98" s="30">
        <v>0</v>
      </c>
      <c r="AQ98" s="30">
        <v>0</v>
      </c>
      <c r="AR98" s="30">
        <v>0</v>
      </c>
    </row>
    <row r="99" spans="1:44">
      <c r="A99" s="6" t="s">
        <v>193</v>
      </c>
      <c r="B99" s="6"/>
      <c r="C99" s="7" t="s">
        <v>103</v>
      </c>
      <c r="D99" s="7" t="s">
        <v>194</v>
      </c>
      <c r="E99" s="7"/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21">
        <v>0</v>
      </c>
      <c r="Y99" s="21">
        <v>0</v>
      </c>
      <c r="Z99" s="21">
        <v>0</v>
      </c>
      <c r="AA99" s="21">
        <v>0</v>
      </c>
      <c r="AB99" s="21">
        <v>0</v>
      </c>
      <c r="AC99" s="21">
        <v>0</v>
      </c>
      <c r="AD99" s="21">
        <v>0</v>
      </c>
      <c r="AE99" s="30">
        <v>0</v>
      </c>
      <c r="AF99" s="30">
        <v>0</v>
      </c>
      <c r="AG99" s="30">
        <v>0</v>
      </c>
      <c r="AH99" s="30">
        <v>0</v>
      </c>
      <c r="AI99" s="30">
        <v>0</v>
      </c>
      <c r="AJ99" s="30">
        <v>0</v>
      </c>
      <c r="AK99" s="30">
        <v>0</v>
      </c>
      <c r="AL99" s="30">
        <v>0</v>
      </c>
      <c r="AM99" s="30">
        <v>0</v>
      </c>
      <c r="AO99" s="30">
        <v>0</v>
      </c>
      <c r="AP99" s="30">
        <v>0</v>
      </c>
      <c r="AQ99" s="30">
        <v>0</v>
      </c>
      <c r="AR99" s="30">
        <v>0</v>
      </c>
    </row>
    <row r="100" spans="1:44">
      <c r="A100" s="6" t="s">
        <v>195</v>
      </c>
      <c r="B100" s="6"/>
      <c r="C100" s="7" t="s">
        <v>103</v>
      </c>
      <c r="D100" s="7" t="s">
        <v>197</v>
      </c>
      <c r="E100" s="7"/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5">
        <v>0</v>
      </c>
      <c r="W100" s="15">
        <v>0</v>
      </c>
      <c r="X100" s="21">
        <v>0</v>
      </c>
      <c r="Y100" s="21">
        <v>0</v>
      </c>
      <c r="Z100" s="21">
        <v>0</v>
      </c>
      <c r="AA100" s="21">
        <v>0</v>
      </c>
      <c r="AB100" s="21">
        <v>0</v>
      </c>
      <c r="AC100" s="21">
        <v>0</v>
      </c>
      <c r="AD100" s="21">
        <v>0</v>
      </c>
      <c r="AE100" s="30">
        <v>0</v>
      </c>
      <c r="AF100" s="30">
        <v>0</v>
      </c>
      <c r="AG100" s="30">
        <v>0</v>
      </c>
      <c r="AH100" s="30">
        <v>0</v>
      </c>
      <c r="AI100" s="30">
        <v>0</v>
      </c>
      <c r="AJ100" s="30">
        <v>0</v>
      </c>
      <c r="AK100" s="30">
        <v>0</v>
      </c>
      <c r="AL100" s="30">
        <v>0</v>
      </c>
      <c r="AM100" s="30">
        <v>0</v>
      </c>
      <c r="AO100" s="30">
        <v>0</v>
      </c>
      <c r="AP100" s="30">
        <v>0</v>
      </c>
      <c r="AQ100" s="30">
        <v>0</v>
      </c>
      <c r="AR100" s="30">
        <v>0</v>
      </c>
    </row>
    <row r="101" spans="1:44">
      <c r="A101" s="6" t="s">
        <v>198</v>
      </c>
      <c r="B101" s="6"/>
      <c r="C101" s="7" t="s">
        <v>103</v>
      </c>
      <c r="D101" s="7" t="s">
        <v>199</v>
      </c>
      <c r="E101" s="7"/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>
        <v>0</v>
      </c>
      <c r="W101" s="15">
        <v>0</v>
      </c>
      <c r="X101" s="21">
        <v>0</v>
      </c>
      <c r="Y101" s="21">
        <v>0</v>
      </c>
      <c r="Z101" s="21">
        <v>0</v>
      </c>
      <c r="AA101" s="21">
        <v>0</v>
      </c>
      <c r="AB101" s="21">
        <v>0</v>
      </c>
      <c r="AC101" s="21">
        <v>0</v>
      </c>
      <c r="AD101" s="21">
        <v>0</v>
      </c>
      <c r="AE101" s="30">
        <v>0</v>
      </c>
      <c r="AF101" s="30">
        <v>0</v>
      </c>
      <c r="AG101" s="30">
        <v>0</v>
      </c>
      <c r="AH101" s="30">
        <v>0</v>
      </c>
      <c r="AI101" s="30">
        <v>0</v>
      </c>
      <c r="AJ101" s="30">
        <v>0</v>
      </c>
      <c r="AK101" s="30">
        <v>0</v>
      </c>
      <c r="AL101" s="30">
        <v>0</v>
      </c>
      <c r="AM101" s="30">
        <v>0</v>
      </c>
      <c r="AO101" s="30">
        <v>0</v>
      </c>
      <c r="AP101" s="30">
        <v>0</v>
      </c>
      <c r="AQ101" s="30">
        <v>0</v>
      </c>
      <c r="AR101" s="30">
        <v>0</v>
      </c>
    </row>
    <row r="102" spans="1:44">
      <c r="A102" s="6" t="s">
        <v>200</v>
      </c>
      <c r="B102" s="6"/>
      <c r="C102" s="7" t="s">
        <v>103</v>
      </c>
      <c r="D102" s="7" t="s">
        <v>201</v>
      </c>
      <c r="E102" s="7"/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0</v>
      </c>
      <c r="S102" s="15">
        <v>0</v>
      </c>
      <c r="T102" s="15">
        <v>0</v>
      </c>
      <c r="U102" s="15">
        <v>0</v>
      </c>
      <c r="V102" s="15">
        <v>0</v>
      </c>
      <c r="W102" s="15">
        <v>0</v>
      </c>
      <c r="X102" s="21">
        <v>0</v>
      </c>
      <c r="Y102" s="21">
        <v>0</v>
      </c>
      <c r="Z102" s="21">
        <v>0</v>
      </c>
      <c r="AA102" s="21">
        <v>0</v>
      </c>
      <c r="AB102" s="21">
        <v>0</v>
      </c>
      <c r="AC102" s="21">
        <v>0</v>
      </c>
      <c r="AD102" s="21">
        <v>0</v>
      </c>
      <c r="AE102" s="30">
        <v>0</v>
      </c>
      <c r="AF102" s="30">
        <v>0</v>
      </c>
      <c r="AG102" s="30">
        <v>0</v>
      </c>
      <c r="AH102" s="30">
        <v>0</v>
      </c>
      <c r="AI102" s="30">
        <v>0</v>
      </c>
      <c r="AJ102" s="30" t="s">
        <v>324</v>
      </c>
      <c r="AK102" s="30" t="s">
        <v>324</v>
      </c>
      <c r="AL102" s="30" t="s">
        <v>324</v>
      </c>
      <c r="AM102" s="30"/>
      <c r="AO102" s="30"/>
      <c r="AP102" s="30">
        <v>0</v>
      </c>
      <c r="AQ102" s="30">
        <v>0</v>
      </c>
      <c r="AR102" s="30"/>
    </row>
    <row r="103" spans="1:44">
      <c r="A103" s="6" t="s">
        <v>202</v>
      </c>
      <c r="B103" s="6"/>
      <c r="C103" s="7" t="s">
        <v>103</v>
      </c>
      <c r="D103" s="7" t="s">
        <v>203</v>
      </c>
      <c r="E103" s="7"/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  <c r="V103" s="15">
        <v>0</v>
      </c>
      <c r="W103" s="15">
        <v>0</v>
      </c>
      <c r="X103" s="21">
        <v>0</v>
      </c>
      <c r="Y103" s="21">
        <v>0</v>
      </c>
      <c r="Z103" s="21">
        <v>0</v>
      </c>
      <c r="AA103" s="21">
        <v>0</v>
      </c>
      <c r="AB103" s="21">
        <v>0</v>
      </c>
      <c r="AC103" s="21">
        <v>0</v>
      </c>
      <c r="AD103" s="21">
        <v>0</v>
      </c>
      <c r="AE103" s="30">
        <v>0</v>
      </c>
      <c r="AF103" s="30">
        <v>0</v>
      </c>
      <c r="AG103" s="30">
        <v>0</v>
      </c>
      <c r="AH103" s="30">
        <v>0</v>
      </c>
      <c r="AI103" s="30">
        <v>0</v>
      </c>
      <c r="AJ103" s="30">
        <v>0</v>
      </c>
      <c r="AK103" s="30">
        <v>0</v>
      </c>
      <c r="AL103" s="30">
        <v>0</v>
      </c>
      <c r="AM103" s="30">
        <v>0</v>
      </c>
      <c r="AO103" s="30">
        <v>0</v>
      </c>
      <c r="AP103" s="30">
        <v>0</v>
      </c>
      <c r="AQ103" s="30">
        <v>0</v>
      </c>
      <c r="AR103" s="30">
        <v>0</v>
      </c>
    </row>
    <row r="104" spans="1:44">
      <c r="A104" s="6" t="s">
        <v>204</v>
      </c>
      <c r="B104" s="6"/>
      <c r="C104" s="7" t="s">
        <v>103</v>
      </c>
      <c r="D104" s="7" t="s">
        <v>205</v>
      </c>
      <c r="E104" s="7"/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15">
        <v>0</v>
      </c>
      <c r="R104" s="15">
        <v>0</v>
      </c>
      <c r="S104" s="15">
        <v>0</v>
      </c>
      <c r="T104" s="15">
        <v>0</v>
      </c>
      <c r="U104" s="15">
        <v>0</v>
      </c>
      <c r="V104" s="15">
        <v>0</v>
      </c>
      <c r="W104" s="15">
        <v>0</v>
      </c>
      <c r="X104" s="21">
        <v>0</v>
      </c>
      <c r="Y104" s="21">
        <v>0</v>
      </c>
      <c r="Z104" s="21">
        <v>0</v>
      </c>
      <c r="AA104" s="21">
        <v>0</v>
      </c>
      <c r="AB104" s="21">
        <v>0</v>
      </c>
      <c r="AC104" s="21">
        <v>0</v>
      </c>
      <c r="AD104" s="21">
        <v>0</v>
      </c>
      <c r="AE104" s="30">
        <v>0</v>
      </c>
      <c r="AF104" s="30">
        <v>0</v>
      </c>
      <c r="AG104" s="30">
        <v>0</v>
      </c>
      <c r="AH104" s="30">
        <v>0</v>
      </c>
      <c r="AI104" s="30">
        <v>0</v>
      </c>
      <c r="AJ104" s="30">
        <v>0</v>
      </c>
      <c r="AK104" s="30">
        <v>0</v>
      </c>
      <c r="AL104" s="30">
        <v>0</v>
      </c>
      <c r="AM104" s="30">
        <v>0</v>
      </c>
      <c r="AO104" s="30">
        <v>0</v>
      </c>
      <c r="AP104" s="30">
        <v>0</v>
      </c>
      <c r="AQ104" s="30">
        <v>0</v>
      </c>
      <c r="AR104" s="30">
        <v>0</v>
      </c>
    </row>
    <row r="105" spans="1:44">
      <c r="A105" s="10" t="s">
        <v>206</v>
      </c>
      <c r="B105" s="6"/>
      <c r="C105" s="7" t="s">
        <v>103</v>
      </c>
      <c r="D105" s="11" t="s">
        <v>207</v>
      </c>
      <c r="E105" s="11"/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1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5">
        <v>0</v>
      </c>
      <c r="W105" s="15">
        <v>0</v>
      </c>
      <c r="X105" s="21">
        <v>0</v>
      </c>
      <c r="Y105" s="21">
        <v>0</v>
      </c>
      <c r="Z105" s="21">
        <v>0</v>
      </c>
      <c r="AA105" s="21">
        <v>0</v>
      </c>
      <c r="AB105" s="21">
        <v>0</v>
      </c>
      <c r="AC105" s="21">
        <v>0</v>
      </c>
      <c r="AD105" s="21">
        <v>0</v>
      </c>
      <c r="AE105" s="30">
        <v>0</v>
      </c>
      <c r="AF105" s="30">
        <v>0</v>
      </c>
      <c r="AG105" s="30">
        <v>0</v>
      </c>
      <c r="AH105" s="30">
        <v>0</v>
      </c>
      <c r="AI105" s="30">
        <v>0</v>
      </c>
      <c r="AJ105" s="30">
        <v>0</v>
      </c>
      <c r="AK105" s="30">
        <v>0</v>
      </c>
      <c r="AL105" s="30">
        <v>0</v>
      </c>
      <c r="AM105" s="30">
        <v>0</v>
      </c>
      <c r="AO105" s="30">
        <v>0</v>
      </c>
      <c r="AP105" s="30">
        <v>0</v>
      </c>
      <c r="AQ105" s="30">
        <v>0</v>
      </c>
      <c r="AR105" s="30">
        <v>0</v>
      </c>
    </row>
    <row r="106" spans="1:44">
      <c r="A106" s="6" t="s">
        <v>208</v>
      </c>
      <c r="B106" s="6"/>
      <c r="C106" s="7" t="s">
        <v>103</v>
      </c>
      <c r="D106" s="7" t="s">
        <v>209</v>
      </c>
      <c r="E106" s="7"/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5">
        <v>0</v>
      </c>
      <c r="Q106" s="15">
        <v>0</v>
      </c>
      <c r="R106" s="15">
        <v>0</v>
      </c>
      <c r="S106" s="15">
        <v>0</v>
      </c>
      <c r="T106" s="15">
        <v>0</v>
      </c>
      <c r="U106" s="15">
        <v>0</v>
      </c>
      <c r="V106" s="15">
        <v>0</v>
      </c>
      <c r="W106" s="15">
        <v>0</v>
      </c>
      <c r="X106" s="21">
        <v>0</v>
      </c>
      <c r="Y106" s="21">
        <v>0</v>
      </c>
      <c r="Z106" s="21">
        <v>0</v>
      </c>
      <c r="AA106" s="21">
        <v>0</v>
      </c>
      <c r="AB106" s="21">
        <v>0</v>
      </c>
      <c r="AC106" s="21">
        <v>0</v>
      </c>
      <c r="AD106" s="21">
        <v>0</v>
      </c>
      <c r="AE106" s="30">
        <v>0</v>
      </c>
      <c r="AF106" s="30">
        <v>0</v>
      </c>
      <c r="AG106" s="30">
        <v>0</v>
      </c>
      <c r="AH106" s="30">
        <v>0</v>
      </c>
      <c r="AI106" s="30">
        <v>0</v>
      </c>
      <c r="AJ106" s="30">
        <v>0</v>
      </c>
      <c r="AK106" s="30">
        <v>0</v>
      </c>
      <c r="AL106" s="30">
        <v>0</v>
      </c>
      <c r="AM106" s="30">
        <v>0</v>
      </c>
      <c r="AO106" s="30">
        <v>0</v>
      </c>
      <c r="AP106" s="30">
        <v>0</v>
      </c>
      <c r="AQ106" s="30">
        <v>0</v>
      </c>
      <c r="AR106" s="30">
        <v>0</v>
      </c>
    </row>
    <row r="107" spans="1:44">
      <c r="A107" s="6" t="s">
        <v>210</v>
      </c>
      <c r="B107" s="6"/>
      <c r="C107" s="7" t="s">
        <v>103</v>
      </c>
      <c r="D107" s="7" t="s">
        <v>211</v>
      </c>
      <c r="E107" s="7"/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0</v>
      </c>
      <c r="W107" s="15">
        <v>0</v>
      </c>
      <c r="X107" s="21">
        <v>0</v>
      </c>
      <c r="Y107" s="21">
        <v>0</v>
      </c>
      <c r="Z107" s="21">
        <v>0</v>
      </c>
      <c r="AA107" s="21">
        <v>0</v>
      </c>
      <c r="AB107" s="21">
        <v>0</v>
      </c>
      <c r="AC107" s="21">
        <v>0</v>
      </c>
      <c r="AD107" s="21">
        <v>0</v>
      </c>
      <c r="AE107" s="30">
        <v>0</v>
      </c>
      <c r="AF107" s="30">
        <v>0</v>
      </c>
      <c r="AG107" s="30">
        <v>0</v>
      </c>
      <c r="AH107" s="30">
        <v>0</v>
      </c>
      <c r="AI107" s="30">
        <v>0</v>
      </c>
      <c r="AJ107" s="30">
        <v>0</v>
      </c>
      <c r="AK107" s="30">
        <v>0</v>
      </c>
      <c r="AL107" s="30">
        <v>0</v>
      </c>
      <c r="AM107" s="30">
        <v>0</v>
      </c>
      <c r="AO107" s="30">
        <v>0</v>
      </c>
      <c r="AP107" s="30">
        <v>0</v>
      </c>
      <c r="AQ107" s="30">
        <v>0</v>
      </c>
      <c r="AR107" s="30">
        <v>0</v>
      </c>
    </row>
    <row r="108" spans="1:44">
      <c r="A108" s="6" t="s">
        <v>212</v>
      </c>
      <c r="B108" s="6"/>
      <c r="C108" s="7" t="s">
        <v>103</v>
      </c>
      <c r="D108" s="7" t="s">
        <v>213</v>
      </c>
      <c r="E108" s="7"/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0</v>
      </c>
      <c r="S108" s="15">
        <v>0</v>
      </c>
      <c r="T108" s="15">
        <v>0</v>
      </c>
      <c r="U108" s="15">
        <v>0</v>
      </c>
      <c r="V108" s="15">
        <v>0</v>
      </c>
      <c r="W108" s="15">
        <v>0</v>
      </c>
      <c r="X108" s="21">
        <v>0</v>
      </c>
      <c r="Y108" s="21">
        <v>0</v>
      </c>
      <c r="Z108" s="21">
        <v>0</v>
      </c>
      <c r="AA108" s="21">
        <v>0</v>
      </c>
      <c r="AB108" s="21">
        <v>0</v>
      </c>
      <c r="AC108" s="21">
        <v>0</v>
      </c>
      <c r="AD108" s="21">
        <v>0</v>
      </c>
      <c r="AE108" s="30">
        <v>0</v>
      </c>
      <c r="AF108" s="30">
        <v>0</v>
      </c>
      <c r="AG108" s="30">
        <v>0</v>
      </c>
      <c r="AH108" s="30">
        <v>0</v>
      </c>
      <c r="AI108" s="30">
        <v>0</v>
      </c>
      <c r="AJ108" s="30">
        <v>0</v>
      </c>
      <c r="AK108" s="30">
        <v>0</v>
      </c>
      <c r="AL108" s="30">
        <v>0</v>
      </c>
      <c r="AM108" s="30">
        <v>0</v>
      </c>
      <c r="AO108" s="30">
        <v>0</v>
      </c>
      <c r="AP108" s="30">
        <v>0</v>
      </c>
      <c r="AQ108" s="30">
        <v>0</v>
      </c>
      <c r="AR108" s="30">
        <v>0</v>
      </c>
    </row>
    <row r="109" spans="1:44">
      <c r="A109" s="6" t="s">
        <v>214</v>
      </c>
      <c r="B109" s="6"/>
      <c r="C109" s="7" t="s">
        <v>103</v>
      </c>
      <c r="D109" s="7" t="s">
        <v>215</v>
      </c>
      <c r="E109" s="7"/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15">
        <v>0</v>
      </c>
      <c r="S109" s="15">
        <v>0</v>
      </c>
      <c r="T109" s="15">
        <v>0</v>
      </c>
      <c r="U109" s="15">
        <v>0</v>
      </c>
      <c r="V109" s="15">
        <v>0</v>
      </c>
      <c r="W109" s="15">
        <v>0</v>
      </c>
      <c r="X109" s="21">
        <v>0</v>
      </c>
      <c r="Y109" s="21">
        <v>0</v>
      </c>
      <c r="Z109" s="21">
        <v>0</v>
      </c>
      <c r="AA109" s="21">
        <v>0</v>
      </c>
      <c r="AB109" s="21">
        <v>0</v>
      </c>
      <c r="AC109" s="21">
        <v>0</v>
      </c>
      <c r="AD109" s="21">
        <v>0</v>
      </c>
      <c r="AE109" s="30">
        <v>0</v>
      </c>
      <c r="AF109" s="30">
        <v>0</v>
      </c>
      <c r="AG109" s="30">
        <v>0</v>
      </c>
      <c r="AH109" s="30">
        <v>0</v>
      </c>
      <c r="AI109" s="30">
        <v>0</v>
      </c>
      <c r="AJ109" s="30">
        <v>0</v>
      </c>
      <c r="AK109" s="30">
        <v>0</v>
      </c>
      <c r="AL109" s="30">
        <v>0</v>
      </c>
      <c r="AM109" s="30">
        <v>0</v>
      </c>
      <c r="AO109" s="30">
        <v>0</v>
      </c>
      <c r="AP109" s="30">
        <v>0</v>
      </c>
      <c r="AQ109" s="30">
        <v>0</v>
      </c>
      <c r="AR109" s="30">
        <v>0</v>
      </c>
    </row>
    <row r="110" spans="1:44">
      <c r="A110" s="6" t="s">
        <v>216</v>
      </c>
      <c r="B110" s="6"/>
      <c r="C110" s="7" t="s">
        <v>103</v>
      </c>
      <c r="D110" s="7" t="s">
        <v>217</v>
      </c>
      <c r="E110" s="7"/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0</v>
      </c>
      <c r="T110" s="15">
        <v>0</v>
      </c>
      <c r="U110" s="15">
        <v>0</v>
      </c>
      <c r="V110" s="15">
        <v>0</v>
      </c>
      <c r="W110" s="15">
        <v>0</v>
      </c>
      <c r="X110" s="21">
        <v>0</v>
      </c>
      <c r="Y110" s="21">
        <v>0</v>
      </c>
      <c r="Z110" s="21">
        <v>0</v>
      </c>
      <c r="AA110" s="21">
        <v>0</v>
      </c>
      <c r="AB110" s="21">
        <v>0</v>
      </c>
      <c r="AC110" s="21">
        <v>0</v>
      </c>
      <c r="AD110" s="21">
        <v>0</v>
      </c>
      <c r="AE110" s="30">
        <v>0</v>
      </c>
      <c r="AF110" s="30">
        <v>0</v>
      </c>
      <c r="AG110" s="30">
        <v>0</v>
      </c>
      <c r="AH110" s="30">
        <v>0</v>
      </c>
      <c r="AI110" s="30">
        <v>0</v>
      </c>
      <c r="AJ110" s="30">
        <v>0</v>
      </c>
      <c r="AK110" s="30">
        <v>0</v>
      </c>
      <c r="AL110" s="30">
        <v>0</v>
      </c>
      <c r="AM110" s="30">
        <v>0</v>
      </c>
      <c r="AO110" s="30">
        <v>0</v>
      </c>
      <c r="AP110" s="30">
        <v>0</v>
      </c>
      <c r="AQ110" s="30">
        <v>0</v>
      </c>
      <c r="AR110" s="30">
        <v>0</v>
      </c>
    </row>
    <row r="111" spans="1:44">
      <c r="A111" s="6" t="s">
        <v>218</v>
      </c>
      <c r="B111" s="6"/>
      <c r="C111" s="7" t="s">
        <v>103</v>
      </c>
      <c r="D111" s="7" t="s">
        <v>219</v>
      </c>
      <c r="E111" s="7"/>
      <c r="F111" s="15">
        <v>0</v>
      </c>
      <c r="G111" s="15">
        <v>0</v>
      </c>
      <c r="H111" s="15">
        <v>0</v>
      </c>
      <c r="I111" s="15">
        <v>86107</v>
      </c>
      <c r="J111" s="15">
        <v>86107</v>
      </c>
      <c r="K111" s="15">
        <v>86107</v>
      </c>
      <c r="L111" s="21">
        <v>176563</v>
      </c>
      <c r="M111" s="21">
        <v>176563</v>
      </c>
      <c r="N111" s="21">
        <v>176563</v>
      </c>
      <c r="O111" s="21">
        <v>2008013</v>
      </c>
      <c r="P111" s="21">
        <v>2008013</v>
      </c>
      <c r="Q111" s="21">
        <v>2008013</v>
      </c>
      <c r="R111" s="21">
        <v>0</v>
      </c>
      <c r="S111" s="21">
        <v>0</v>
      </c>
      <c r="T111" s="21">
        <v>0</v>
      </c>
      <c r="U111" s="21">
        <v>582105</v>
      </c>
      <c r="V111" s="21">
        <v>582105</v>
      </c>
      <c r="W111" s="21">
        <v>582105</v>
      </c>
      <c r="X111" s="21">
        <v>2096625</v>
      </c>
      <c r="Y111" s="21">
        <v>2096625</v>
      </c>
      <c r="Z111" s="21">
        <v>2096625</v>
      </c>
      <c r="AA111" s="21">
        <v>1539905</v>
      </c>
      <c r="AB111" s="21">
        <v>1539905</v>
      </c>
      <c r="AC111" s="21">
        <v>1539905</v>
      </c>
      <c r="AD111" s="21">
        <v>0</v>
      </c>
      <c r="AE111" s="30">
        <v>0</v>
      </c>
      <c r="AF111" s="30">
        <v>0</v>
      </c>
      <c r="AG111" s="30">
        <v>587098</v>
      </c>
      <c r="AH111" s="30">
        <v>587098</v>
      </c>
      <c r="AI111" s="30">
        <v>587098</v>
      </c>
      <c r="AJ111" s="30">
        <v>1969250</v>
      </c>
      <c r="AK111" s="30">
        <v>1969250</v>
      </c>
      <c r="AL111" s="30">
        <v>1969250</v>
      </c>
      <c r="AM111" s="30">
        <v>1308176</v>
      </c>
      <c r="AO111" s="30">
        <v>1308176</v>
      </c>
      <c r="AP111" s="30">
        <v>1308176</v>
      </c>
      <c r="AQ111" s="30">
        <v>1308176</v>
      </c>
      <c r="AR111" s="30">
        <v>0</v>
      </c>
    </row>
    <row r="112" spans="1:44">
      <c r="A112" s="6" t="s">
        <v>220</v>
      </c>
      <c r="B112" s="6"/>
      <c r="C112" s="7" t="s">
        <v>103</v>
      </c>
      <c r="D112" s="7" t="s">
        <v>221</v>
      </c>
      <c r="E112" s="7"/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15">
        <v>0</v>
      </c>
      <c r="V112" s="15">
        <v>0</v>
      </c>
      <c r="W112" s="15">
        <v>0</v>
      </c>
      <c r="X112" s="21">
        <v>0</v>
      </c>
      <c r="Y112" s="21">
        <v>0</v>
      </c>
      <c r="Z112" s="21">
        <v>0</v>
      </c>
      <c r="AA112" s="21">
        <v>0</v>
      </c>
      <c r="AB112" s="21">
        <v>0</v>
      </c>
      <c r="AC112" s="21">
        <v>0</v>
      </c>
      <c r="AD112" s="21">
        <v>0</v>
      </c>
      <c r="AE112" s="30">
        <v>0</v>
      </c>
      <c r="AF112" s="30">
        <v>0</v>
      </c>
      <c r="AG112" s="30">
        <v>0</v>
      </c>
      <c r="AH112" s="30">
        <v>0</v>
      </c>
      <c r="AI112" s="30">
        <v>0</v>
      </c>
      <c r="AJ112" s="30">
        <v>0</v>
      </c>
      <c r="AK112" s="30">
        <v>0</v>
      </c>
      <c r="AL112" s="30">
        <v>0</v>
      </c>
      <c r="AM112" s="30">
        <v>0</v>
      </c>
      <c r="AO112" s="30">
        <v>0</v>
      </c>
      <c r="AP112" s="30">
        <v>0</v>
      </c>
      <c r="AQ112" s="30">
        <v>0</v>
      </c>
      <c r="AR112" s="30">
        <v>0</v>
      </c>
    </row>
    <row r="113" spans="1:44">
      <c r="A113" s="10" t="s">
        <v>222</v>
      </c>
      <c r="B113" s="6"/>
      <c r="C113" s="7" t="s">
        <v>103</v>
      </c>
      <c r="D113" s="11" t="s">
        <v>223</v>
      </c>
      <c r="E113" s="11"/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0</v>
      </c>
      <c r="W113" s="15">
        <v>0</v>
      </c>
      <c r="X113" s="21">
        <v>0</v>
      </c>
      <c r="Y113" s="21">
        <v>0</v>
      </c>
      <c r="Z113" s="21">
        <v>0</v>
      </c>
      <c r="AA113" s="21">
        <v>0</v>
      </c>
      <c r="AB113" s="21">
        <v>0</v>
      </c>
      <c r="AC113" s="21">
        <v>0</v>
      </c>
      <c r="AD113" s="21">
        <v>0</v>
      </c>
      <c r="AE113" s="30">
        <v>0</v>
      </c>
      <c r="AF113" s="30">
        <v>0</v>
      </c>
      <c r="AG113" s="30">
        <v>0</v>
      </c>
      <c r="AH113" s="30">
        <v>0</v>
      </c>
      <c r="AI113" s="30">
        <v>0</v>
      </c>
      <c r="AJ113" s="30">
        <v>0</v>
      </c>
      <c r="AK113" s="30">
        <v>0</v>
      </c>
      <c r="AL113" s="30">
        <v>0</v>
      </c>
      <c r="AM113" s="30">
        <v>0</v>
      </c>
      <c r="AO113" s="30">
        <v>0</v>
      </c>
      <c r="AP113" s="30">
        <v>0</v>
      </c>
      <c r="AQ113" s="30">
        <v>0</v>
      </c>
      <c r="AR113" s="30">
        <v>0</v>
      </c>
    </row>
    <row r="114" spans="1:44">
      <c r="A114" s="6" t="s">
        <v>224</v>
      </c>
      <c r="B114" s="6"/>
      <c r="C114" s="7" t="s">
        <v>103</v>
      </c>
      <c r="D114" s="7" t="s">
        <v>225</v>
      </c>
      <c r="E114" s="7"/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0</v>
      </c>
      <c r="S114" s="15">
        <v>0</v>
      </c>
      <c r="T114" s="15">
        <v>0</v>
      </c>
      <c r="U114" s="15">
        <v>0</v>
      </c>
      <c r="V114" s="15">
        <v>0</v>
      </c>
      <c r="W114" s="15">
        <v>0</v>
      </c>
      <c r="X114" s="21">
        <v>0</v>
      </c>
      <c r="Y114" s="21">
        <v>0</v>
      </c>
      <c r="Z114" s="21">
        <v>0</v>
      </c>
      <c r="AA114" s="21">
        <v>0</v>
      </c>
      <c r="AB114" s="21">
        <v>0</v>
      </c>
      <c r="AC114" s="21">
        <v>0</v>
      </c>
      <c r="AD114" s="21">
        <v>0</v>
      </c>
      <c r="AE114" s="30">
        <v>0</v>
      </c>
      <c r="AF114" s="30">
        <v>0</v>
      </c>
      <c r="AG114" s="30">
        <v>0</v>
      </c>
      <c r="AH114" s="30">
        <v>0</v>
      </c>
      <c r="AI114" s="30">
        <v>0</v>
      </c>
      <c r="AJ114" s="30">
        <v>0</v>
      </c>
      <c r="AK114" s="30">
        <v>0</v>
      </c>
      <c r="AL114" s="30">
        <v>0</v>
      </c>
      <c r="AM114" s="30">
        <v>0</v>
      </c>
      <c r="AO114" s="30">
        <v>0</v>
      </c>
      <c r="AP114" s="30">
        <v>0</v>
      </c>
      <c r="AQ114" s="30">
        <v>0</v>
      </c>
      <c r="AR114" s="30">
        <v>0</v>
      </c>
    </row>
    <row r="115" spans="1:44">
      <c r="A115" s="6" t="s">
        <v>226</v>
      </c>
      <c r="B115" s="6"/>
      <c r="C115" s="7" t="s">
        <v>103</v>
      </c>
      <c r="D115" s="7" t="s">
        <v>227</v>
      </c>
      <c r="E115" s="7"/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>
        <v>0</v>
      </c>
      <c r="W115" s="15">
        <v>0</v>
      </c>
      <c r="X115" s="21">
        <v>0</v>
      </c>
      <c r="Y115" s="21">
        <v>0</v>
      </c>
      <c r="Z115" s="21">
        <v>0</v>
      </c>
      <c r="AA115" s="21">
        <v>0</v>
      </c>
      <c r="AB115" s="21">
        <v>0</v>
      </c>
      <c r="AC115" s="21">
        <v>0</v>
      </c>
      <c r="AD115" s="21">
        <v>0</v>
      </c>
      <c r="AE115" s="30">
        <v>0</v>
      </c>
      <c r="AF115" s="30">
        <v>0</v>
      </c>
      <c r="AG115" s="30">
        <v>0</v>
      </c>
      <c r="AH115" s="30">
        <v>0</v>
      </c>
      <c r="AI115" s="30">
        <v>0</v>
      </c>
      <c r="AJ115" s="30">
        <v>0</v>
      </c>
      <c r="AK115" s="30">
        <v>0</v>
      </c>
      <c r="AL115" s="30">
        <v>0</v>
      </c>
      <c r="AM115" s="30">
        <v>0</v>
      </c>
      <c r="AO115" s="30">
        <v>0</v>
      </c>
      <c r="AP115" s="30">
        <v>0</v>
      </c>
      <c r="AQ115" s="30">
        <v>0</v>
      </c>
      <c r="AR115" s="30">
        <v>0</v>
      </c>
    </row>
    <row r="116" spans="1:44">
      <c r="A116" s="6" t="s">
        <v>228</v>
      </c>
      <c r="B116" s="6"/>
      <c r="C116" s="7" t="s">
        <v>103</v>
      </c>
      <c r="D116" s="7" t="s">
        <v>229</v>
      </c>
      <c r="E116" s="7"/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0</v>
      </c>
      <c r="S116" s="15">
        <v>0</v>
      </c>
      <c r="T116" s="15">
        <v>0</v>
      </c>
      <c r="U116" s="15">
        <v>0</v>
      </c>
      <c r="V116" s="15">
        <v>0</v>
      </c>
      <c r="W116" s="15">
        <v>0</v>
      </c>
      <c r="X116" s="21">
        <v>0</v>
      </c>
      <c r="Y116" s="21">
        <v>0</v>
      </c>
      <c r="Z116" s="21">
        <v>0</v>
      </c>
      <c r="AA116" s="21">
        <v>0</v>
      </c>
      <c r="AB116" s="21">
        <v>0</v>
      </c>
      <c r="AC116" s="21">
        <v>0</v>
      </c>
      <c r="AD116" s="21">
        <v>0</v>
      </c>
      <c r="AE116" s="30">
        <v>0</v>
      </c>
      <c r="AF116" s="30">
        <v>0</v>
      </c>
      <c r="AG116" s="30">
        <v>0</v>
      </c>
      <c r="AH116" s="30">
        <v>0</v>
      </c>
      <c r="AI116" s="30">
        <v>0</v>
      </c>
      <c r="AJ116" s="30">
        <v>0</v>
      </c>
      <c r="AK116" s="30">
        <v>0</v>
      </c>
      <c r="AL116" s="30">
        <v>0</v>
      </c>
      <c r="AM116" s="30">
        <v>0</v>
      </c>
      <c r="AO116" s="30">
        <v>0</v>
      </c>
      <c r="AP116" s="30">
        <v>0</v>
      </c>
      <c r="AQ116" s="30">
        <v>0</v>
      </c>
      <c r="AR116" s="30">
        <v>0</v>
      </c>
    </row>
    <row r="117" spans="1:44">
      <c r="A117" s="6" t="s">
        <v>230</v>
      </c>
      <c r="B117" s="6"/>
      <c r="C117" s="7" t="s">
        <v>103</v>
      </c>
      <c r="D117" s="7" t="s">
        <v>231</v>
      </c>
      <c r="E117" s="7"/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15">
        <v>0</v>
      </c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5">
        <v>0</v>
      </c>
      <c r="W117" s="15">
        <v>0</v>
      </c>
      <c r="X117" s="21">
        <v>0</v>
      </c>
      <c r="Y117" s="21">
        <v>0</v>
      </c>
      <c r="Z117" s="21">
        <v>0</v>
      </c>
      <c r="AA117" s="21">
        <v>0</v>
      </c>
      <c r="AB117" s="21">
        <v>0</v>
      </c>
      <c r="AC117" s="21">
        <v>0</v>
      </c>
      <c r="AD117" s="21">
        <v>0</v>
      </c>
      <c r="AE117" s="30">
        <v>0</v>
      </c>
      <c r="AF117" s="30">
        <v>0</v>
      </c>
      <c r="AG117" s="30">
        <v>0</v>
      </c>
      <c r="AH117" s="30">
        <v>0</v>
      </c>
      <c r="AI117" s="30">
        <v>0</v>
      </c>
      <c r="AJ117" s="30">
        <v>0</v>
      </c>
      <c r="AK117" s="30">
        <v>0</v>
      </c>
      <c r="AL117" s="30">
        <v>0</v>
      </c>
      <c r="AM117" s="30">
        <v>0</v>
      </c>
      <c r="AO117" s="30">
        <v>0</v>
      </c>
      <c r="AP117" s="30">
        <v>0</v>
      </c>
      <c r="AQ117" s="30">
        <v>0</v>
      </c>
      <c r="AR117" s="30">
        <v>0</v>
      </c>
    </row>
    <row r="118" spans="1:44">
      <c r="A118" s="6" t="s">
        <v>232</v>
      </c>
      <c r="B118" s="6"/>
      <c r="C118" s="7" t="s">
        <v>103</v>
      </c>
      <c r="D118" s="7" t="s">
        <v>233</v>
      </c>
      <c r="E118" s="7"/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0</v>
      </c>
      <c r="S118" s="15">
        <v>0</v>
      </c>
      <c r="T118" s="15">
        <v>0</v>
      </c>
      <c r="U118" s="15">
        <v>0</v>
      </c>
      <c r="V118" s="15">
        <v>0</v>
      </c>
      <c r="W118" s="15">
        <v>0</v>
      </c>
      <c r="X118" s="21">
        <v>0</v>
      </c>
      <c r="Y118" s="21">
        <v>0</v>
      </c>
      <c r="Z118" s="21">
        <v>0</v>
      </c>
      <c r="AA118" s="21">
        <v>0</v>
      </c>
      <c r="AB118" s="21">
        <v>0</v>
      </c>
      <c r="AC118" s="21">
        <v>0</v>
      </c>
      <c r="AD118" s="21">
        <v>0</v>
      </c>
      <c r="AE118" s="30">
        <v>0</v>
      </c>
      <c r="AF118" s="30">
        <v>0</v>
      </c>
      <c r="AG118" s="30">
        <v>0</v>
      </c>
      <c r="AH118" s="30">
        <v>0</v>
      </c>
      <c r="AI118" s="30">
        <v>0</v>
      </c>
      <c r="AJ118" s="30">
        <v>0</v>
      </c>
      <c r="AK118" s="30">
        <v>0</v>
      </c>
      <c r="AL118" s="30">
        <v>0</v>
      </c>
      <c r="AM118" s="30">
        <v>0</v>
      </c>
      <c r="AO118" s="30">
        <v>0</v>
      </c>
      <c r="AP118" s="30">
        <v>0</v>
      </c>
      <c r="AQ118" s="30">
        <v>0</v>
      </c>
      <c r="AR118" s="30">
        <v>0</v>
      </c>
    </row>
    <row r="119" spans="1:44">
      <c r="A119" s="6" t="s">
        <v>234</v>
      </c>
      <c r="B119" s="6"/>
      <c r="C119" s="7" t="s">
        <v>103</v>
      </c>
      <c r="D119" s="7" t="s">
        <v>235</v>
      </c>
      <c r="E119" s="7"/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5">
        <v>0</v>
      </c>
      <c r="S119" s="15">
        <v>0</v>
      </c>
      <c r="T119" s="15">
        <v>0</v>
      </c>
      <c r="U119" s="15">
        <v>0</v>
      </c>
      <c r="V119" s="15">
        <v>0</v>
      </c>
      <c r="W119" s="15">
        <v>0</v>
      </c>
      <c r="X119" s="21">
        <v>0</v>
      </c>
      <c r="Y119" s="21">
        <v>0</v>
      </c>
      <c r="Z119" s="21">
        <v>0</v>
      </c>
      <c r="AA119" s="21">
        <v>0</v>
      </c>
      <c r="AB119" s="21">
        <v>0</v>
      </c>
      <c r="AC119" s="21">
        <v>0</v>
      </c>
      <c r="AD119" s="21">
        <v>0</v>
      </c>
      <c r="AE119" s="30">
        <v>0</v>
      </c>
      <c r="AF119" s="30">
        <v>0</v>
      </c>
      <c r="AG119" s="30">
        <v>0</v>
      </c>
      <c r="AH119" s="30">
        <v>0</v>
      </c>
      <c r="AI119" s="30">
        <v>0</v>
      </c>
      <c r="AJ119" s="30">
        <v>0</v>
      </c>
      <c r="AK119" s="30">
        <v>0</v>
      </c>
      <c r="AL119" s="30">
        <v>0</v>
      </c>
      <c r="AM119" s="30">
        <v>0</v>
      </c>
      <c r="AO119" s="30">
        <v>0</v>
      </c>
      <c r="AP119" s="30">
        <v>0</v>
      </c>
      <c r="AQ119" s="30">
        <v>0</v>
      </c>
      <c r="AR119" s="30">
        <v>0</v>
      </c>
    </row>
    <row r="120" spans="1:44">
      <c r="A120" s="6" t="s">
        <v>236</v>
      </c>
      <c r="B120" s="6"/>
      <c r="C120" s="7" t="s">
        <v>103</v>
      </c>
      <c r="D120" s="7" t="s">
        <v>237</v>
      </c>
      <c r="E120" s="7"/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  <c r="U120" s="15">
        <v>0</v>
      </c>
      <c r="V120" s="15">
        <v>0</v>
      </c>
      <c r="W120" s="15">
        <v>0</v>
      </c>
      <c r="X120" s="21">
        <v>0</v>
      </c>
      <c r="Y120" s="21">
        <v>0</v>
      </c>
      <c r="Z120" s="21">
        <v>0</v>
      </c>
      <c r="AA120" s="21">
        <v>0</v>
      </c>
      <c r="AB120" s="21">
        <v>0</v>
      </c>
      <c r="AC120" s="21">
        <v>0</v>
      </c>
      <c r="AD120" s="21">
        <v>0</v>
      </c>
      <c r="AE120" s="30">
        <v>0</v>
      </c>
      <c r="AF120" s="30">
        <v>0</v>
      </c>
      <c r="AG120" s="30">
        <v>0</v>
      </c>
      <c r="AH120" s="30">
        <v>0</v>
      </c>
      <c r="AI120" s="30">
        <v>0</v>
      </c>
      <c r="AJ120" s="30">
        <v>0</v>
      </c>
      <c r="AK120" s="30">
        <v>0</v>
      </c>
      <c r="AL120" s="30">
        <v>0</v>
      </c>
      <c r="AM120" s="30">
        <v>0</v>
      </c>
      <c r="AO120" s="30">
        <v>0</v>
      </c>
      <c r="AP120" s="30">
        <v>0</v>
      </c>
      <c r="AQ120" s="30">
        <v>0</v>
      </c>
      <c r="AR120" s="30">
        <v>0</v>
      </c>
    </row>
    <row r="121" spans="1:44">
      <c r="A121" s="6" t="s">
        <v>238</v>
      </c>
      <c r="B121" s="6" t="s">
        <v>239</v>
      </c>
      <c r="C121" s="7" t="s">
        <v>103</v>
      </c>
      <c r="D121" s="7" t="s">
        <v>240</v>
      </c>
      <c r="E121" s="7"/>
      <c r="F121" s="15">
        <v>7021267</v>
      </c>
      <c r="G121" s="15">
        <v>6993434.7100000009</v>
      </c>
      <c r="H121" s="15">
        <v>6965602.4199999999</v>
      </c>
      <c r="I121" s="15">
        <v>6937770</v>
      </c>
      <c r="J121" s="15">
        <v>6909937.7100000009</v>
      </c>
      <c r="K121" s="15">
        <v>6882105.4199999999</v>
      </c>
      <c r="L121" s="21">
        <v>6854273</v>
      </c>
      <c r="M121" s="21">
        <v>6826440.7100000009</v>
      </c>
      <c r="N121" s="21">
        <v>6798608.4200000018</v>
      </c>
      <c r="O121" s="21">
        <v>6633673</v>
      </c>
      <c r="P121" s="21">
        <v>6468736.2399999984</v>
      </c>
      <c r="Q121" s="21">
        <v>6303799.4799999986</v>
      </c>
      <c r="R121" s="21">
        <v>6138862</v>
      </c>
      <c r="S121" s="21">
        <v>5973925.2400000002</v>
      </c>
      <c r="T121" s="21">
        <v>5808988.4800000004</v>
      </c>
      <c r="U121" s="21">
        <v>5644052</v>
      </c>
      <c r="V121" s="21">
        <v>5479115.2400000002</v>
      </c>
      <c r="W121" s="21">
        <v>5314178.4800000004</v>
      </c>
      <c r="X121" s="21">
        <v>5149242</v>
      </c>
      <c r="Y121" s="21">
        <v>4984305.24</v>
      </c>
      <c r="Z121" s="21">
        <v>4819368.4800000004</v>
      </c>
      <c r="AA121" s="21">
        <v>4654431</v>
      </c>
      <c r="AB121" s="21">
        <v>4489494.2399999984</v>
      </c>
      <c r="AC121" s="21">
        <v>4324557.4799999986</v>
      </c>
      <c r="AD121" s="21">
        <v>4159620</v>
      </c>
      <c r="AE121" s="30">
        <v>3994683.24</v>
      </c>
      <c r="AF121" s="30">
        <v>3829746.4800000004</v>
      </c>
      <c r="AG121" s="30">
        <v>3664810</v>
      </c>
      <c r="AH121" s="30">
        <v>3499873.24</v>
      </c>
      <c r="AI121" s="30">
        <v>3334936.4800000004</v>
      </c>
      <c r="AJ121" s="30">
        <v>3170000</v>
      </c>
      <c r="AK121" s="30">
        <v>3005063.24</v>
      </c>
      <c r="AL121" s="30">
        <v>2840126.4800000004</v>
      </c>
      <c r="AM121" s="30">
        <v>2675190</v>
      </c>
      <c r="AO121" s="30">
        <v>2675190</v>
      </c>
      <c r="AP121" s="30">
        <v>2510253.2399999984</v>
      </c>
      <c r="AQ121" s="30">
        <v>2345316.4799999986</v>
      </c>
      <c r="AR121" s="30">
        <v>2180524</v>
      </c>
    </row>
    <row r="122" spans="1:44">
      <c r="A122" s="12" t="s">
        <v>241</v>
      </c>
      <c r="B122" s="6"/>
      <c r="C122" s="7" t="s">
        <v>103</v>
      </c>
      <c r="D122" s="7" t="s">
        <v>242</v>
      </c>
      <c r="E122" s="7"/>
      <c r="F122" s="15">
        <v>2216948</v>
      </c>
      <c r="G122" s="15">
        <v>2216948</v>
      </c>
      <c r="H122" s="15">
        <v>2216948</v>
      </c>
      <c r="I122" s="15">
        <v>2216948</v>
      </c>
      <c r="J122" s="15">
        <v>2216948</v>
      </c>
      <c r="K122" s="15">
        <v>2216948</v>
      </c>
      <c r="L122" s="21">
        <v>2216948</v>
      </c>
      <c r="M122" s="21">
        <v>2216948</v>
      </c>
      <c r="N122" s="21">
        <v>2216948</v>
      </c>
      <c r="O122" s="21">
        <v>2216948</v>
      </c>
      <c r="P122" s="21">
        <v>2216948</v>
      </c>
      <c r="Q122" s="21">
        <v>2216948</v>
      </c>
      <c r="R122" s="21">
        <v>2697562</v>
      </c>
      <c r="S122" s="21">
        <v>2697562</v>
      </c>
      <c r="T122" s="21">
        <v>2697562</v>
      </c>
      <c r="U122" s="21">
        <v>2697562</v>
      </c>
      <c r="V122" s="15">
        <v>2697562</v>
      </c>
      <c r="W122" s="15">
        <v>2697562</v>
      </c>
      <c r="X122" s="21">
        <v>2697562</v>
      </c>
      <c r="Y122" s="21">
        <v>2697562</v>
      </c>
      <c r="Z122" s="21">
        <v>2697562</v>
      </c>
      <c r="AA122" s="21">
        <v>2697562</v>
      </c>
      <c r="AB122" s="21">
        <v>2697562</v>
      </c>
      <c r="AC122" s="21">
        <v>2697562</v>
      </c>
      <c r="AD122" s="21">
        <v>2253273</v>
      </c>
      <c r="AE122" s="30">
        <v>2253273</v>
      </c>
      <c r="AF122" s="30">
        <v>2253273</v>
      </c>
      <c r="AG122" s="30">
        <v>2253273</v>
      </c>
      <c r="AH122" s="30">
        <v>2253273</v>
      </c>
      <c r="AI122" s="30">
        <v>2253273</v>
      </c>
      <c r="AJ122" s="30">
        <v>2253273</v>
      </c>
      <c r="AK122" s="30">
        <v>2253273</v>
      </c>
      <c r="AL122" s="30">
        <v>2253273</v>
      </c>
      <c r="AM122" s="30">
        <v>2253273</v>
      </c>
      <c r="AO122" s="30">
        <v>2253273</v>
      </c>
      <c r="AP122" s="30">
        <v>2253273</v>
      </c>
      <c r="AQ122" s="30">
        <v>2253273</v>
      </c>
      <c r="AR122" s="30">
        <v>1877337</v>
      </c>
    </row>
    <row r="123" spans="1:44">
      <c r="A123" s="6" t="s">
        <v>243</v>
      </c>
      <c r="B123" s="6"/>
      <c r="C123" s="7" t="s">
        <v>103</v>
      </c>
      <c r="D123" s="7" t="s">
        <v>244</v>
      </c>
      <c r="E123" s="7"/>
      <c r="F123" s="15">
        <v>834128</v>
      </c>
      <c r="G123" s="15">
        <v>834128</v>
      </c>
      <c r="H123" s="15">
        <v>834128</v>
      </c>
      <c r="I123" s="15">
        <v>2051571</v>
      </c>
      <c r="J123" s="15">
        <v>2051571</v>
      </c>
      <c r="K123" s="15">
        <v>2051571</v>
      </c>
      <c r="L123" s="21">
        <v>0</v>
      </c>
      <c r="M123" s="21">
        <v>0</v>
      </c>
      <c r="N123" s="21">
        <v>0</v>
      </c>
      <c r="O123" s="21">
        <v>0</v>
      </c>
      <c r="P123" s="21">
        <v>0</v>
      </c>
      <c r="Q123" s="21">
        <v>0</v>
      </c>
      <c r="R123" s="21">
        <v>78503</v>
      </c>
      <c r="S123" s="21">
        <v>78503</v>
      </c>
      <c r="T123" s="21">
        <v>78503</v>
      </c>
      <c r="U123" s="21">
        <v>78503</v>
      </c>
      <c r="V123" s="15">
        <v>78503</v>
      </c>
      <c r="W123" s="15">
        <v>78503</v>
      </c>
      <c r="X123" s="21">
        <v>235613</v>
      </c>
      <c r="Y123" s="21">
        <v>235613</v>
      </c>
      <c r="Z123" s="21">
        <v>235613</v>
      </c>
      <c r="AA123" s="21">
        <v>294224</v>
      </c>
      <c r="AB123" s="21">
        <v>294224</v>
      </c>
      <c r="AC123" s="21">
        <v>294224</v>
      </c>
      <c r="AD123" s="21">
        <v>21796</v>
      </c>
      <c r="AE123" s="30">
        <v>21796</v>
      </c>
      <c r="AF123" s="30">
        <v>21796</v>
      </c>
      <c r="AG123" s="30">
        <v>78680</v>
      </c>
      <c r="AH123" s="30">
        <v>78680</v>
      </c>
      <c r="AI123" s="30">
        <v>78680</v>
      </c>
      <c r="AJ123" s="30">
        <v>100257</v>
      </c>
      <c r="AK123" s="30">
        <v>100257</v>
      </c>
      <c r="AL123" s="30">
        <v>100257</v>
      </c>
      <c r="AM123" s="30">
        <v>214002</v>
      </c>
      <c r="AO123" s="30">
        <v>214002</v>
      </c>
      <c r="AP123" s="30">
        <v>214002</v>
      </c>
      <c r="AQ123" s="30">
        <v>214002</v>
      </c>
      <c r="AR123" s="30">
        <v>402619</v>
      </c>
    </row>
    <row r="124" spans="1:44">
      <c r="A124" s="12" t="s">
        <v>245</v>
      </c>
      <c r="B124" s="6"/>
      <c r="C124" s="7" t="s">
        <v>103</v>
      </c>
      <c r="D124" s="11" t="s">
        <v>246</v>
      </c>
      <c r="E124" s="11"/>
      <c r="F124" s="15"/>
      <c r="G124" s="15"/>
      <c r="H124" s="15"/>
      <c r="I124" s="15"/>
      <c r="J124" s="15"/>
      <c r="K124" s="15"/>
      <c r="L124" s="21"/>
      <c r="M124" s="21"/>
      <c r="N124" s="21"/>
      <c r="O124" s="21"/>
      <c r="P124" s="21"/>
      <c r="Q124" s="21"/>
      <c r="R124" s="21">
        <v>0</v>
      </c>
      <c r="S124" s="21">
        <v>0</v>
      </c>
      <c r="T124" s="21">
        <v>0</v>
      </c>
      <c r="U124" s="21">
        <v>0</v>
      </c>
      <c r="V124" s="15">
        <v>0</v>
      </c>
      <c r="W124" s="15">
        <v>0</v>
      </c>
      <c r="X124" s="33">
        <v>0</v>
      </c>
      <c r="Y124" s="21">
        <v>0</v>
      </c>
      <c r="Z124" s="21">
        <v>0</v>
      </c>
      <c r="AA124" s="21">
        <v>0</v>
      </c>
      <c r="AB124" s="21">
        <v>0</v>
      </c>
      <c r="AC124" s="21">
        <v>0</v>
      </c>
      <c r="AD124" s="21">
        <v>0</v>
      </c>
      <c r="AE124" s="30">
        <v>0</v>
      </c>
      <c r="AF124" s="30">
        <v>0</v>
      </c>
      <c r="AG124" s="30">
        <v>0</v>
      </c>
      <c r="AH124" s="30">
        <v>0</v>
      </c>
      <c r="AI124" s="30">
        <v>0</v>
      </c>
      <c r="AJ124" s="30">
        <v>0</v>
      </c>
      <c r="AK124" s="30">
        <v>0</v>
      </c>
      <c r="AL124" s="30">
        <v>0</v>
      </c>
      <c r="AM124" s="30">
        <v>0</v>
      </c>
      <c r="AO124" s="30">
        <v>0</v>
      </c>
      <c r="AP124" s="30">
        <v>0</v>
      </c>
      <c r="AQ124" s="30">
        <v>0</v>
      </c>
      <c r="AR124" s="30">
        <v>0</v>
      </c>
    </row>
    <row r="125" spans="1:44">
      <c r="A125" s="44" t="s">
        <v>247</v>
      </c>
      <c r="B125" s="48"/>
      <c r="C125" s="45" t="s">
        <v>103</v>
      </c>
      <c r="D125" s="45" t="s">
        <v>248</v>
      </c>
      <c r="E125" s="45"/>
      <c r="F125" s="15"/>
      <c r="G125" s="15"/>
      <c r="H125" s="15"/>
      <c r="I125" s="15"/>
      <c r="J125" s="15"/>
      <c r="K125" s="15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15"/>
      <c r="W125" s="15"/>
      <c r="X125" s="33"/>
      <c r="Y125" s="21"/>
      <c r="Z125" s="21"/>
      <c r="AA125" s="21"/>
      <c r="AB125" s="21"/>
      <c r="AC125" s="21"/>
      <c r="AD125" s="21">
        <v>0</v>
      </c>
      <c r="AE125" s="30">
        <v>0</v>
      </c>
      <c r="AF125" s="30">
        <v>0</v>
      </c>
      <c r="AG125" s="30">
        <v>0</v>
      </c>
      <c r="AH125" s="30">
        <v>0</v>
      </c>
      <c r="AI125" s="30">
        <v>0</v>
      </c>
      <c r="AJ125" s="30">
        <v>0</v>
      </c>
      <c r="AK125" s="30">
        <v>0</v>
      </c>
      <c r="AL125" s="30">
        <v>0</v>
      </c>
      <c r="AM125" s="30">
        <v>0</v>
      </c>
      <c r="AO125" s="30">
        <v>0</v>
      </c>
      <c r="AP125" s="30">
        <v>0</v>
      </c>
      <c r="AQ125" s="30">
        <v>0</v>
      </c>
      <c r="AR125" s="30">
        <v>0</v>
      </c>
    </row>
    <row r="126" spans="1:44">
      <c r="A126" s="12" t="s">
        <v>249</v>
      </c>
      <c r="B126" s="6"/>
      <c r="C126" s="7" t="s">
        <v>103</v>
      </c>
      <c r="D126" s="12" t="s">
        <v>250</v>
      </c>
      <c r="E126" s="12"/>
      <c r="F126" s="15"/>
      <c r="G126" s="15"/>
      <c r="H126" s="15"/>
      <c r="I126" s="15"/>
      <c r="J126" s="15"/>
      <c r="K126" s="15"/>
      <c r="L126" s="21">
        <v>0</v>
      </c>
      <c r="M126" s="21">
        <v>0</v>
      </c>
      <c r="N126" s="21">
        <v>0</v>
      </c>
      <c r="O126" s="21">
        <v>0</v>
      </c>
      <c r="P126" s="21">
        <v>0</v>
      </c>
      <c r="Q126" s="21">
        <v>0</v>
      </c>
      <c r="R126" s="21">
        <v>0</v>
      </c>
      <c r="S126" s="21">
        <v>0</v>
      </c>
      <c r="T126" s="21">
        <v>0</v>
      </c>
      <c r="U126" s="21">
        <v>0</v>
      </c>
      <c r="V126" s="15">
        <v>0</v>
      </c>
      <c r="W126" s="15">
        <v>0</v>
      </c>
      <c r="X126" s="33">
        <v>0</v>
      </c>
      <c r="Y126" s="21">
        <v>0</v>
      </c>
      <c r="Z126" s="21">
        <v>0</v>
      </c>
      <c r="AA126" s="21">
        <v>0</v>
      </c>
      <c r="AB126" s="21">
        <v>0</v>
      </c>
      <c r="AC126" s="21">
        <v>0</v>
      </c>
      <c r="AD126" s="21">
        <v>0</v>
      </c>
      <c r="AE126" s="30">
        <v>0</v>
      </c>
      <c r="AF126" s="30">
        <v>0</v>
      </c>
      <c r="AG126" s="30">
        <v>0</v>
      </c>
      <c r="AH126" s="30">
        <v>0</v>
      </c>
      <c r="AI126" s="30">
        <v>0</v>
      </c>
      <c r="AJ126" s="30">
        <v>0</v>
      </c>
      <c r="AK126" s="30">
        <v>0</v>
      </c>
      <c r="AL126" s="30">
        <v>0</v>
      </c>
      <c r="AM126" s="30">
        <v>0</v>
      </c>
      <c r="AO126" s="30">
        <v>0</v>
      </c>
      <c r="AP126" s="30">
        <v>0</v>
      </c>
      <c r="AQ126" s="30">
        <v>0</v>
      </c>
      <c r="AR126" s="30">
        <v>0</v>
      </c>
    </row>
    <row r="127" spans="1:44">
      <c r="A127" s="12" t="s">
        <v>251</v>
      </c>
      <c r="B127" s="6"/>
      <c r="C127" s="11" t="s">
        <v>103</v>
      </c>
      <c r="D127" s="12" t="s">
        <v>252</v>
      </c>
      <c r="E127" s="12"/>
      <c r="F127" s="15"/>
      <c r="G127" s="15"/>
      <c r="H127" s="15"/>
      <c r="I127" s="15"/>
      <c r="J127" s="15"/>
      <c r="K127" s="15"/>
      <c r="L127" s="21"/>
      <c r="M127" s="21"/>
      <c r="N127" s="21"/>
      <c r="O127" s="21"/>
      <c r="P127" s="21"/>
      <c r="Q127" s="21"/>
      <c r="R127" s="21"/>
      <c r="S127" s="21"/>
      <c r="T127" s="21"/>
      <c r="U127" s="21">
        <v>0</v>
      </c>
      <c r="V127" s="15">
        <v>0</v>
      </c>
      <c r="W127" s="15">
        <v>0</v>
      </c>
      <c r="X127" s="33">
        <v>0</v>
      </c>
      <c r="Y127" s="21">
        <v>0</v>
      </c>
      <c r="Z127" s="21">
        <v>0</v>
      </c>
      <c r="AA127" s="21">
        <v>0</v>
      </c>
      <c r="AB127" s="21">
        <v>0</v>
      </c>
      <c r="AC127" s="21">
        <v>0</v>
      </c>
      <c r="AD127" s="21">
        <v>0</v>
      </c>
      <c r="AE127" s="30"/>
      <c r="AF127" s="30"/>
      <c r="AG127" s="30">
        <v>0</v>
      </c>
      <c r="AH127" s="30">
        <v>0</v>
      </c>
      <c r="AI127" s="30">
        <v>0</v>
      </c>
      <c r="AJ127" s="30">
        <v>0</v>
      </c>
      <c r="AK127" s="30">
        <v>0</v>
      </c>
      <c r="AL127" s="30">
        <v>0</v>
      </c>
      <c r="AM127" s="30">
        <v>0</v>
      </c>
      <c r="AO127" s="30">
        <v>0</v>
      </c>
      <c r="AP127" s="30">
        <v>0</v>
      </c>
      <c r="AQ127" s="30">
        <v>0</v>
      </c>
      <c r="AR127" s="30">
        <v>0</v>
      </c>
    </row>
    <row r="128" spans="1:44">
      <c r="A128" s="8" t="s">
        <v>253</v>
      </c>
      <c r="B128" s="8"/>
      <c r="C128" s="9"/>
      <c r="D128" s="9"/>
      <c r="E128" s="9"/>
      <c r="F128" s="16">
        <f t="shared" ref="F128:AD128" si="6">SUBTOTAL(9,F54:F127)</f>
        <v>10600175</v>
      </c>
      <c r="G128" s="16">
        <f t="shared" si="6"/>
        <v>10572342.710000001</v>
      </c>
      <c r="H128" s="16">
        <f t="shared" si="6"/>
        <v>10544510.42</v>
      </c>
      <c r="I128" s="16">
        <f t="shared" si="6"/>
        <v>10724752</v>
      </c>
      <c r="J128" s="16">
        <f t="shared" si="6"/>
        <v>10696919.710000001</v>
      </c>
      <c r="K128" s="16">
        <f t="shared" si="6"/>
        <v>10669087.42</v>
      </c>
      <c r="L128" s="16">
        <f t="shared" si="6"/>
        <v>10344473</v>
      </c>
      <c r="M128" s="16">
        <f t="shared" si="6"/>
        <v>10316640.710000001</v>
      </c>
      <c r="N128" s="16">
        <f t="shared" si="6"/>
        <v>10288808.420000002</v>
      </c>
      <c r="O128" s="16">
        <f t="shared" si="6"/>
        <v>11924387</v>
      </c>
      <c r="P128" s="16">
        <f t="shared" si="6"/>
        <v>11759450.239999998</v>
      </c>
      <c r="Q128" s="16">
        <f t="shared" si="6"/>
        <v>11594513.479999999</v>
      </c>
      <c r="R128" s="16">
        <f t="shared" si="6"/>
        <v>9864413</v>
      </c>
      <c r="S128" s="16">
        <f t="shared" si="6"/>
        <v>9699476.2400000002</v>
      </c>
      <c r="T128" s="16">
        <f t="shared" si="6"/>
        <v>9534539.4800000004</v>
      </c>
      <c r="U128" s="16">
        <f t="shared" si="6"/>
        <v>9972468</v>
      </c>
      <c r="V128" s="16">
        <f t="shared" si="6"/>
        <v>9807531.2400000002</v>
      </c>
      <c r="W128" s="16">
        <f t="shared" si="6"/>
        <v>9642594.4800000004</v>
      </c>
      <c r="X128" s="16">
        <f t="shared" si="6"/>
        <v>11150444</v>
      </c>
      <c r="Y128" s="16">
        <f t="shared" si="6"/>
        <v>10985507.24</v>
      </c>
      <c r="Z128" s="16">
        <f t="shared" si="6"/>
        <v>10820570.48</v>
      </c>
      <c r="AA128" s="16">
        <f t="shared" si="6"/>
        <v>10144373</v>
      </c>
      <c r="AB128" s="16">
        <f t="shared" si="6"/>
        <v>9979436.2399999984</v>
      </c>
      <c r="AC128" s="16">
        <f t="shared" si="6"/>
        <v>9814499.4799999986</v>
      </c>
      <c r="AD128" s="16">
        <f t="shared" si="6"/>
        <v>7925718</v>
      </c>
      <c r="AE128" s="32">
        <v>7760781.2400000002</v>
      </c>
      <c r="AF128" s="32">
        <v>7595844.4800000004</v>
      </c>
      <c r="AG128" s="32">
        <v>8145587</v>
      </c>
      <c r="AH128" s="32">
        <v>7980650.2400000002</v>
      </c>
      <c r="AI128" s="32">
        <v>7815713.4800000004</v>
      </c>
      <c r="AJ128" s="32">
        <v>9263547</v>
      </c>
      <c r="AK128" s="32">
        <v>9098610.2400000002</v>
      </c>
      <c r="AL128" s="32">
        <v>8933673.4800000004</v>
      </c>
      <c r="AM128" s="32">
        <v>8290265</v>
      </c>
      <c r="AO128" s="32">
        <v>8290265</v>
      </c>
      <c r="AP128" s="32">
        <v>8125328.2399999984</v>
      </c>
      <c r="AQ128" s="32">
        <v>7960391.4799999986</v>
      </c>
      <c r="AR128" s="32">
        <v>6296356</v>
      </c>
    </row>
    <row r="129" spans="1:44">
      <c r="A129" s="6" t="s">
        <v>254</v>
      </c>
      <c r="B129" s="6" t="s">
        <v>255</v>
      </c>
      <c r="C129" s="7" t="s">
        <v>256</v>
      </c>
      <c r="D129" s="7" t="s">
        <v>257</v>
      </c>
      <c r="E129" s="7"/>
      <c r="AE129" s="30">
        <v>0</v>
      </c>
      <c r="AF129" s="30">
        <v>0</v>
      </c>
      <c r="AG129" s="30">
        <v>0</v>
      </c>
      <c r="AH129" s="30">
        <v>0</v>
      </c>
      <c r="AI129" s="30">
        <v>0</v>
      </c>
      <c r="AJ129" s="30">
        <v>0</v>
      </c>
      <c r="AK129" s="30">
        <v>0</v>
      </c>
      <c r="AL129" s="30">
        <v>0</v>
      </c>
      <c r="AM129" s="30">
        <v>0</v>
      </c>
      <c r="AO129" s="30">
        <v>0</v>
      </c>
      <c r="AP129" s="30">
        <v>0</v>
      </c>
      <c r="AQ129" s="30">
        <v>0</v>
      </c>
      <c r="AR129" s="30">
        <v>0</v>
      </c>
    </row>
    <row r="130" spans="1:44">
      <c r="A130" s="6" t="s">
        <v>258</v>
      </c>
      <c r="B130" s="6" t="s">
        <v>255</v>
      </c>
      <c r="C130" s="7" t="s">
        <v>256</v>
      </c>
      <c r="D130" s="7" t="s">
        <v>259</v>
      </c>
      <c r="E130" s="7"/>
      <c r="AE130" s="30">
        <v>0</v>
      </c>
      <c r="AF130" s="30">
        <v>0</v>
      </c>
      <c r="AG130" s="30">
        <v>0</v>
      </c>
      <c r="AH130" s="30">
        <v>0</v>
      </c>
      <c r="AI130" s="30">
        <v>0</v>
      </c>
      <c r="AJ130" s="30">
        <v>0</v>
      </c>
      <c r="AK130" s="30">
        <v>0</v>
      </c>
      <c r="AL130" s="30">
        <v>0</v>
      </c>
      <c r="AM130" s="30">
        <v>0</v>
      </c>
      <c r="AO130" s="30">
        <v>0</v>
      </c>
      <c r="AP130" s="30">
        <v>0</v>
      </c>
      <c r="AQ130" s="30">
        <v>0</v>
      </c>
      <c r="AR130" s="30">
        <v>0</v>
      </c>
    </row>
    <row r="131" spans="1:44">
      <c r="A131" s="6" t="s">
        <v>260</v>
      </c>
      <c r="B131" s="6" t="s">
        <v>255</v>
      </c>
      <c r="C131" s="7" t="s">
        <v>256</v>
      </c>
      <c r="D131" s="7" t="s">
        <v>261</v>
      </c>
      <c r="E131" s="7"/>
      <c r="AE131" s="30">
        <v>0</v>
      </c>
      <c r="AF131" s="30">
        <v>0</v>
      </c>
      <c r="AG131" s="30">
        <v>0</v>
      </c>
      <c r="AH131" s="30">
        <v>0</v>
      </c>
      <c r="AI131" s="30">
        <v>0</v>
      </c>
      <c r="AJ131" s="30">
        <v>0</v>
      </c>
      <c r="AK131" s="30">
        <v>0</v>
      </c>
      <c r="AL131" s="30">
        <v>0</v>
      </c>
      <c r="AM131" s="30">
        <v>0</v>
      </c>
      <c r="AO131" s="30">
        <v>0</v>
      </c>
      <c r="AP131" s="30">
        <v>0</v>
      </c>
      <c r="AQ131" s="30">
        <v>0</v>
      </c>
      <c r="AR131" s="30">
        <v>0</v>
      </c>
    </row>
    <row r="132" spans="1:44">
      <c r="A132" s="6" t="s">
        <v>262</v>
      </c>
      <c r="B132" s="6" t="s">
        <v>341</v>
      </c>
      <c r="C132" s="7" t="s">
        <v>256</v>
      </c>
      <c r="D132" s="7" t="s">
        <v>263</v>
      </c>
      <c r="E132" s="7"/>
      <c r="F132" s="15">
        <v>9947978</v>
      </c>
      <c r="G132" s="15">
        <v>9947978</v>
      </c>
      <c r="H132" s="15">
        <v>9947978</v>
      </c>
      <c r="I132" s="15">
        <v>9938726</v>
      </c>
      <c r="J132" s="15">
        <v>9938726</v>
      </c>
      <c r="K132" s="15">
        <v>9938726</v>
      </c>
      <c r="L132" s="15">
        <v>4421100</v>
      </c>
      <c r="M132" s="15">
        <v>4421100</v>
      </c>
      <c r="N132" s="15">
        <v>4421100</v>
      </c>
      <c r="O132" s="15">
        <v>3858497</v>
      </c>
      <c r="P132" s="15">
        <v>3858497</v>
      </c>
      <c r="Q132" s="15">
        <v>3858497</v>
      </c>
      <c r="R132" s="15">
        <v>6320938</v>
      </c>
      <c r="S132" s="15">
        <v>6320938</v>
      </c>
      <c r="T132" s="15">
        <v>6320938</v>
      </c>
      <c r="U132" s="15">
        <v>6309845</v>
      </c>
      <c r="V132" s="15">
        <v>6309845</v>
      </c>
      <c r="W132" s="15">
        <v>6309845</v>
      </c>
      <c r="X132" s="21">
        <v>5648517</v>
      </c>
      <c r="Y132" s="21">
        <v>5648517</v>
      </c>
      <c r="Z132" s="21">
        <v>5648517</v>
      </c>
      <c r="AA132" s="21">
        <v>5866650</v>
      </c>
      <c r="AB132" s="21">
        <v>5866650</v>
      </c>
      <c r="AC132" s="21">
        <v>5866650</v>
      </c>
      <c r="AD132" s="21">
        <v>6706624</v>
      </c>
      <c r="AE132" s="30">
        <v>6706624</v>
      </c>
      <c r="AF132" s="30">
        <v>6706624</v>
      </c>
      <c r="AG132" s="30">
        <v>6431960</v>
      </c>
      <c r="AH132" s="30">
        <v>6431960</v>
      </c>
      <c r="AI132" s="30">
        <v>6431960</v>
      </c>
      <c r="AJ132" s="30">
        <v>5905450</v>
      </c>
      <c r="AK132" s="30">
        <v>5905450</v>
      </c>
      <c r="AL132" s="30">
        <v>5905450</v>
      </c>
      <c r="AM132" s="30">
        <v>5865312</v>
      </c>
      <c r="AO132" s="30">
        <v>5865312</v>
      </c>
      <c r="AP132" s="30">
        <v>5865312</v>
      </c>
      <c r="AQ132" s="30">
        <v>5865312</v>
      </c>
      <c r="AR132" s="30">
        <v>6786468</v>
      </c>
    </row>
    <row r="133" spans="1:44">
      <c r="A133" s="6" t="s">
        <v>264</v>
      </c>
      <c r="B133" s="6" t="s">
        <v>341</v>
      </c>
      <c r="C133" s="7" t="s">
        <v>256</v>
      </c>
      <c r="D133" s="7" t="s">
        <v>265</v>
      </c>
      <c r="E133" s="7"/>
      <c r="F133" s="15">
        <v>4065397</v>
      </c>
      <c r="G133" s="15">
        <v>4065397</v>
      </c>
      <c r="H133" s="15">
        <v>4065397</v>
      </c>
      <c r="I133" s="15">
        <v>4065397</v>
      </c>
      <c r="J133" s="15">
        <v>4065397</v>
      </c>
      <c r="K133" s="15">
        <v>4065397</v>
      </c>
      <c r="L133" s="15">
        <v>4065397</v>
      </c>
      <c r="M133" s="15">
        <v>4065397</v>
      </c>
      <c r="N133" s="15">
        <v>4065397</v>
      </c>
      <c r="O133" s="15">
        <v>4065397</v>
      </c>
      <c r="P133" s="15">
        <v>4065397</v>
      </c>
      <c r="Q133" s="15">
        <v>4065397</v>
      </c>
      <c r="R133" s="15">
        <v>3381432</v>
      </c>
      <c r="S133" s="15">
        <v>3381432</v>
      </c>
      <c r="T133" s="15">
        <v>3381432</v>
      </c>
      <c r="U133" s="15">
        <v>3381432</v>
      </c>
      <c r="V133" s="15">
        <v>3381432</v>
      </c>
      <c r="W133" s="15">
        <v>3381432</v>
      </c>
      <c r="X133" s="21">
        <v>3381432</v>
      </c>
      <c r="Y133" s="21">
        <v>3381432</v>
      </c>
      <c r="Z133" s="21">
        <v>3381432</v>
      </c>
      <c r="AA133" s="21">
        <v>3381432</v>
      </c>
      <c r="AB133" s="21">
        <v>3381432</v>
      </c>
      <c r="AC133" s="21">
        <v>3381432</v>
      </c>
      <c r="AD133" s="21">
        <v>2869415</v>
      </c>
      <c r="AE133" s="30">
        <v>2869415</v>
      </c>
      <c r="AF133" s="30">
        <v>2869415</v>
      </c>
      <c r="AG133" s="30">
        <v>2869415</v>
      </c>
      <c r="AH133" s="30">
        <v>2869415</v>
      </c>
      <c r="AI133" s="30">
        <v>2869415</v>
      </c>
      <c r="AJ133" s="30">
        <v>2869415</v>
      </c>
      <c r="AK133" s="30">
        <v>2869415</v>
      </c>
      <c r="AL133" s="30">
        <v>2869415</v>
      </c>
      <c r="AM133" s="30">
        <v>2869415</v>
      </c>
      <c r="AO133" s="30">
        <v>2869415</v>
      </c>
      <c r="AP133" s="30">
        <v>2869415</v>
      </c>
      <c r="AQ133" s="30">
        <v>2869415</v>
      </c>
      <c r="AR133" s="30">
        <v>2507549</v>
      </c>
    </row>
    <row r="134" spans="1:44">
      <c r="A134" s="6" t="s">
        <v>266</v>
      </c>
      <c r="B134" s="6"/>
      <c r="C134" s="7" t="s">
        <v>256</v>
      </c>
      <c r="D134" s="7" t="s">
        <v>267</v>
      </c>
      <c r="E134" s="7"/>
      <c r="X134" s="29"/>
      <c r="Y134" s="29"/>
      <c r="Z134" s="29"/>
      <c r="AA134" s="29"/>
      <c r="AB134" s="29"/>
      <c r="AC134" s="29"/>
      <c r="AD134" s="29"/>
      <c r="AE134" s="30">
        <v>0</v>
      </c>
      <c r="AF134" s="30">
        <v>0</v>
      </c>
      <c r="AG134" s="30">
        <v>0</v>
      </c>
      <c r="AH134" s="30">
        <v>0</v>
      </c>
      <c r="AI134" s="30">
        <v>0</v>
      </c>
      <c r="AJ134" s="30">
        <v>0</v>
      </c>
      <c r="AK134" s="30">
        <v>0</v>
      </c>
      <c r="AL134" s="30">
        <v>0</v>
      </c>
      <c r="AM134" s="30">
        <v>0</v>
      </c>
      <c r="AO134" s="30">
        <v>0</v>
      </c>
      <c r="AP134" s="30">
        <v>0</v>
      </c>
      <c r="AQ134" s="30">
        <v>0</v>
      </c>
      <c r="AR134" s="30">
        <v>0</v>
      </c>
    </row>
    <row r="135" spans="1:44">
      <c r="A135" s="6" t="s">
        <v>268</v>
      </c>
      <c r="B135" s="6"/>
      <c r="C135" s="7" t="s">
        <v>256</v>
      </c>
      <c r="D135" s="7" t="s">
        <v>269</v>
      </c>
      <c r="E135" s="7"/>
      <c r="X135" s="29"/>
      <c r="Y135" s="29"/>
      <c r="Z135" s="29"/>
      <c r="AA135" s="29"/>
      <c r="AB135" s="29"/>
      <c r="AC135" s="29"/>
      <c r="AD135" s="29"/>
      <c r="AE135" s="30">
        <v>0</v>
      </c>
      <c r="AF135" s="30">
        <v>0</v>
      </c>
      <c r="AG135" s="30">
        <v>0</v>
      </c>
      <c r="AH135" s="30">
        <v>0</v>
      </c>
      <c r="AI135" s="30">
        <v>0</v>
      </c>
      <c r="AJ135" s="30">
        <v>0</v>
      </c>
      <c r="AK135" s="30">
        <v>0</v>
      </c>
      <c r="AL135" s="30">
        <v>0</v>
      </c>
      <c r="AM135" s="30">
        <v>0</v>
      </c>
      <c r="AO135" s="30">
        <v>0</v>
      </c>
      <c r="AP135" s="30">
        <v>0</v>
      </c>
      <c r="AQ135" s="30">
        <v>0</v>
      </c>
      <c r="AR135" s="30">
        <v>0</v>
      </c>
    </row>
    <row r="136" spans="1:44">
      <c r="A136" s="6" t="s">
        <v>270</v>
      </c>
      <c r="B136" s="6"/>
      <c r="C136" s="7" t="s">
        <v>256</v>
      </c>
      <c r="D136" s="7" t="s">
        <v>271</v>
      </c>
      <c r="E136" s="7"/>
      <c r="X136" s="29"/>
      <c r="Y136" s="29"/>
      <c r="Z136" s="29"/>
      <c r="AA136" s="29"/>
      <c r="AB136" s="29"/>
      <c r="AC136" s="29"/>
      <c r="AD136" s="29"/>
      <c r="AE136" s="30">
        <v>0</v>
      </c>
      <c r="AF136" s="30">
        <v>0</v>
      </c>
      <c r="AG136" s="30">
        <v>0</v>
      </c>
      <c r="AH136" s="30">
        <v>0</v>
      </c>
      <c r="AI136" s="30">
        <v>0</v>
      </c>
      <c r="AJ136" s="30">
        <v>0</v>
      </c>
      <c r="AK136" s="30">
        <v>0</v>
      </c>
      <c r="AL136" s="30">
        <v>0</v>
      </c>
      <c r="AM136" s="30">
        <v>0</v>
      </c>
      <c r="AO136" s="30">
        <v>0</v>
      </c>
      <c r="AP136" s="30">
        <v>0</v>
      </c>
      <c r="AQ136" s="30">
        <v>0</v>
      </c>
      <c r="AR136" s="30">
        <v>0</v>
      </c>
    </row>
    <row r="137" spans="1:44">
      <c r="A137" s="6" t="s">
        <v>272</v>
      </c>
      <c r="B137" s="6" t="s">
        <v>341</v>
      </c>
      <c r="C137" s="7" t="s">
        <v>256</v>
      </c>
      <c r="D137" s="7" t="s">
        <v>273</v>
      </c>
      <c r="E137" s="7"/>
      <c r="F137" s="15">
        <v>-853733</v>
      </c>
      <c r="G137" s="15">
        <v>-853733</v>
      </c>
      <c r="H137" s="15">
        <v>-853733</v>
      </c>
      <c r="I137" s="15">
        <v>-853733</v>
      </c>
      <c r="J137" s="15">
        <v>-853733</v>
      </c>
      <c r="K137" s="15">
        <v>-853733</v>
      </c>
      <c r="L137" s="15">
        <v>-853733</v>
      </c>
      <c r="M137" s="15">
        <v>-853733</v>
      </c>
      <c r="N137" s="15">
        <v>-853733</v>
      </c>
      <c r="O137" s="15">
        <v>-853733</v>
      </c>
      <c r="P137" s="15">
        <v>-853733</v>
      </c>
      <c r="Q137" s="15">
        <v>-853733</v>
      </c>
      <c r="R137" s="15">
        <v>-710101</v>
      </c>
      <c r="S137" s="15">
        <v>-710101</v>
      </c>
      <c r="T137" s="15">
        <v>-710101</v>
      </c>
      <c r="U137" s="15">
        <v>-710101</v>
      </c>
      <c r="V137" s="15">
        <v>-710101</v>
      </c>
      <c r="W137" s="15">
        <v>-710101</v>
      </c>
      <c r="X137" s="21">
        <v>-710101</v>
      </c>
      <c r="Y137" s="21">
        <v>-710101</v>
      </c>
      <c r="Z137" s="21">
        <v>-710101</v>
      </c>
      <c r="AA137" s="21">
        <v>-710101</v>
      </c>
      <c r="AB137" s="21">
        <v>-710101</v>
      </c>
      <c r="AC137" s="21">
        <v>-710101</v>
      </c>
      <c r="AD137" s="21">
        <v>-602577</v>
      </c>
      <c r="AE137" s="30">
        <v>-602577</v>
      </c>
      <c r="AF137" s="30">
        <v>-602577</v>
      </c>
      <c r="AG137" s="30">
        <v>-602577</v>
      </c>
      <c r="AH137" s="30">
        <v>-602577</v>
      </c>
      <c r="AI137" s="30">
        <v>-602577</v>
      </c>
      <c r="AJ137" s="30">
        <v>-602577</v>
      </c>
      <c r="AK137" s="30">
        <v>-602577</v>
      </c>
      <c r="AL137" s="30">
        <v>-602577</v>
      </c>
      <c r="AM137" s="30">
        <v>-602577</v>
      </c>
      <c r="AO137" s="30">
        <v>-602577</v>
      </c>
      <c r="AP137" s="30">
        <v>-602577</v>
      </c>
      <c r="AQ137" s="30">
        <v>-602577</v>
      </c>
      <c r="AR137" s="30">
        <v>-526585</v>
      </c>
    </row>
    <row r="138" spans="1:44">
      <c r="A138" s="6" t="s">
        <v>274</v>
      </c>
      <c r="B138" s="6" t="s">
        <v>341</v>
      </c>
      <c r="C138" s="7" t="s">
        <v>256</v>
      </c>
      <c r="D138" s="7" t="s">
        <v>275</v>
      </c>
      <c r="E138" s="7"/>
      <c r="F138" s="15">
        <v>-2089075</v>
      </c>
      <c r="G138" s="15">
        <v>-2089075</v>
      </c>
      <c r="H138" s="15">
        <v>-2089075</v>
      </c>
      <c r="I138" s="15">
        <v>-2087132</v>
      </c>
      <c r="J138" s="15">
        <v>-2087132</v>
      </c>
      <c r="K138" s="15">
        <v>-2087132</v>
      </c>
      <c r="L138" s="15">
        <v>-928431</v>
      </c>
      <c r="M138" s="15">
        <v>-928431</v>
      </c>
      <c r="N138" s="15">
        <v>-928431</v>
      </c>
      <c r="O138" s="15">
        <v>-810284</v>
      </c>
      <c r="P138" s="15">
        <v>-810284</v>
      </c>
      <c r="Q138" s="15">
        <v>-810284</v>
      </c>
      <c r="R138" s="15">
        <v>-1327397</v>
      </c>
      <c r="S138" s="15">
        <v>-1327397</v>
      </c>
      <c r="T138" s="15">
        <v>-1327397</v>
      </c>
      <c r="U138" s="15">
        <v>-1325068</v>
      </c>
      <c r="V138" s="15">
        <v>-1325068</v>
      </c>
      <c r="W138" s="15">
        <v>-1325068</v>
      </c>
      <c r="X138" s="21">
        <v>-1186189</v>
      </c>
      <c r="Y138" s="21">
        <v>-1186189</v>
      </c>
      <c r="Z138" s="21">
        <v>-1186189</v>
      </c>
      <c r="AA138" s="21">
        <v>-1231997</v>
      </c>
      <c r="AB138" s="21">
        <v>-1231997</v>
      </c>
      <c r="AC138" s="21">
        <v>-1231997</v>
      </c>
      <c r="AD138" s="21">
        <v>-1408391</v>
      </c>
      <c r="AE138" s="30">
        <v>-1408391</v>
      </c>
      <c r="AF138" s="30">
        <v>-1408391</v>
      </c>
      <c r="AG138" s="30">
        <v>-1350712</v>
      </c>
      <c r="AH138" s="30">
        <v>-1350712</v>
      </c>
      <c r="AI138" s="30">
        <v>-1350712</v>
      </c>
      <c r="AJ138" s="30">
        <v>-1240144</v>
      </c>
      <c r="AK138" s="30">
        <v>-1240144</v>
      </c>
      <c r="AL138" s="30">
        <v>-1240144</v>
      </c>
      <c r="AM138" s="30">
        <v>-1231716</v>
      </c>
      <c r="AO138" s="30">
        <v>-1231716</v>
      </c>
      <c r="AP138" s="30">
        <v>-1231716</v>
      </c>
      <c r="AQ138" s="30">
        <v>-1231716</v>
      </c>
      <c r="AR138" s="30">
        <v>-1425158</v>
      </c>
    </row>
    <row r="139" spans="1:44">
      <c r="A139" s="6" t="s">
        <v>276</v>
      </c>
      <c r="B139" s="6"/>
      <c r="C139" s="7" t="s">
        <v>256</v>
      </c>
      <c r="D139" s="7" t="s">
        <v>277</v>
      </c>
      <c r="E139" s="7"/>
      <c r="X139" s="29"/>
      <c r="Y139" s="29"/>
      <c r="Z139" s="29"/>
      <c r="AA139" s="29"/>
      <c r="AB139" s="29"/>
      <c r="AC139" s="29"/>
      <c r="AD139" s="29"/>
      <c r="AE139" s="30">
        <v>0</v>
      </c>
      <c r="AF139" s="30">
        <v>0</v>
      </c>
      <c r="AG139" s="30">
        <v>0</v>
      </c>
      <c r="AH139" s="30">
        <v>0</v>
      </c>
      <c r="AI139" s="30">
        <v>0</v>
      </c>
      <c r="AJ139" s="30">
        <v>0</v>
      </c>
      <c r="AK139" s="30">
        <v>0</v>
      </c>
      <c r="AL139" s="30">
        <v>0</v>
      </c>
      <c r="AM139" s="30">
        <v>0</v>
      </c>
      <c r="AO139" s="30">
        <v>0</v>
      </c>
      <c r="AP139" s="30">
        <v>0</v>
      </c>
      <c r="AQ139" s="30">
        <v>0</v>
      </c>
      <c r="AR139" s="30">
        <v>0</v>
      </c>
    </row>
    <row r="140" spans="1:44">
      <c r="A140" s="6" t="s">
        <v>278</v>
      </c>
      <c r="B140" s="6"/>
      <c r="C140" s="7" t="s">
        <v>256</v>
      </c>
      <c r="D140" s="7" t="s">
        <v>279</v>
      </c>
      <c r="E140" s="7"/>
      <c r="X140" s="29"/>
      <c r="Y140" s="29"/>
      <c r="Z140" s="29"/>
      <c r="AA140" s="29"/>
      <c r="AB140" s="29"/>
      <c r="AC140" s="29"/>
      <c r="AD140" s="29"/>
      <c r="AE140" s="30">
        <v>0</v>
      </c>
      <c r="AF140" s="30">
        <v>0</v>
      </c>
      <c r="AG140" s="30">
        <v>0</v>
      </c>
      <c r="AH140" s="30">
        <v>0</v>
      </c>
      <c r="AI140" s="30">
        <v>0</v>
      </c>
      <c r="AJ140" s="30">
        <v>0</v>
      </c>
      <c r="AK140" s="30">
        <v>0</v>
      </c>
      <c r="AL140" s="30">
        <v>0</v>
      </c>
      <c r="AM140" s="30">
        <v>0</v>
      </c>
      <c r="AO140" s="30">
        <v>0</v>
      </c>
      <c r="AP140" s="30">
        <v>0</v>
      </c>
      <c r="AQ140" s="30">
        <v>0</v>
      </c>
      <c r="AR140" s="30">
        <v>0</v>
      </c>
    </row>
    <row r="141" spans="1:44">
      <c r="A141" s="6" t="s">
        <v>280</v>
      </c>
      <c r="B141" s="6" t="s">
        <v>196</v>
      </c>
      <c r="C141" s="7" t="s">
        <v>256</v>
      </c>
      <c r="D141" s="7" t="s">
        <v>281</v>
      </c>
      <c r="E141" s="7"/>
      <c r="X141" s="29"/>
      <c r="Y141" s="29"/>
      <c r="Z141" s="29"/>
      <c r="AA141" s="29"/>
      <c r="AB141" s="29"/>
      <c r="AC141" s="29"/>
      <c r="AD141" s="29"/>
      <c r="AE141" s="30">
        <v>0</v>
      </c>
      <c r="AF141" s="30">
        <v>0</v>
      </c>
      <c r="AG141" s="30">
        <v>0</v>
      </c>
      <c r="AH141" s="30">
        <v>0</v>
      </c>
      <c r="AI141" s="30">
        <v>0</v>
      </c>
      <c r="AJ141" s="30">
        <v>0</v>
      </c>
      <c r="AK141" s="30">
        <v>0</v>
      </c>
      <c r="AL141" s="30">
        <v>0</v>
      </c>
      <c r="AM141" s="30">
        <v>0</v>
      </c>
      <c r="AO141" s="30">
        <v>0</v>
      </c>
      <c r="AP141" s="30">
        <v>0</v>
      </c>
      <c r="AQ141" s="30">
        <v>0</v>
      </c>
      <c r="AR141" s="30">
        <v>0</v>
      </c>
    </row>
    <row r="142" spans="1:44">
      <c r="A142" s="6" t="s">
        <v>282</v>
      </c>
      <c r="B142" s="6" t="s">
        <v>196</v>
      </c>
      <c r="C142" s="7" t="s">
        <v>256</v>
      </c>
      <c r="D142" s="7" t="s">
        <v>283</v>
      </c>
      <c r="E142" s="7"/>
      <c r="X142" s="29"/>
      <c r="Y142" s="29"/>
      <c r="Z142" s="29"/>
      <c r="AA142" s="29"/>
      <c r="AB142" s="29"/>
      <c r="AC142" s="29"/>
      <c r="AD142" s="29"/>
      <c r="AE142" s="30">
        <v>0</v>
      </c>
      <c r="AF142" s="30">
        <v>0</v>
      </c>
      <c r="AG142" s="30">
        <v>0</v>
      </c>
      <c r="AH142" s="30">
        <v>0</v>
      </c>
      <c r="AI142" s="30">
        <v>0</v>
      </c>
      <c r="AJ142" s="30">
        <v>0</v>
      </c>
      <c r="AK142" s="30">
        <v>0</v>
      </c>
      <c r="AL142" s="30">
        <v>0</v>
      </c>
      <c r="AM142" s="30">
        <v>0</v>
      </c>
      <c r="AO142" s="30">
        <v>0</v>
      </c>
      <c r="AP142" s="30">
        <v>0</v>
      </c>
      <c r="AQ142" s="30">
        <v>0</v>
      </c>
      <c r="AR142" s="30">
        <v>0</v>
      </c>
    </row>
    <row r="143" spans="1:44">
      <c r="A143" s="6" t="s">
        <v>284</v>
      </c>
      <c r="B143" s="6"/>
      <c r="C143" s="7" t="s">
        <v>256</v>
      </c>
      <c r="D143" s="7" t="s">
        <v>285</v>
      </c>
      <c r="E143" s="7"/>
      <c r="X143" s="29"/>
      <c r="Y143" s="29"/>
      <c r="Z143" s="29"/>
      <c r="AA143" s="29"/>
      <c r="AB143" s="29"/>
      <c r="AC143" s="29"/>
      <c r="AD143" s="29"/>
      <c r="AE143" s="30">
        <v>0</v>
      </c>
      <c r="AF143" s="30">
        <v>0</v>
      </c>
      <c r="AG143" s="30">
        <v>0</v>
      </c>
      <c r="AH143" s="30">
        <v>0</v>
      </c>
      <c r="AI143" s="30">
        <v>0</v>
      </c>
      <c r="AJ143" s="30">
        <v>0</v>
      </c>
      <c r="AK143" s="30">
        <v>0</v>
      </c>
      <c r="AL143" s="30">
        <v>0</v>
      </c>
      <c r="AM143" s="30">
        <v>0</v>
      </c>
      <c r="AO143" s="30">
        <v>0</v>
      </c>
      <c r="AP143" s="30">
        <v>0</v>
      </c>
      <c r="AQ143" s="30">
        <v>0</v>
      </c>
      <c r="AR143" s="30">
        <v>0</v>
      </c>
    </row>
    <row r="144" spans="1:44">
      <c r="A144" s="6" t="s">
        <v>286</v>
      </c>
      <c r="B144" s="6"/>
      <c r="C144" s="7" t="s">
        <v>256</v>
      </c>
      <c r="D144" s="7" t="s">
        <v>287</v>
      </c>
      <c r="E144" s="7"/>
      <c r="X144" s="29"/>
      <c r="Y144" s="29"/>
      <c r="Z144" s="29"/>
      <c r="AA144" s="29"/>
      <c r="AB144" s="29"/>
      <c r="AC144" s="29"/>
      <c r="AD144" s="29"/>
      <c r="AE144" s="30">
        <v>0</v>
      </c>
      <c r="AF144" s="30">
        <v>0</v>
      </c>
      <c r="AG144" s="30">
        <v>0</v>
      </c>
      <c r="AH144" s="30">
        <v>0</v>
      </c>
      <c r="AI144" s="30">
        <v>0</v>
      </c>
      <c r="AJ144" s="30">
        <v>0</v>
      </c>
      <c r="AK144" s="30">
        <v>0</v>
      </c>
      <c r="AL144" s="30">
        <v>0</v>
      </c>
      <c r="AM144" s="30">
        <v>0</v>
      </c>
      <c r="AO144" s="30">
        <v>0</v>
      </c>
      <c r="AP144" s="30">
        <v>0</v>
      </c>
      <c r="AQ144" s="30">
        <v>0</v>
      </c>
      <c r="AR144" s="30">
        <v>0</v>
      </c>
    </row>
    <row r="145" spans="1:44">
      <c r="A145" s="6" t="s">
        <v>288</v>
      </c>
      <c r="B145" s="6"/>
      <c r="C145" s="7" t="s">
        <v>256</v>
      </c>
      <c r="D145" s="7" t="s">
        <v>289</v>
      </c>
      <c r="E145" s="7"/>
      <c r="X145" s="29"/>
      <c r="Y145" s="29"/>
      <c r="Z145" s="29"/>
      <c r="AA145" s="29"/>
      <c r="AB145" s="29"/>
      <c r="AC145" s="29"/>
      <c r="AD145" s="29"/>
      <c r="AE145" s="30">
        <v>0</v>
      </c>
      <c r="AF145" s="30">
        <v>0</v>
      </c>
      <c r="AG145" s="30">
        <v>0</v>
      </c>
      <c r="AH145" s="30">
        <v>0</v>
      </c>
      <c r="AI145" s="30">
        <v>0</v>
      </c>
      <c r="AJ145" s="30">
        <v>0</v>
      </c>
      <c r="AK145" s="30">
        <v>0</v>
      </c>
      <c r="AL145" s="30">
        <v>0</v>
      </c>
      <c r="AM145" s="30">
        <v>0</v>
      </c>
      <c r="AO145" s="30">
        <v>0</v>
      </c>
      <c r="AP145" s="30">
        <v>0</v>
      </c>
      <c r="AQ145" s="30">
        <v>0</v>
      </c>
      <c r="AR145" s="30">
        <v>0</v>
      </c>
    </row>
    <row r="146" spans="1:44">
      <c r="A146" s="6" t="s">
        <v>290</v>
      </c>
      <c r="B146" s="6" t="s">
        <v>196</v>
      </c>
      <c r="C146" s="7" t="s">
        <v>256</v>
      </c>
      <c r="D146" s="7" t="s">
        <v>291</v>
      </c>
      <c r="E146" s="7"/>
      <c r="X146" s="29"/>
      <c r="Y146" s="29"/>
      <c r="Z146" s="29"/>
      <c r="AA146" s="29"/>
      <c r="AB146" s="29"/>
      <c r="AC146" s="29"/>
      <c r="AD146" s="29"/>
      <c r="AE146" s="30">
        <v>0</v>
      </c>
      <c r="AF146" s="30">
        <v>0</v>
      </c>
      <c r="AG146" s="30">
        <v>0</v>
      </c>
      <c r="AH146" s="30">
        <v>0</v>
      </c>
      <c r="AI146" s="30">
        <v>0</v>
      </c>
      <c r="AJ146" s="30">
        <v>0</v>
      </c>
      <c r="AK146" s="30">
        <v>0</v>
      </c>
      <c r="AL146" s="30">
        <v>0</v>
      </c>
      <c r="AM146" s="30">
        <v>0</v>
      </c>
      <c r="AO146" s="30">
        <v>0</v>
      </c>
      <c r="AP146" s="30">
        <v>0</v>
      </c>
      <c r="AQ146" s="30">
        <v>0</v>
      </c>
      <c r="AR146" s="30">
        <v>0</v>
      </c>
    </row>
    <row r="147" spans="1:44">
      <c r="A147" s="6" t="s">
        <v>292</v>
      </c>
      <c r="B147" s="6"/>
      <c r="C147" s="7" t="s">
        <v>256</v>
      </c>
      <c r="D147" s="7" t="s">
        <v>293</v>
      </c>
      <c r="E147" s="7"/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15">
        <v>0</v>
      </c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5">
        <v>0</v>
      </c>
      <c r="W147" s="15">
        <v>0</v>
      </c>
      <c r="X147" s="21">
        <v>0</v>
      </c>
      <c r="Y147" s="21">
        <v>0</v>
      </c>
      <c r="Z147" s="21">
        <v>0</v>
      </c>
      <c r="AA147" s="21">
        <v>0</v>
      </c>
      <c r="AB147" s="21">
        <v>0</v>
      </c>
      <c r="AC147" s="21">
        <v>0</v>
      </c>
      <c r="AD147" s="21">
        <v>0</v>
      </c>
      <c r="AE147" s="30">
        <v>0</v>
      </c>
      <c r="AF147" s="30">
        <v>0</v>
      </c>
      <c r="AG147" s="30">
        <v>0</v>
      </c>
      <c r="AH147" s="30">
        <v>0</v>
      </c>
      <c r="AI147" s="30">
        <v>0</v>
      </c>
      <c r="AJ147" s="30">
        <v>0</v>
      </c>
      <c r="AK147" s="30">
        <v>0</v>
      </c>
      <c r="AL147" s="30">
        <v>0</v>
      </c>
      <c r="AM147" s="30">
        <v>0</v>
      </c>
      <c r="AO147" s="30">
        <v>0</v>
      </c>
      <c r="AP147" s="30">
        <v>0</v>
      </c>
      <c r="AQ147" s="30">
        <v>0</v>
      </c>
      <c r="AR147" s="30">
        <v>0</v>
      </c>
    </row>
    <row r="148" spans="1:44">
      <c r="A148" s="6" t="s">
        <v>294</v>
      </c>
      <c r="B148" s="6" t="s">
        <v>196</v>
      </c>
      <c r="C148" s="7" t="s">
        <v>256</v>
      </c>
      <c r="D148" s="7" t="s">
        <v>295</v>
      </c>
      <c r="E148" s="7"/>
      <c r="F148" s="15">
        <v>0</v>
      </c>
      <c r="G148" s="15">
        <v>0</v>
      </c>
      <c r="H148" s="15">
        <v>0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15">
        <v>0</v>
      </c>
      <c r="Q148" s="15">
        <v>0</v>
      </c>
      <c r="R148" s="15">
        <v>0</v>
      </c>
      <c r="S148" s="15">
        <v>0</v>
      </c>
      <c r="T148" s="15">
        <v>0</v>
      </c>
      <c r="U148" s="15">
        <v>0</v>
      </c>
      <c r="V148" s="15">
        <v>0</v>
      </c>
      <c r="W148" s="15">
        <v>0</v>
      </c>
      <c r="X148" s="21">
        <v>0</v>
      </c>
      <c r="Y148" s="21">
        <v>0</v>
      </c>
      <c r="Z148" s="21">
        <v>0</v>
      </c>
      <c r="AA148" s="21">
        <v>0</v>
      </c>
      <c r="AB148" s="21">
        <v>0</v>
      </c>
      <c r="AC148" s="21">
        <v>0</v>
      </c>
      <c r="AD148" s="21">
        <v>0</v>
      </c>
      <c r="AE148" s="30">
        <v>0</v>
      </c>
      <c r="AF148" s="30">
        <v>0</v>
      </c>
      <c r="AG148" s="30">
        <v>0</v>
      </c>
      <c r="AH148" s="30">
        <v>0</v>
      </c>
      <c r="AI148" s="30">
        <v>0</v>
      </c>
      <c r="AJ148" s="30">
        <v>0</v>
      </c>
      <c r="AK148" s="30">
        <v>0</v>
      </c>
      <c r="AL148" s="30">
        <v>0</v>
      </c>
      <c r="AM148" s="30">
        <v>0</v>
      </c>
      <c r="AO148" s="30">
        <v>0</v>
      </c>
      <c r="AP148" s="30">
        <v>0</v>
      </c>
      <c r="AQ148" s="30">
        <v>0</v>
      </c>
      <c r="AR148" s="30">
        <v>0</v>
      </c>
    </row>
    <row r="149" spans="1:44">
      <c r="A149" s="12" t="s">
        <v>296</v>
      </c>
      <c r="B149" s="6" t="s">
        <v>341</v>
      </c>
      <c r="C149" s="11" t="s">
        <v>256</v>
      </c>
      <c r="D149" s="11" t="s">
        <v>297</v>
      </c>
      <c r="E149" s="11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>
        <v>-1959495</v>
      </c>
      <c r="S149" s="15">
        <v>-1959495</v>
      </c>
      <c r="T149" s="15">
        <v>-1959495</v>
      </c>
      <c r="U149" s="15">
        <v>-1959495</v>
      </c>
      <c r="V149" s="15">
        <v>-1959495</v>
      </c>
      <c r="W149" s="15">
        <v>-1959495</v>
      </c>
      <c r="X149" s="21">
        <v>-1959495</v>
      </c>
      <c r="Y149" s="21">
        <v>-1959495</v>
      </c>
      <c r="Z149" s="21">
        <v>-1959495</v>
      </c>
      <c r="AA149" s="21">
        <v>-1959495</v>
      </c>
      <c r="AB149" s="21">
        <v>-1959495</v>
      </c>
      <c r="AC149" s="21">
        <v>-1959495</v>
      </c>
      <c r="AD149" s="21">
        <v>-1782592</v>
      </c>
      <c r="AE149" s="30">
        <v>-1782592</v>
      </c>
      <c r="AF149" s="30">
        <v>-1782592</v>
      </c>
      <c r="AG149" s="30">
        <v>-1782592</v>
      </c>
      <c r="AH149" s="30">
        <v>-1782592</v>
      </c>
      <c r="AI149" s="30">
        <v>-1782592</v>
      </c>
      <c r="AJ149" s="30">
        <v>-1782592</v>
      </c>
      <c r="AK149" s="30">
        <v>-1782592</v>
      </c>
      <c r="AL149" s="30">
        <v>-1782592</v>
      </c>
      <c r="AM149" s="30">
        <v>-1782592</v>
      </c>
      <c r="AO149" s="30">
        <v>-1782592</v>
      </c>
      <c r="AP149" s="30">
        <v>-1782592</v>
      </c>
      <c r="AQ149" s="30">
        <v>-1782592</v>
      </c>
      <c r="AR149" s="30">
        <v>-1782592</v>
      </c>
    </row>
    <row r="150" spans="1:44">
      <c r="A150" s="12" t="s">
        <v>298</v>
      </c>
      <c r="B150" s="6" t="s">
        <v>196</v>
      </c>
      <c r="C150" s="11" t="s">
        <v>256</v>
      </c>
      <c r="D150" s="11" t="s">
        <v>299</v>
      </c>
      <c r="E150" s="11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>
        <v>0</v>
      </c>
      <c r="S150" s="15">
        <v>0</v>
      </c>
      <c r="T150" s="15">
        <v>0</v>
      </c>
      <c r="U150" s="15">
        <v>0</v>
      </c>
      <c r="V150" s="15">
        <v>0</v>
      </c>
      <c r="W150" s="15">
        <v>0</v>
      </c>
      <c r="X150" s="21">
        <v>0</v>
      </c>
      <c r="Y150" s="21">
        <v>0</v>
      </c>
      <c r="Z150" s="21">
        <v>0</v>
      </c>
      <c r="AA150" s="21">
        <v>0</v>
      </c>
      <c r="AB150" s="21">
        <v>0</v>
      </c>
      <c r="AC150" s="21">
        <v>0</v>
      </c>
      <c r="AD150" s="21">
        <v>0</v>
      </c>
      <c r="AE150" s="30">
        <v>0</v>
      </c>
      <c r="AF150" s="30">
        <v>0</v>
      </c>
      <c r="AG150" s="30">
        <v>0</v>
      </c>
      <c r="AH150" s="30">
        <v>0</v>
      </c>
      <c r="AI150" s="30">
        <v>0</v>
      </c>
      <c r="AJ150" s="30">
        <v>0</v>
      </c>
      <c r="AK150" s="30">
        <v>0</v>
      </c>
      <c r="AL150" s="30">
        <v>0</v>
      </c>
      <c r="AM150" s="30">
        <v>0</v>
      </c>
      <c r="AO150" s="30">
        <v>0</v>
      </c>
      <c r="AP150" s="30">
        <v>0</v>
      </c>
      <c r="AQ150" s="30">
        <v>0</v>
      </c>
      <c r="AR150" s="30">
        <v>0</v>
      </c>
    </row>
    <row r="151" spans="1:44">
      <c r="A151" s="6" t="s">
        <v>300</v>
      </c>
      <c r="B151" s="6"/>
      <c r="C151" s="7" t="s">
        <v>256</v>
      </c>
      <c r="D151" s="7" t="s">
        <v>301</v>
      </c>
      <c r="E151" s="7"/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0</v>
      </c>
      <c r="Q151" s="21">
        <v>0</v>
      </c>
      <c r="R151" s="21">
        <v>0</v>
      </c>
      <c r="S151" s="21">
        <v>0</v>
      </c>
      <c r="T151" s="21">
        <v>0</v>
      </c>
      <c r="U151" s="21">
        <v>0</v>
      </c>
      <c r="V151" s="21">
        <v>0</v>
      </c>
      <c r="W151" s="21">
        <v>0</v>
      </c>
      <c r="X151" s="21">
        <v>0</v>
      </c>
      <c r="Y151" s="21">
        <v>0</v>
      </c>
      <c r="Z151" s="21">
        <v>0</v>
      </c>
      <c r="AA151" s="21">
        <v>0</v>
      </c>
      <c r="AB151" s="21">
        <v>0</v>
      </c>
      <c r="AC151" s="21">
        <v>0</v>
      </c>
      <c r="AD151" s="21">
        <v>0</v>
      </c>
      <c r="AE151" s="30"/>
      <c r="AF151" s="30"/>
      <c r="AG151" s="30">
        <v>0</v>
      </c>
      <c r="AH151" s="30">
        <v>0</v>
      </c>
      <c r="AI151" s="30">
        <v>0</v>
      </c>
      <c r="AJ151" s="30">
        <v>0</v>
      </c>
      <c r="AK151" s="30">
        <v>0</v>
      </c>
      <c r="AL151" s="30">
        <v>0</v>
      </c>
      <c r="AM151" s="30">
        <v>0</v>
      </c>
      <c r="AO151" s="30">
        <v>0</v>
      </c>
      <c r="AP151" s="30">
        <v>0</v>
      </c>
      <c r="AQ151" s="30">
        <v>0</v>
      </c>
      <c r="AR151" s="30">
        <v>0</v>
      </c>
    </row>
    <row r="152" spans="1:44">
      <c r="A152" s="6" t="s">
        <v>302</v>
      </c>
      <c r="B152" s="6" t="s">
        <v>196</v>
      </c>
      <c r="C152" s="7" t="s">
        <v>256</v>
      </c>
      <c r="D152" s="7" t="s">
        <v>303</v>
      </c>
      <c r="E152" s="7"/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v>0</v>
      </c>
      <c r="P152" s="21">
        <v>0</v>
      </c>
      <c r="Q152" s="21">
        <v>0</v>
      </c>
      <c r="R152" s="21">
        <v>0</v>
      </c>
      <c r="S152" s="21">
        <v>0</v>
      </c>
      <c r="T152" s="21">
        <v>0</v>
      </c>
      <c r="U152" s="21">
        <v>0</v>
      </c>
      <c r="V152" s="21">
        <v>0</v>
      </c>
      <c r="W152" s="21">
        <v>0</v>
      </c>
      <c r="X152" s="21">
        <v>0</v>
      </c>
      <c r="Y152" s="21">
        <v>0</v>
      </c>
      <c r="Z152" s="21">
        <v>0</v>
      </c>
      <c r="AA152" s="21">
        <v>0</v>
      </c>
      <c r="AB152" s="21">
        <v>0</v>
      </c>
      <c r="AC152" s="21">
        <v>0</v>
      </c>
      <c r="AD152" s="21">
        <v>0</v>
      </c>
      <c r="AE152" s="30">
        <v>0</v>
      </c>
      <c r="AF152" s="30">
        <v>0</v>
      </c>
      <c r="AG152" s="30">
        <v>0</v>
      </c>
      <c r="AH152" s="30">
        <v>0</v>
      </c>
      <c r="AI152" s="30">
        <v>0</v>
      </c>
      <c r="AJ152" s="30">
        <v>0</v>
      </c>
      <c r="AK152" s="30">
        <v>0</v>
      </c>
      <c r="AL152" s="30">
        <v>0</v>
      </c>
      <c r="AM152" s="30">
        <v>0</v>
      </c>
      <c r="AO152" s="30">
        <v>0</v>
      </c>
      <c r="AP152" s="30">
        <v>0</v>
      </c>
      <c r="AQ152" s="30">
        <v>0</v>
      </c>
      <c r="AR152" s="30">
        <v>0</v>
      </c>
    </row>
    <row r="153" spans="1:44">
      <c r="A153" s="6" t="s">
        <v>304</v>
      </c>
      <c r="B153" s="6"/>
      <c r="C153" s="7" t="s">
        <v>256</v>
      </c>
      <c r="D153" s="7" t="s">
        <v>305</v>
      </c>
      <c r="E153" s="7"/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15">
        <v>0</v>
      </c>
      <c r="W153" s="15">
        <v>0</v>
      </c>
      <c r="X153" s="33">
        <v>0</v>
      </c>
      <c r="Y153" s="33">
        <v>0</v>
      </c>
      <c r="Z153" s="33">
        <v>0</v>
      </c>
      <c r="AA153" s="33">
        <v>0</v>
      </c>
      <c r="AB153" s="33">
        <v>0</v>
      </c>
      <c r="AC153" s="33">
        <v>0</v>
      </c>
      <c r="AD153" s="33">
        <v>0</v>
      </c>
      <c r="AE153" s="30">
        <v>0</v>
      </c>
      <c r="AF153" s="30">
        <v>0</v>
      </c>
      <c r="AG153" s="30">
        <v>0</v>
      </c>
      <c r="AH153" s="30">
        <v>0</v>
      </c>
      <c r="AI153" s="30">
        <v>0</v>
      </c>
      <c r="AJ153" s="30">
        <v>0</v>
      </c>
      <c r="AK153" s="30">
        <v>0</v>
      </c>
      <c r="AL153" s="30">
        <v>0</v>
      </c>
      <c r="AM153" s="30">
        <v>0</v>
      </c>
      <c r="AO153" s="30">
        <v>0</v>
      </c>
      <c r="AP153" s="30">
        <v>0</v>
      </c>
      <c r="AQ153" s="30">
        <v>0</v>
      </c>
      <c r="AR153" s="30">
        <v>0</v>
      </c>
    </row>
    <row r="154" spans="1:44">
      <c r="A154" s="8" t="s">
        <v>306</v>
      </c>
      <c r="B154" s="8"/>
      <c r="C154" s="9"/>
      <c r="D154" s="9"/>
      <c r="E154" s="9"/>
      <c r="F154" s="16">
        <f t="shared" ref="F154:AD154" si="7">SUBTOTAL(9,F129:F153)</f>
        <v>11070567</v>
      </c>
      <c r="G154" s="16">
        <f t="shared" si="7"/>
        <v>11070567</v>
      </c>
      <c r="H154" s="16">
        <f t="shared" si="7"/>
        <v>11070567</v>
      </c>
      <c r="I154" s="16">
        <f t="shared" si="7"/>
        <v>11063258</v>
      </c>
      <c r="J154" s="16">
        <f t="shared" si="7"/>
        <v>11063258</v>
      </c>
      <c r="K154" s="16">
        <f t="shared" si="7"/>
        <v>11063258</v>
      </c>
      <c r="L154" s="16">
        <f t="shared" si="7"/>
        <v>6704333</v>
      </c>
      <c r="M154" s="16">
        <f t="shared" si="7"/>
        <v>6704333</v>
      </c>
      <c r="N154" s="16">
        <f t="shared" si="7"/>
        <v>6704333</v>
      </c>
      <c r="O154" s="16">
        <f t="shared" si="7"/>
        <v>6259877</v>
      </c>
      <c r="P154" s="16">
        <f t="shared" si="7"/>
        <v>6259877</v>
      </c>
      <c r="Q154" s="16">
        <f t="shared" si="7"/>
        <v>6259877</v>
      </c>
      <c r="R154" s="16">
        <f t="shared" si="7"/>
        <v>5705377</v>
      </c>
      <c r="S154" s="16">
        <f t="shared" si="7"/>
        <v>5705377</v>
      </c>
      <c r="T154" s="16">
        <f t="shared" si="7"/>
        <v>5705377</v>
      </c>
      <c r="U154" s="16">
        <f t="shared" si="7"/>
        <v>5696613</v>
      </c>
      <c r="V154" s="16">
        <f t="shared" si="7"/>
        <v>5696613</v>
      </c>
      <c r="W154" s="16">
        <f t="shared" si="7"/>
        <v>5696613</v>
      </c>
      <c r="X154" s="16">
        <f t="shared" si="7"/>
        <v>5174164</v>
      </c>
      <c r="Y154" s="16">
        <f t="shared" si="7"/>
        <v>5174164</v>
      </c>
      <c r="Z154" s="16">
        <f t="shared" si="7"/>
        <v>5174164</v>
      </c>
      <c r="AA154" s="16">
        <f t="shared" si="7"/>
        <v>5346489</v>
      </c>
      <c r="AB154" s="16">
        <f t="shared" si="7"/>
        <v>5346489</v>
      </c>
      <c r="AC154" s="16">
        <f t="shared" si="7"/>
        <v>5346489</v>
      </c>
      <c r="AD154" s="16">
        <f t="shared" si="7"/>
        <v>5782479</v>
      </c>
      <c r="AE154" s="32">
        <v>5782479</v>
      </c>
      <c r="AF154" s="32">
        <v>5782479</v>
      </c>
      <c r="AG154" s="32">
        <v>5565494</v>
      </c>
      <c r="AH154" s="32">
        <v>5565494</v>
      </c>
      <c r="AI154" s="32">
        <v>5565494</v>
      </c>
      <c r="AJ154" s="32">
        <v>5149552</v>
      </c>
      <c r="AK154" s="32">
        <v>5149552</v>
      </c>
      <c r="AL154" s="32">
        <v>5149552</v>
      </c>
      <c r="AM154" s="32">
        <v>5117842</v>
      </c>
      <c r="AO154" s="32">
        <v>5117842</v>
      </c>
      <c r="AP154" s="32">
        <v>5117842</v>
      </c>
      <c r="AQ154" s="32">
        <v>5117842</v>
      </c>
      <c r="AR154" s="32">
        <v>5559682</v>
      </c>
    </row>
    <row r="155" spans="1:44" ht="15" thickBot="1">
      <c r="A155" s="8" t="s">
        <v>307</v>
      </c>
      <c r="B155" s="8"/>
      <c r="C155" s="7"/>
      <c r="D155" s="7"/>
      <c r="E155" s="7"/>
      <c r="F155" s="17">
        <f t="shared" ref="F155:AD155" si="8">SUBTOTAL(9,F6:F154)</f>
        <v>-97066594</v>
      </c>
      <c r="G155" s="17">
        <f t="shared" si="8"/>
        <v>-97094426.289999992</v>
      </c>
      <c r="H155" s="17">
        <f t="shared" si="8"/>
        <v>-97122258.579999998</v>
      </c>
      <c r="I155" s="17">
        <f t="shared" si="8"/>
        <v>-101475717</v>
      </c>
      <c r="J155" s="17">
        <f t="shared" si="8"/>
        <v>-101503549.28999999</v>
      </c>
      <c r="K155" s="17">
        <f t="shared" si="8"/>
        <v>-101531381.58</v>
      </c>
      <c r="L155" s="17">
        <f t="shared" si="8"/>
        <v>-110244881</v>
      </c>
      <c r="M155" s="17">
        <f t="shared" si="8"/>
        <v>-110272713.28999999</v>
      </c>
      <c r="N155" s="17">
        <f t="shared" si="8"/>
        <v>-110300545.58</v>
      </c>
      <c r="O155" s="17">
        <f t="shared" si="8"/>
        <v>-108898532</v>
      </c>
      <c r="P155" s="17">
        <f t="shared" si="8"/>
        <v>-109063468.76000001</v>
      </c>
      <c r="Q155" s="17">
        <f t="shared" si="8"/>
        <v>-109228405.52</v>
      </c>
      <c r="R155" s="17">
        <f t="shared" si="8"/>
        <v>-120107365</v>
      </c>
      <c r="S155" s="17">
        <f t="shared" si="8"/>
        <v>-120272301.76000001</v>
      </c>
      <c r="T155" s="17">
        <f t="shared" si="8"/>
        <v>-120437238.52</v>
      </c>
      <c r="U155" s="17">
        <f t="shared" si="8"/>
        <v>-124292693</v>
      </c>
      <c r="V155" s="17">
        <f t="shared" si="8"/>
        <v>-124457629.76000001</v>
      </c>
      <c r="W155" s="17">
        <f t="shared" si="8"/>
        <v>-124622566.52</v>
      </c>
      <c r="X155" s="17">
        <f t="shared" si="8"/>
        <v>-124301559</v>
      </c>
      <c r="Y155" s="17">
        <f t="shared" si="8"/>
        <v>-124466495.76000001</v>
      </c>
      <c r="Z155" s="17">
        <f t="shared" si="8"/>
        <v>-124631432.52</v>
      </c>
      <c r="AA155" s="17">
        <f t="shared" si="8"/>
        <v>-123479575</v>
      </c>
      <c r="AB155" s="17">
        <f t="shared" si="8"/>
        <v>-123644511.76000001</v>
      </c>
      <c r="AC155" s="17">
        <f t="shared" si="8"/>
        <v>-123809448.52</v>
      </c>
      <c r="AD155" s="17">
        <f t="shared" si="8"/>
        <v>-119965923</v>
      </c>
      <c r="AE155" s="17">
        <f>AE15+AE30+AE33+AE46+AE50+AE128+AE154</f>
        <v>-120130859.76000001</v>
      </c>
      <c r="AF155" s="17">
        <f t="shared" ref="AF155:AR155" si="9">AF15+AF30+AF33+AF46+AF50+AF128+AF154</f>
        <v>-120295796.52</v>
      </c>
      <c r="AG155" s="17">
        <f t="shared" si="9"/>
        <v>-122604336</v>
      </c>
      <c r="AH155" s="17">
        <f t="shared" si="9"/>
        <v>-122769272.76000001</v>
      </c>
      <c r="AI155" s="17">
        <f t="shared" si="9"/>
        <v>-122934209.52</v>
      </c>
      <c r="AJ155" s="17">
        <f t="shared" si="9"/>
        <v>-125319715</v>
      </c>
      <c r="AK155" s="17">
        <f t="shared" si="9"/>
        <v>-125484651.76000001</v>
      </c>
      <c r="AL155" s="17">
        <f t="shared" si="9"/>
        <v>-125649588.52</v>
      </c>
      <c r="AM155" s="17">
        <f t="shared" si="9"/>
        <v>-126931020</v>
      </c>
      <c r="AN155" s="17">
        <f t="shared" si="9"/>
        <v>0</v>
      </c>
      <c r="AO155" s="17">
        <f t="shared" si="9"/>
        <v>-126931020</v>
      </c>
      <c r="AP155" s="17">
        <f t="shared" si="9"/>
        <v>-127095956.76000001</v>
      </c>
      <c r="AQ155" s="17">
        <f t="shared" si="9"/>
        <v>-127260893.52</v>
      </c>
      <c r="AR155" s="17">
        <f t="shared" si="9"/>
        <v>-125813250</v>
      </c>
    </row>
    <row r="156" spans="1:44" ht="15" thickTop="1">
      <c r="AO156" s="58"/>
      <c r="AP156" s="58"/>
      <c r="AQ156" s="58"/>
      <c r="AR156" s="58"/>
    </row>
    <row r="157" spans="1:44" ht="15" thickBot="1">
      <c r="F157" s="18">
        <v>-97066594</v>
      </c>
      <c r="G157" s="18">
        <v>-97094426.289999992</v>
      </c>
      <c r="H157" s="18">
        <v>-97122258.579999998</v>
      </c>
      <c r="I157" s="18">
        <v>-101475717</v>
      </c>
      <c r="J157" s="18">
        <v>-101503549.28999999</v>
      </c>
      <c r="K157" s="18">
        <v>-101531381.58</v>
      </c>
      <c r="L157" s="18">
        <v>-110244881</v>
      </c>
      <c r="M157" s="18">
        <v>-110272713.28999999</v>
      </c>
      <c r="N157" s="18">
        <v>-110300545.58</v>
      </c>
      <c r="O157" s="18">
        <v>-108898532</v>
      </c>
      <c r="P157" s="18">
        <v>-109063468.76000001</v>
      </c>
      <c r="Q157" s="18">
        <v>-109228405.52</v>
      </c>
      <c r="R157" s="18">
        <v>-120107365</v>
      </c>
      <c r="S157" s="18">
        <v>-120272301.76000001</v>
      </c>
      <c r="T157" s="18">
        <v>-120437238.52</v>
      </c>
      <c r="U157" s="18">
        <v>-124292693</v>
      </c>
      <c r="V157" s="18">
        <v>-124457629.76000001</v>
      </c>
      <c r="W157" s="18">
        <v>-124622566.52</v>
      </c>
      <c r="X157" s="18">
        <v>-124301559</v>
      </c>
      <c r="Y157" s="18">
        <v>-124466497.21000001</v>
      </c>
      <c r="Z157" s="18">
        <v>-124631433.97000001</v>
      </c>
      <c r="AA157" s="18">
        <v>-123479572.97000001</v>
      </c>
      <c r="AB157" s="18">
        <v>-123644509.73000002</v>
      </c>
      <c r="AC157" s="18">
        <v>-123809446.49000001</v>
      </c>
      <c r="AD157" s="18">
        <v>-119965922.49000001</v>
      </c>
      <c r="AE157" s="34">
        <v>-120130859.76000001</v>
      </c>
      <c r="AF157" s="34">
        <v>-120295796.52</v>
      </c>
      <c r="AG157" s="34">
        <v>-122604336</v>
      </c>
      <c r="AH157" s="34">
        <v>-122769272.76000001</v>
      </c>
      <c r="AI157" s="34">
        <v>-122934209.52</v>
      </c>
      <c r="AJ157" s="34">
        <v>-125319715</v>
      </c>
      <c r="AK157" s="34">
        <v>-125484651.76000001</v>
      </c>
      <c r="AL157" s="34">
        <v>-125649588.52</v>
      </c>
      <c r="AM157" s="34">
        <v>-126931020</v>
      </c>
      <c r="AO157" s="61">
        <f>AO155</f>
        <v>-126931020</v>
      </c>
      <c r="AP157" s="61">
        <f t="shared" ref="AP157:AR157" si="10">AP155</f>
        <v>-127095956.76000001</v>
      </c>
      <c r="AQ157" s="61">
        <f t="shared" si="10"/>
        <v>-127260893.52</v>
      </c>
      <c r="AR157" s="61">
        <f t="shared" si="10"/>
        <v>-125813250</v>
      </c>
    </row>
    <row r="158" spans="1:44" ht="15" thickTop="1">
      <c r="AO158" s="32"/>
      <c r="AP158" s="32"/>
      <c r="AQ158" s="32"/>
      <c r="AR158" s="32"/>
    </row>
    <row r="159" spans="1:44">
      <c r="C159" t="s">
        <v>326</v>
      </c>
      <c r="F159" s="22">
        <f>SUMIF(B6:B153,"Excl",F6:F154)</f>
        <v>-1439654</v>
      </c>
      <c r="R159" s="22">
        <f>SUMIF(B6:B153,"Excl",R6:R154)</f>
        <v>-5485739</v>
      </c>
      <c r="AD159" s="22">
        <f>SUMIF(B6:B153,"Excl",AD6:AD154)</f>
        <v>-1437843</v>
      </c>
      <c r="AM159" s="22">
        <f>SUMIF(B6:B153,"Excl",AM6:AM154)</f>
        <v>-1011179</v>
      </c>
      <c r="AO159" s="32"/>
      <c r="AP159" s="32"/>
      <c r="AQ159" s="32"/>
      <c r="AR159" s="22">
        <f>SUMIF(B6:B153,"Excl",AR6:AR154)</f>
        <v>-415201</v>
      </c>
    </row>
    <row r="160" spans="1:44">
      <c r="C160" t="s">
        <v>327</v>
      </c>
      <c r="F160" s="22">
        <f>SUMIF(B6:B153,"state",F6:F154)</f>
        <v>11070567</v>
      </c>
      <c r="R160" s="22">
        <f>SUMIF(B6:B153,"state",R6:R154)</f>
        <v>5705377</v>
      </c>
      <c r="AD160" s="22">
        <f>SUMIF(B6:B153,"state",AD6:AD154)</f>
        <v>5782479</v>
      </c>
      <c r="AM160" s="22">
        <f>SUMIF(B6:B153,"state",AM6:AM154)</f>
        <v>5117842</v>
      </c>
      <c r="AO160" s="32"/>
      <c r="AP160" s="32"/>
      <c r="AQ160" s="32"/>
      <c r="AR160" s="22">
        <f>SUMIF(B6:B153,"state",AR6:AR154)</f>
        <v>5559682</v>
      </c>
    </row>
    <row r="161" spans="3:44">
      <c r="C161" t="s">
        <v>328</v>
      </c>
      <c r="F161" s="22">
        <f>SUMIF(B6:B153,"tcja",F6:F154)</f>
        <v>7021267</v>
      </c>
      <c r="R161" s="22">
        <f>SUMIF(B6:B153,"tcja",R6:R154)</f>
        <v>6138862</v>
      </c>
      <c r="AD161" s="22">
        <f>SUMIF(B6:B153,"tcja",AD6:AD154)</f>
        <v>4159620</v>
      </c>
      <c r="AM161" s="22">
        <f>SUMIF(B6:B153,"tcja",AM6:AM154)</f>
        <v>2675190</v>
      </c>
      <c r="AO161" s="32"/>
      <c r="AP161" s="32"/>
      <c r="AQ161" s="32"/>
      <c r="AR161" s="22">
        <f>SUMIF(B6:B153,"tcja",AR6:AR154)</f>
        <v>2180524</v>
      </c>
    </row>
    <row r="162" spans="3:44">
      <c r="C162" t="s">
        <v>345</v>
      </c>
      <c r="F162" s="22">
        <f>SUMIF(B6:B153,"fed nol",F6:F154)</f>
        <v>0</v>
      </c>
      <c r="R162" s="22">
        <f>SUMIF(B6:B153,"fed nol",R6:R154)</f>
        <v>0</v>
      </c>
      <c r="AD162" s="22">
        <f>SUMIF(B6:B153,"fed nol",AD6:AD154)</f>
        <v>0</v>
      </c>
      <c r="AM162" s="22">
        <f>SUMIF(B6:B153,"fed nol",AM6:AM154)</f>
        <v>0</v>
      </c>
      <c r="AO162" s="32"/>
      <c r="AP162" s="32"/>
      <c r="AQ162" s="32"/>
      <c r="AR162" s="22">
        <f>SUMIF(B6:B153,"fed nol",AR6:AR154)</f>
        <v>0</v>
      </c>
    </row>
    <row r="163" spans="3:44">
      <c r="AO163" s="32"/>
      <c r="AP163" s="32"/>
      <c r="AQ163" s="32"/>
      <c r="AR163" s="32"/>
    </row>
    <row r="164" spans="3:44">
      <c r="F164" s="62">
        <f>F157-F159-F160-F161</f>
        <v>-113718774</v>
      </c>
      <c r="R164" s="19">
        <f>R157-R159-R160-R161</f>
        <v>-126465865</v>
      </c>
      <c r="AO164" s="32"/>
      <c r="AP164" s="32"/>
      <c r="AQ164" s="32"/>
      <c r="AR164" s="32"/>
    </row>
    <row r="165" spans="3:44">
      <c r="AO165" s="32"/>
      <c r="AP165" s="32"/>
      <c r="AQ165" s="32"/>
      <c r="AR165" s="32"/>
    </row>
    <row r="166" spans="3:44">
      <c r="AO166" s="60"/>
      <c r="AP166" s="60"/>
      <c r="AQ166" s="60"/>
      <c r="AR166" s="60"/>
    </row>
    <row r="167" spans="3:44">
      <c r="AO167" s="44"/>
      <c r="AP167" s="44"/>
      <c r="AQ167" s="44"/>
      <c r="AR167" s="44"/>
    </row>
    <row r="168" spans="3:44">
      <c r="AO168" s="59"/>
      <c r="AP168" s="59"/>
      <c r="AQ168" s="59"/>
      <c r="AR168" s="59"/>
    </row>
  </sheetData>
  <phoneticPr fontId="19" type="noConversion"/>
  <pageMargins left="0.7" right="0.7" top="0.75" bottom="0.75" header="0.3" footer="0.3"/>
  <pageSetup scale="50" orientation="landscape" r:id="rId1"/>
  <headerFooter>
    <oddHeader>&amp;RCASE NO. 2024-00276
ATTACHMENT 1
TO STAFF DR NO. 3-04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70"/>
  <sheetViews>
    <sheetView workbookViewId="0">
      <pane xSplit="4" ySplit="5" topLeftCell="AH28" activePane="bottomRight" state="frozen"/>
      <selection activeCell="C30" sqref="C30"/>
      <selection pane="topRight" activeCell="C30" sqref="C30"/>
      <selection pane="bottomLeft" activeCell="C30" sqref="C30"/>
      <selection pane="bottomRight"/>
    </sheetView>
  </sheetViews>
  <sheetFormatPr defaultRowHeight="14.25"/>
  <cols>
    <col min="1" max="1" width="39.25" bestFit="1" customWidth="1"/>
    <col min="2" max="2" width="6.375" bestFit="1" customWidth="1"/>
    <col min="3" max="3" width="20" bestFit="1" customWidth="1"/>
    <col min="4" max="4" width="27.875" bestFit="1" customWidth="1"/>
    <col min="5" max="10" width="13.625" bestFit="1" customWidth="1"/>
    <col min="11" max="16" width="12.625" bestFit="1" customWidth="1"/>
    <col min="17" max="17" width="13.375" bestFit="1" customWidth="1"/>
    <col min="18" max="38" width="12.625" bestFit="1" customWidth="1"/>
    <col min="40" max="43" width="12.625" bestFit="1" customWidth="1"/>
  </cols>
  <sheetData>
    <row r="1" spans="1:43" ht="15">
      <c r="A1" s="3" t="s">
        <v>0</v>
      </c>
    </row>
    <row r="2" spans="1:43" ht="15">
      <c r="A2" s="3" t="s">
        <v>1</v>
      </c>
    </row>
    <row r="3" spans="1:43" ht="15" thickBot="1">
      <c r="B3" s="1"/>
    </row>
    <row r="4" spans="1:43">
      <c r="A4" s="4"/>
      <c r="B4" s="4"/>
      <c r="C4" s="4"/>
      <c r="D4" s="4"/>
      <c r="E4" s="13" t="s">
        <v>308</v>
      </c>
      <c r="F4" s="13" t="s">
        <v>321</v>
      </c>
      <c r="G4" s="13" t="s">
        <v>321</v>
      </c>
      <c r="H4" s="13" t="s">
        <v>321</v>
      </c>
      <c r="I4" s="13" t="s">
        <v>321</v>
      </c>
      <c r="J4" s="13" t="s">
        <v>321</v>
      </c>
      <c r="K4" s="13" t="s">
        <v>321</v>
      </c>
      <c r="L4" s="13" t="s">
        <v>321</v>
      </c>
      <c r="M4" s="13" t="s">
        <v>321</v>
      </c>
      <c r="N4" s="13" t="s">
        <v>321</v>
      </c>
      <c r="O4" s="13" t="s">
        <v>321</v>
      </c>
      <c r="P4" s="13" t="s">
        <v>321</v>
      </c>
      <c r="Q4" s="13" t="s">
        <v>321</v>
      </c>
      <c r="R4" s="13" t="s">
        <v>322</v>
      </c>
      <c r="S4" s="13" t="s">
        <v>322</v>
      </c>
      <c r="T4" s="13" t="s">
        <v>322</v>
      </c>
      <c r="U4" s="13" t="s">
        <v>322</v>
      </c>
      <c r="V4" s="13" t="s">
        <v>322</v>
      </c>
      <c r="W4" s="13" t="s">
        <v>322</v>
      </c>
      <c r="X4" s="13" t="s">
        <v>322</v>
      </c>
      <c r="Y4" s="13" t="s">
        <v>322</v>
      </c>
      <c r="Z4" s="13" t="s">
        <v>322</v>
      </c>
      <c r="AA4" s="13" t="s">
        <v>322</v>
      </c>
      <c r="AB4" s="13" t="s">
        <v>322</v>
      </c>
      <c r="AC4" s="13" t="s">
        <v>322</v>
      </c>
      <c r="AD4" s="25" t="s">
        <v>323</v>
      </c>
      <c r="AE4" s="25" t="s">
        <v>323</v>
      </c>
      <c r="AF4" s="25" t="s">
        <v>323</v>
      </c>
      <c r="AG4" s="25" t="s">
        <v>323</v>
      </c>
      <c r="AH4" s="25" t="s">
        <v>323</v>
      </c>
      <c r="AI4" s="25" t="s">
        <v>323</v>
      </c>
      <c r="AJ4" s="25" t="s">
        <v>323</v>
      </c>
      <c r="AK4" s="25" t="s">
        <v>323</v>
      </c>
      <c r="AL4" s="25" t="s">
        <v>323</v>
      </c>
      <c r="AN4" s="25" t="s">
        <v>323</v>
      </c>
      <c r="AO4" s="25" t="s">
        <v>323</v>
      </c>
      <c r="AP4" s="25" t="s">
        <v>323</v>
      </c>
      <c r="AQ4" s="25" t="s">
        <v>323</v>
      </c>
    </row>
    <row r="5" spans="1:43" ht="15" thickBot="1">
      <c r="A5" s="5" t="s">
        <v>2</v>
      </c>
      <c r="B5" s="5"/>
      <c r="C5" s="5" t="s">
        <v>3</v>
      </c>
      <c r="D5" s="5" t="s">
        <v>4</v>
      </c>
      <c r="E5" s="14">
        <v>44469</v>
      </c>
      <c r="F5" s="14">
        <v>44500</v>
      </c>
      <c r="G5" s="14">
        <v>44530</v>
      </c>
      <c r="H5" s="14">
        <v>44561</v>
      </c>
      <c r="I5" s="14">
        <v>44592</v>
      </c>
      <c r="J5" s="14">
        <v>44620</v>
      </c>
      <c r="K5" s="14">
        <v>44651</v>
      </c>
      <c r="L5" s="14">
        <v>44681</v>
      </c>
      <c r="M5" s="14">
        <v>44712</v>
      </c>
      <c r="N5" s="14">
        <v>44742</v>
      </c>
      <c r="O5" s="14">
        <v>44773</v>
      </c>
      <c r="P5" s="14">
        <v>44804</v>
      </c>
      <c r="Q5" s="14">
        <v>44834</v>
      </c>
      <c r="R5" s="14">
        <v>44865</v>
      </c>
      <c r="S5" s="14">
        <v>44895</v>
      </c>
      <c r="T5" s="14">
        <v>44926</v>
      </c>
      <c r="U5" s="14">
        <v>44957</v>
      </c>
      <c r="V5" s="14">
        <v>44985</v>
      </c>
      <c r="W5" s="14">
        <v>45016</v>
      </c>
      <c r="X5" s="14">
        <v>45046</v>
      </c>
      <c r="Y5" s="14">
        <v>45077</v>
      </c>
      <c r="Z5" s="14">
        <v>45107</v>
      </c>
      <c r="AA5" s="14">
        <v>45138</v>
      </c>
      <c r="AB5" s="14">
        <v>45169</v>
      </c>
      <c r="AC5" s="14">
        <v>45199</v>
      </c>
      <c r="AD5" s="28">
        <v>45230</v>
      </c>
      <c r="AE5" s="28">
        <v>45260</v>
      </c>
      <c r="AF5" s="28">
        <v>45291</v>
      </c>
      <c r="AG5" s="28">
        <v>45322</v>
      </c>
      <c r="AH5" s="28">
        <v>45351</v>
      </c>
      <c r="AI5" s="28">
        <v>45382</v>
      </c>
      <c r="AJ5" s="28">
        <v>45412</v>
      </c>
      <c r="AK5" s="28">
        <v>45443</v>
      </c>
      <c r="AL5" s="28">
        <v>45473</v>
      </c>
      <c r="AN5" s="28">
        <v>45473</v>
      </c>
      <c r="AO5" s="28">
        <v>45504</v>
      </c>
      <c r="AP5" s="28">
        <v>45535</v>
      </c>
      <c r="AQ5" s="28">
        <v>45565</v>
      </c>
    </row>
    <row r="6" spans="1:43">
      <c r="A6" s="6" t="s">
        <v>5</v>
      </c>
      <c r="B6" s="6"/>
      <c r="C6" s="7" t="s">
        <v>6</v>
      </c>
      <c r="D6" s="7" t="s">
        <v>7</v>
      </c>
      <c r="AD6" s="30">
        <v>0</v>
      </c>
      <c r="AE6" s="30">
        <v>0</v>
      </c>
      <c r="AF6" s="30">
        <v>0</v>
      </c>
      <c r="AG6" s="30">
        <v>0</v>
      </c>
      <c r="AH6" s="30">
        <v>0</v>
      </c>
      <c r="AI6" s="30">
        <v>0</v>
      </c>
      <c r="AJ6" s="30">
        <v>0</v>
      </c>
      <c r="AK6" s="30">
        <v>0</v>
      </c>
      <c r="AL6" s="30">
        <v>0</v>
      </c>
      <c r="AN6" s="30">
        <v>0</v>
      </c>
      <c r="AO6" s="30">
        <v>0</v>
      </c>
      <c r="AP6" s="30">
        <v>0</v>
      </c>
      <c r="AQ6" s="30">
        <v>0</v>
      </c>
    </row>
    <row r="7" spans="1:43">
      <c r="A7" s="6" t="s">
        <v>8</v>
      </c>
      <c r="B7" s="6"/>
      <c r="C7" s="7" t="s">
        <v>6</v>
      </c>
      <c r="D7" s="7" t="s">
        <v>9</v>
      </c>
      <c r="AD7" s="30">
        <v>0</v>
      </c>
      <c r="AE7" s="30">
        <v>0</v>
      </c>
      <c r="AF7" s="30">
        <v>0</v>
      </c>
      <c r="AG7" s="30">
        <v>0</v>
      </c>
      <c r="AH7" s="30">
        <v>0</v>
      </c>
      <c r="AI7" s="30">
        <v>0</v>
      </c>
      <c r="AJ7" s="30">
        <v>0</v>
      </c>
      <c r="AK7" s="30">
        <v>0</v>
      </c>
      <c r="AL7" s="30">
        <v>0</v>
      </c>
      <c r="AN7" s="30">
        <v>0</v>
      </c>
      <c r="AO7" s="30">
        <v>0</v>
      </c>
      <c r="AP7" s="30">
        <v>0</v>
      </c>
      <c r="AQ7" s="30">
        <v>0</v>
      </c>
    </row>
    <row r="8" spans="1:43">
      <c r="A8" s="6" t="s">
        <v>10</v>
      </c>
      <c r="B8" s="6"/>
      <c r="C8" s="7" t="s">
        <v>6</v>
      </c>
      <c r="D8" s="7" t="s">
        <v>11</v>
      </c>
      <c r="E8" s="15">
        <v>94915</v>
      </c>
      <c r="F8" s="15">
        <v>94915</v>
      </c>
      <c r="G8" s="15">
        <v>94915</v>
      </c>
      <c r="H8" s="15">
        <v>96428</v>
      </c>
      <c r="I8" s="15">
        <v>96428</v>
      </c>
      <c r="J8" s="15">
        <v>96428</v>
      </c>
      <c r="K8" s="15">
        <v>98801</v>
      </c>
      <c r="L8" s="15">
        <v>98801</v>
      </c>
      <c r="M8" s="15">
        <v>98801</v>
      </c>
      <c r="N8" s="15">
        <v>100952</v>
      </c>
      <c r="O8" s="15">
        <v>100952</v>
      </c>
      <c r="P8" s="15">
        <v>100952</v>
      </c>
      <c r="Q8" s="15">
        <v>103293</v>
      </c>
      <c r="R8" s="15">
        <v>103293</v>
      </c>
      <c r="S8" s="15">
        <v>103293</v>
      </c>
      <c r="T8" s="15">
        <v>105661</v>
      </c>
      <c r="U8" s="15">
        <v>105661</v>
      </c>
      <c r="V8" s="15">
        <v>105661</v>
      </c>
      <c r="W8" s="21">
        <v>22804</v>
      </c>
      <c r="X8" s="15">
        <v>22804</v>
      </c>
      <c r="Y8" s="15">
        <v>22804</v>
      </c>
      <c r="Z8" s="15">
        <v>25212</v>
      </c>
      <c r="AA8" s="15">
        <v>25212</v>
      </c>
      <c r="AB8" s="15">
        <v>25212</v>
      </c>
      <c r="AC8" s="15">
        <v>27790</v>
      </c>
      <c r="AD8" s="30">
        <v>27790</v>
      </c>
      <c r="AE8" s="30">
        <v>27790</v>
      </c>
      <c r="AF8" s="30">
        <v>32244</v>
      </c>
      <c r="AG8" s="30">
        <v>32244</v>
      </c>
      <c r="AH8" s="30">
        <v>32244</v>
      </c>
      <c r="AI8" s="30">
        <v>34800</v>
      </c>
      <c r="AJ8" s="30">
        <v>34800</v>
      </c>
      <c r="AK8" s="30">
        <v>34800</v>
      </c>
      <c r="AL8" s="30">
        <v>37403</v>
      </c>
      <c r="AN8" s="30">
        <v>37403</v>
      </c>
      <c r="AO8" s="30">
        <v>37403</v>
      </c>
      <c r="AP8" s="30">
        <v>37403</v>
      </c>
      <c r="AQ8" s="30">
        <v>40193</v>
      </c>
    </row>
    <row r="9" spans="1:43">
      <c r="A9" s="6" t="s">
        <v>12</v>
      </c>
      <c r="B9" s="6" t="s">
        <v>13</v>
      </c>
      <c r="C9" s="7" t="s">
        <v>6</v>
      </c>
      <c r="D9" s="7" t="s">
        <v>14</v>
      </c>
      <c r="E9" s="15">
        <v>1249670</v>
      </c>
      <c r="F9" s="15">
        <v>1249670</v>
      </c>
      <c r="G9" s="15">
        <v>1249670</v>
      </c>
      <c r="H9" s="15">
        <v>1278088</v>
      </c>
      <c r="I9" s="15">
        <v>1278088</v>
      </c>
      <c r="J9" s="15">
        <v>1278088</v>
      </c>
      <c r="K9" s="15">
        <v>1306506</v>
      </c>
      <c r="L9" s="15">
        <v>1306506</v>
      </c>
      <c r="M9" s="15">
        <v>1306506</v>
      </c>
      <c r="N9" s="15">
        <v>1334924</v>
      </c>
      <c r="O9" s="15">
        <v>1334924</v>
      </c>
      <c r="P9" s="15">
        <v>1334924</v>
      </c>
      <c r="Q9" s="15">
        <v>613120</v>
      </c>
      <c r="R9" s="15">
        <v>613120</v>
      </c>
      <c r="S9" s="15">
        <v>613120</v>
      </c>
      <c r="T9" s="15">
        <v>529991</v>
      </c>
      <c r="U9" s="15">
        <v>529991</v>
      </c>
      <c r="V9" s="15">
        <v>529991</v>
      </c>
      <c r="W9" s="21">
        <v>446861</v>
      </c>
      <c r="X9" s="15">
        <v>446861</v>
      </c>
      <c r="Y9" s="15">
        <v>446861</v>
      </c>
      <c r="Z9" s="15">
        <v>363731</v>
      </c>
      <c r="AA9" s="15">
        <v>363731</v>
      </c>
      <c r="AB9" s="15">
        <v>363731</v>
      </c>
      <c r="AC9" s="15">
        <v>864071</v>
      </c>
      <c r="AD9" s="30">
        <v>864071</v>
      </c>
      <c r="AE9" s="30">
        <v>864071</v>
      </c>
      <c r="AF9" s="30">
        <v>900522</v>
      </c>
      <c r="AG9" s="30">
        <v>900522</v>
      </c>
      <c r="AH9" s="30">
        <v>900522</v>
      </c>
      <c r="AI9" s="30">
        <v>936974</v>
      </c>
      <c r="AJ9" s="30">
        <v>936974</v>
      </c>
      <c r="AK9" s="30">
        <v>936974</v>
      </c>
      <c r="AL9" s="30">
        <v>973425</v>
      </c>
      <c r="AN9" s="30">
        <v>973425</v>
      </c>
      <c r="AO9" s="30">
        <v>973425</v>
      </c>
      <c r="AP9" s="30">
        <v>973425</v>
      </c>
      <c r="AQ9" s="30">
        <v>1177127</v>
      </c>
    </row>
    <row r="10" spans="1:43">
      <c r="A10" s="6" t="s">
        <v>15</v>
      </c>
      <c r="B10" s="6"/>
      <c r="C10" s="7" t="s">
        <v>6</v>
      </c>
      <c r="D10" s="7" t="s">
        <v>16</v>
      </c>
      <c r="AD10" s="30">
        <v>0</v>
      </c>
      <c r="AE10" s="30">
        <v>0</v>
      </c>
      <c r="AF10" s="30">
        <v>0</v>
      </c>
      <c r="AG10" s="30">
        <v>0</v>
      </c>
      <c r="AH10" s="30">
        <v>0</v>
      </c>
      <c r="AI10" s="30">
        <v>0</v>
      </c>
      <c r="AJ10" s="30">
        <v>0</v>
      </c>
      <c r="AK10" s="30">
        <v>0</v>
      </c>
      <c r="AL10" s="30">
        <v>0</v>
      </c>
      <c r="AN10" s="30">
        <v>0</v>
      </c>
      <c r="AO10" s="30">
        <v>0</v>
      </c>
      <c r="AP10" s="30">
        <v>0</v>
      </c>
      <c r="AQ10" s="30">
        <v>0</v>
      </c>
    </row>
    <row r="11" spans="1:43">
      <c r="A11" s="6" t="s">
        <v>17</v>
      </c>
      <c r="B11" s="6"/>
      <c r="C11" s="7" t="s">
        <v>6</v>
      </c>
      <c r="D11" s="7" t="s">
        <v>18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6428</v>
      </c>
      <c r="L11" s="15">
        <v>6428</v>
      </c>
      <c r="M11" s="15">
        <v>6428</v>
      </c>
      <c r="N11" s="15">
        <v>5858</v>
      </c>
      <c r="O11" s="15">
        <v>5858</v>
      </c>
      <c r="P11" s="15">
        <v>5858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30">
        <v>0</v>
      </c>
      <c r="AE11" s="30">
        <v>0</v>
      </c>
      <c r="AF11" s="30">
        <v>0</v>
      </c>
      <c r="AG11" s="30">
        <v>0</v>
      </c>
      <c r="AH11" s="30">
        <v>0</v>
      </c>
      <c r="AI11" s="30">
        <v>0</v>
      </c>
      <c r="AJ11" s="30">
        <v>0</v>
      </c>
      <c r="AK11" s="30">
        <v>0</v>
      </c>
      <c r="AL11" s="30">
        <v>17</v>
      </c>
      <c r="AN11" s="30">
        <v>17</v>
      </c>
      <c r="AO11" s="30">
        <v>17</v>
      </c>
      <c r="AP11" s="30">
        <v>17</v>
      </c>
      <c r="AQ11" s="30">
        <v>0</v>
      </c>
    </row>
    <row r="12" spans="1:43">
      <c r="A12" s="6" t="s">
        <v>19</v>
      </c>
      <c r="B12" s="6" t="s">
        <v>13</v>
      </c>
      <c r="C12" s="7" t="s">
        <v>6</v>
      </c>
      <c r="D12" s="7" t="s">
        <v>20</v>
      </c>
      <c r="E12" s="15">
        <v>2086143</v>
      </c>
      <c r="F12" s="15">
        <v>2086143</v>
      </c>
      <c r="G12" s="15">
        <v>2086143</v>
      </c>
      <c r="H12" s="15">
        <v>9880030</v>
      </c>
      <c r="I12" s="15">
        <v>9880030</v>
      </c>
      <c r="J12" s="15">
        <v>9880030</v>
      </c>
      <c r="K12" s="15">
        <v>-349917</v>
      </c>
      <c r="L12" s="15">
        <v>-349917</v>
      </c>
      <c r="M12" s="15">
        <v>-349917</v>
      </c>
      <c r="N12" s="15">
        <v>-271440</v>
      </c>
      <c r="O12" s="15">
        <v>-271440</v>
      </c>
      <c r="P12" s="15">
        <v>-271440</v>
      </c>
      <c r="Q12" s="15">
        <v>8396905</v>
      </c>
      <c r="R12" s="15">
        <v>8396905</v>
      </c>
      <c r="S12" s="15">
        <v>8396905</v>
      </c>
      <c r="T12" s="15">
        <v>8173806</v>
      </c>
      <c r="U12" s="15">
        <v>8173806</v>
      </c>
      <c r="V12" s="15">
        <v>8173806</v>
      </c>
      <c r="W12" s="21">
        <v>8173806</v>
      </c>
      <c r="X12" s="15">
        <v>8173806</v>
      </c>
      <c r="Y12" s="15">
        <v>8173806</v>
      </c>
      <c r="Z12" s="15">
        <v>8173806</v>
      </c>
      <c r="AA12" s="15">
        <v>8173806</v>
      </c>
      <c r="AB12" s="15">
        <v>8173806</v>
      </c>
      <c r="AC12" s="15">
        <v>-45285</v>
      </c>
      <c r="AD12" s="30">
        <v>-45285</v>
      </c>
      <c r="AE12" s="30">
        <v>-45285</v>
      </c>
      <c r="AF12" s="30">
        <v>679877</v>
      </c>
      <c r="AG12" s="30">
        <v>679877</v>
      </c>
      <c r="AH12" s="30">
        <v>679877</v>
      </c>
      <c r="AI12" s="30">
        <v>-8407498</v>
      </c>
      <c r="AJ12" s="30">
        <v>-8407498</v>
      </c>
      <c r="AK12" s="30">
        <v>-8407498</v>
      </c>
      <c r="AL12" s="30">
        <v>3004096</v>
      </c>
      <c r="AN12" s="30">
        <v>3004096</v>
      </c>
      <c r="AO12" s="30">
        <v>3004096</v>
      </c>
      <c r="AP12" s="30">
        <v>3004096</v>
      </c>
      <c r="AQ12" s="30">
        <v>3640505</v>
      </c>
    </row>
    <row r="13" spans="1:43">
      <c r="A13" s="6" t="s">
        <v>21</v>
      </c>
      <c r="B13" s="6"/>
      <c r="C13" s="7" t="s">
        <v>6</v>
      </c>
      <c r="D13" s="7" t="s">
        <v>22</v>
      </c>
      <c r="E13" s="15">
        <v>67023</v>
      </c>
      <c r="F13" s="15">
        <v>67023</v>
      </c>
      <c r="G13" s="15">
        <v>67023</v>
      </c>
      <c r="H13" s="15">
        <v>67023</v>
      </c>
      <c r="I13" s="15">
        <v>67023</v>
      </c>
      <c r="J13" s="15">
        <v>67023</v>
      </c>
      <c r="K13" s="15">
        <v>67023</v>
      </c>
      <c r="L13" s="15">
        <v>67023</v>
      </c>
      <c r="M13" s="15">
        <v>67023</v>
      </c>
      <c r="N13" s="15">
        <v>67023</v>
      </c>
      <c r="O13" s="15">
        <v>67023</v>
      </c>
      <c r="P13" s="15">
        <v>67023</v>
      </c>
      <c r="Q13" s="15">
        <v>57658</v>
      </c>
      <c r="R13" s="15">
        <v>57658</v>
      </c>
      <c r="S13" s="15">
        <v>57658</v>
      </c>
      <c r="T13" s="15">
        <v>57658</v>
      </c>
      <c r="U13" s="15">
        <v>57658</v>
      </c>
      <c r="V13" s="15">
        <v>57658</v>
      </c>
      <c r="W13" s="21">
        <v>57658</v>
      </c>
      <c r="X13" s="15">
        <v>57658</v>
      </c>
      <c r="Y13" s="15">
        <v>57658</v>
      </c>
      <c r="Z13" s="15">
        <v>57658</v>
      </c>
      <c r="AA13" s="15">
        <v>57658</v>
      </c>
      <c r="AB13" s="15">
        <v>57658</v>
      </c>
      <c r="AC13" s="15">
        <v>51114</v>
      </c>
      <c r="AD13" s="30">
        <v>51114</v>
      </c>
      <c r="AE13" s="30">
        <v>51114</v>
      </c>
      <c r="AF13" s="30">
        <v>51114</v>
      </c>
      <c r="AG13" s="30">
        <v>51114</v>
      </c>
      <c r="AH13" s="30">
        <v>51114</v>
      </c>
      <c r="AI13" s="30">
        <v>51114</v>
      </c>
      <c r="AJ13" s="30">
        <v>51114</v>
      </c>
      <c r="AK13" s="30">
        <v>51114</v>
      </c>
      <c r="AL13" s="30">
        <v>51114</v>
      </c>
      <c r="AN13" s="30">
        <v>51114</v>
      </c>
      <c r="AO13" s="30">
        <v>51114</v>
      </c>
      <c r="AP13" s="30">
        <v>51114</v>
      </c>
      <c r="AQ13" s="30">
        <v>23539</v>
      </c>
    </row>
    <row r="14" spans="1:43">
      <c r="A14" s="6" t="s">
        <v>23</v>
      </c>
      <c r="B14" s="6"/>
      <c r="C14" s="7" t="s">
        <v>6</v>
      </c>
      <c r="D14" s="7" t="s">
        <v>24</v>
      </c>
      <c r="E14" s="15">
        <v>55170</v>
      </c>
      <c r="F14" s="15">
        <v>55170</v>
      </c>
      <c r="G14" s="15">
        <v>55170</v>
      </c>
      <c r="H14" s="15">
        <v>57705</v>
      </c>
      <c r="I14" s="15">
        <v>57705</v>
      </c>
      <c r="J14" s="15">
        <v>57705</v>
      </c>
      <c r="K14" s="15">
        <v>67641</v>
      </c>
      <c r="L14" s="15">
        <v>67641</v>
      </c>
      <c r="M14" s="15">
        <v>67641</v>
      </c>
      <c r="N14" s="15">
        <v>65522</v>
      </c>
      <c r="O14" s="15">
        <v>65522</v>
      </c>
      <c r="P14" s="15">
        <v>65522</v>
      </c>
      <c r="Q14" s="15">
        <v>64545</v>
      </c>
      <c r="R14" s="15">
        <v>64545</v>
      </c>
      <c r="S14" s="15">
        <v>64545</v>
      </c>
      <c r="T14" s="15">
        <v>66587</v>
      </c>
      <c r="U14" s="15">
        <v>66587</v>
      </c>
      <c r="V14" s="15">
        <v>66587</v>
      </c>
      <c r="W14" s="21">
        <v>55673</v>
      </c>
      <c r="X14" s="15">
        <v>55673</v>
      </c>
      <c r="Y14" s="15">
        <v>55673</v>
      </c>
      <c r="Z14" s="15">
        <v>57101</v>
      </c>
      <c r="AA14" s="15">
        <v>57101</v>
      </c>
      <c r="AB14" s="15">
        <v>57101</v>
      </c>
      <c r="AC14" s="15">
        <v>54222</v>
      </c>
      <c r="AD14" s="30">
        <v>54222</v>
      </c>
      <c r="AE14" s="30">
        <v>54222</v>
      </c>
      <c r="AF14" s="30">
        <v>55754</v>
      </c>
      <c r="AG14" s="30">
        <v>55754</v>
      </c>
      <c r="AH14" s="30">
        <v>55754</v>
      </c>
      <c r="AI14" s="30">
        <v>55277</v>
      </c>
      <c r="AJ14" s="30">
        <v>55277</v>
      </c>
      <c r="AK14" s="30">
        <v>55277</v>
      </c>
      <c r="AL14" s="30">
        <v>53850</v>
      </c>
      <c r="AN14" s="30">
        <v>53850</v>
      </c>
      <c r="AO14" s="30">
        <v>53850</v>
      </c>
      <c r="AP14" s="30">
        <v>53850</v>
      </c>
      <c r="AQ14" s="30">
        <v>52462</v>
      </c>
    </row>
    <row r="15" spans="1:43">
      <c r="A15" s="8" t="s">
        <v>25</v>
      </c>
      <c r="B15" s="8"/>
      <c r="C15" s="9"/>
      <c r="D15" s="9"/>
      <c r="E15" s="16">
        <f t="shared" ref="E15:AC15" si="0">SUBTOTAL(9,E6:E14)</f>
        <v>3552921</v>
      </c>
      <c r="F15" s="16">
        <f t="shared" si="0"/>
        <v>3552921</v>
      </c>
      <c r="G15" s="16">
        <f t="shared" si="0"/>
        <v>3552921</v>
      </c>
      <c r="H15" s="16">
        <f t="shared" si="0"/>
        <v>11379274</v>
      </c>
      <c r="I15" s="16">
        <f t="shared" si="0"/>
        <v>11379274</v>
      </c>
      <c r="J15" s="16">
        <f t="shared" si="0"/>
        <v>11379274</v>
      </c>
      <c r="K15" s="16">
        <f t="shared" si="0"/>
        <v>1196482</v>
      </c>
      <c r="L15" s="16">
        <f t="shared" si="0"/>
        <v>1196482</v>
      </c>
      <c r="M15" s="16">
        <f t="shared" si="0"/>
        <v>1196482</v>
      </c>
      <c r="N15" s="16">
        <f t="shared" si="0"/>
        <v>1302839</v>
      </c>
      <c r="O15" s="16">
        <f t="shared" si="0"/>
        <v>1302839</v>
      </c>
      <c r="P15" s="16">
        <f t="shared" si="0"/>
        <v>1302839</v>
      </c>
      <c r="Q15" s="16">
        <f t="shared" si="0"/>
        <v>9235521</v>
      </c>
      <c r="R15" s="16">
        <f t="shared" si="0"/>
        <v>9235521</v>
      </c>
      <c r="S15" s="16">
        <f t="shared" si="0"/>
        <v>9235521</v>
      </c>
      <c r="T15" s="16">
        <f t="shared" si="0"/>
        <v>8933703</v>
      </c>
      <c r="U15" s="16">
        <f t="shared" si="0"/>
        <v>8933703</v>
      </c>
      <c r="V15" s="16">
        <f t="shared" si="0"/>
        <v>8933703</v>
      </c>
      <c r="W15" s="16">
        <f t="shared" si="0"/>
        <v>8756802</v>
      </c>
      <c r="X15" s="16">
        <f t="shared" si="0"/>
        <v>8756802</v>
      </c>
      <c r="Y15" s="16">
        <f t="shared" si="0"/>
        <v>8756802</v>
      </c>
      <c r="Z15" s="16">
        <f t="shared" si="0"/>
        <v>8677508</v>
      </c>
      <c r="AA15" s="16">
        <f t="shared" si="0"/>
        <v>8677508</v>
      </c>
      <c r="AB15" s="16">
        <f t="shared" si="0"/>
        <v>8677508</v>
      </c>
      <c r="AC15" s="16">
        <f t="shared" si="0"/>
        <v>951912</v>
      </c>
      <c r="AD15" s="32">
        <v>951912</v>
      </c>
      <c r="AE15" s="32">
        <v>951912</v>
      </c>
      <c r="AF15" s="32">
        <v>1719511</v>
      </c>
      <c r="AG15" s="32">
        <v>1719511</v>
      </c>
      <c r="AH15" s="32">
        <v>1719511</v>
      </c>
      <c r="AI15" s="32">
        <v>-7329333</v>
      </c>
      <c r="AJ15" s="32">
        <v>-7329333</v>
      </c>
      <c r="AK15" s="32">
        <v>-7329333</v>
      </c>
      <c r="AL15" s="32">
        <v>4119905</v>
      </c>
      <c r="AN15" s="32">
        <v>4119905</v>
      </c>
      <c r="AO15" s="32">
        <v>4119905</v>
      </c>
      <c r="AP15" s="32">
        <v>4119905</v>
      </c>
      <c r="AQ15" s="32">
        <v>4933826</v>
      </c>
    </row>
    <row r="16" spans="1:43">
      <c r="A16" s="6" t="s">
        <v>26</v>
      </c>
      <c r="B16" s="6"/>
      <c r="C16" s="7" t="s">
        <v>27</v>
      </c>
      <c r="D16" s="7" t="s">
        <v>28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  <c r="AI16" s="30">
        <v>0</v>
      </c>
      <c r="AJ16" s="30">
        <v>0</v>
      </c>
      <c r="AK16" s="30">
        <v>0</v>
      </c>
      <c r="AL16" s="30">
        <v>0</v>
      </c>
      <c r="AN16" s="30">
        <v>0</v>
      </c>
      <c r="AO16" s="30">
        <v>0</v>
      </c>
      <c r="AP16" s="30">
        <v>0</v>
      </c>
      <c r="AQ16" s="30">
        <v>0</v>
      </c>
    </row>
    <row r="17" spans="1:43">
      <c r="A17" s="6" t="s">
        <v>29</v>
      </c>
      <c r="B17" s="6" t="s">
        <v>13</v>
      </c>
      <c r="C17" s="7" t="s">
        <v>27</v>
      </c>
      <c r="D17" s="7" t="s">
        <v>30</v>
      </c>
      <c r="E17" s="15">
        <v>11156393</v>
      </c>
      <c r="F17" s="15">
        <v>11156393</v>
      </c>
      <c r="G17" s="15">
        <v>11156393</v>
      </c>
      <c r="H17" s="15">
        <v>7704295</v>
      </c>
      <c r="I17" s="15">
        <v>7704295</v>
      </c>
      <c r="J17" s="15">
        <v>7704295</v>
      </c>
      <c r="K17" s="15">
        <v>7800331</v>
      </c>
      <c r="L17" s="15">
        <v>7800331</v>
      </c>
      <c r="M17" s="15">
        <v>7800331</v>
      </c>
      <c r="N17" s="15">
        <v>7895271</v>
      </c>
      <c r="O17" s="15">
        <v>7895271</v>
      </c>
      <c r="P17" s="15">
        <v>7895271</v>
      </c>
      <c r="Q17" s="15">
        <v>6519741</v>
      </c>
      <c r="R17" s="15">
        <v>6519741</v>
      </c>
      <c r="S17" s="15">
        <v>6519741</v>
      </c>
      <c r="T17" s="15">
        <v>6546922</v>
      </c>
      <c r="U17" s="15">
        <v>6546922</v>
      </c>
      <c r="V17" s="15">
        <v>6546922</v>
      </c>
      <c r="W17" s="21">
        <v>6589332</v>
      </c>
      <c r="X17" s="15">
        <v>6589332</v>
      </c>
      <c r="Y17" s="15">
        <v>6589332</v>
      </c>
      <c r="Z17" s="15">
        <v>6634440</v>
      </c>
      <c r="AA17" s="15">
        <v>6634440</v>
      </c>
      <c r="AB17" s="15">
        <v>6634440</v>
      </c>
      <c r="AC17" s="15">
        <v>7320985</v>
      </c>
      <c r="AD17" s="30">
        <v>7320985</v>
      </c>
      <c r="AE17" s="30">
        <v>7320985</v>
      </c>
      <c r="AF17" s="30">
        <v>7329364</v>
      </c>
      <c r="AG17" s="30">
        <v>7329364</v>
      </c>
      <c r="AH17" s="30">
        <v>7329364</v>
      </c>
      <c r="AI17" s="30">
        <v>6298606</v>
      </c>
      <c r="AJ17" s="30">
        <v>6298606</v>
      </c>
      <c r="AK17" s="30">
        <v>6298606</v>
      </c>
      <c r="AL17" s="30">
        <v>6288048</v>
      </c>
      <c r="AN17" s="30">
        <v>6288048</v>
      </c>
      <c r="AO17" s="30">
        <v>6288048</v>
      </c>
      <c r="AP17" s="30">
        <v>6288048</v>
      </c>
      <c r="AQ17" s="30">
        <v>5603373</v>
      </c>
    </row>
    <row r="18" spans="1:43">
      <c r="A18" s="6" t="s">
        <v>31</v>
      </c>
      <c r="B18" s="6" t="s">
        <v>13</v>
      </c>
      <c r="C18" s="7" t="s">
        <v>27</v>
      </c>
      <c r="D18" s="7" t="s">
        <v>32</v>
      </c>
      <c r="E18" s="15">
        <v>-3482825</v>
      </c>
      <c r="F18" s="15">
        <v>-3482825</v>
      </c>
      <c r="G18" s="15">
        <v>-3482825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30">
        <v>0</v>
      </c>
      <c r="AE18" s="30">
        <v>0</v>
      </c>
      <c r="AF18" s="30">
        <v>0</v>
      </c>
      <c r="AG18" s="30">
        <v>0</v>
      </c>
      <c r="AH18" s="30">
        <v>0</v>
      </c>
      <c r="AI18" s="30">
        <v>0</v>
      </c>
      <c r="AJ18" s="30">
        <v>0</v>
      </c>
      <c r="AK18" s="30">
        <v>0</v>
      </c>
      <c r="AL18" s="30">
        <v>0</v>
      </c>
      <c r="AN18" s="30">
        <v>0</v>
      </c>
      <c r="AO18" s="30">
        <v>0</v>
      </c>
      <c r="AP18" s="30">
        <v>0</v>
      </c>
      <c r="AQ18" s="30">
        <v>0</v>
      </c>
    </row>
    <row r="19" spans="1:43">
      <c r="A19" s="6" t="s">
        <v>33</v>
      </c>
      <c r="B19" s="6" t="s">
        <v>13</v>
      </c>
      <c r="C19" s="7" t="s">
        <v>27</v>
      </c>
      <c r="D19" s="7" t="s">
        <v>34</v>
      </c>
      <c r="E19" s="15">
        <v>-4330129</v>
      </c>
      <c r="F19" s="15">
        <v>-4330129</v>
      </c>
      <c r="G19" s="15">
        <v>-4330129</v>
      </c>
      <c r="H19" s="15">
        <v>-3659230</v>
      </c>
      <c r="I19" s="15">
        <v>-3659230</v>
      </c>
      <c r="J19" s="15">
        <v>-3659230</v>
      </c>
      <c r="K19" s="15">
        <v>-3855052</v>
      </c>
      <c r="L19" s="15">
        <v>-3855052</v>
      </c>
      <c r="M19" s="15">
        <v>-3855052</v>
      </c>
      <c r="N19" s="15">
        <v>-3647768</v>
      </c>
      <c r="O19" s="15">
        <v>-3647768</v>
      </c>
      <c r="P19" s="15">
        <v>-3647768</v>
      </c>
      <c r="Q19" s="15">
        <v>-5818540</v>
      </c>
      <c r="R19" s="15">
        <v>-5818540</v>
      </c>
      <c r="S19" s="15">
        <v>-5818540</v>
      </c>
      <c r="T19" s="15">
        <v>-5818540</v>
      </c>
      <c r="U19" s="15">
        <v>-5818540</v>
      </c>
      <c r="V19" s="15">
        <v>-5818540</v>
      </c>
      <c r="W19" s="21">
        <v>-5818540</v>
      </c>
      <c r="X19" s="15">
        <v>-5818540</v>
      </c>
      <c r="Y19" s="15">
        <v>-5818540</v>
      </c>
      <c r="Z19" s="15">
        <v>-5818540</v>
      </c>
      <c r="AA19" s="15">
        <v>-5818540</v>
      </c>
      <c r="AB19" s="15">
        <v>-5818540</v>
      </c>
      <c r="AC19" s="15">
        <v>-5177922</v>
      </c>
      <c r="AD19" s="30">
        <v>-5177922</v>
      </c>
      <c r="AE19" s="30">
        <v>-5177922</v>
      </c>
      <c r="AF19" s="30">
        <v>-5177922</v>
      </c>
      <c r="AG19" s="30">
        <v>-5177922</v>
      </c>
      <c r="AH19" s="30">
        <v>-5177922</v>
      </c>
      <c r="AI19" s="30">
        <v>-5177922</v>
      </c>
      <c r="AJ19" s="30">
        <v>-5177922</v>
      </c>
      <c r="AK19" s="30">
        <v>-5177922</v>
      </c>
      <c r="AL19" s="30">
        <v>-5177922</v>
      </c>
      <c r="AN19" s="30">
        <v>-5177922</v>
      </c>
      <c r="AO19" s="30">
        <v>-5177922</v>
      </c>
      <c r="AP19" s="30">
        <v>-5177922</v>
      </c>
      <c r="AQ19" s="30">
        <v>-5540782</v>
      </c>
    </row>
    <row r="20" spans="1:43">
      <c r="A20" s="6" t="s">
        <v>35</v>
      </c>
      <c r="B20" s="6" t="s">
        <v>13</v>
      </c>
      <c r="C20" s="7" t="s">
        <v>27</v>
      </c>
      <c r="D20" s="7" t="s">
        <v>36</v>
      </c>
      <c r="E20" s="15">
        <v>895381</v>
      </c>
      <c r="F20" s="15">
        <v>895381</v>
      </c>
      <c r="G20" s="15">
        <v>895381</v>
      </c>
      <c r="H20" s="15">
        <v>895381</v>
      </c>
      <c r="I20" s="15">
        <v>895381</v>
      </c>
      <c r="J20" s="15">
        <v>895381</v>
      </c>
      <c r="K20" s="15">
        <v>895381</v>
      </c>
      <c r="L20" s="15">
        <v>895381</v>
      </c>
      <c r="M20" s="15">
        <v>895381</v>
      </c>
      <c r="N20" s="15">
        <v>895381</v>
      </c>
      <c r="O20" s="15">
        <v>895381</v>
      </c>
      <c r="P20" s="15">
        <v>895381</v>
      </c>
      <c r="Q20" s="15">
        <v>895381</v>
      </c>
      <c r="R20" s="15">
        <v>895381</v>
      </c>
      <c r="S20" s="15">
        <v>895381</v>
      </c>
      <c r="T20" s="15">
        <v>895381</v>
      </c>
      <c r="U20" s="15">
        <v>895381</v>
      </c>
      <c r="V20" s="15">
        <v>895381</v>
      </c>
      <c r="W20" s="21">
        <v>895381</v>
      </c>
      <c r="X20" s="15">
        <v>895381</v>
      </c>
      <c r="Y20" s="15">
        <v>895381</v>
      </c>
      <c r="Z20" s="15">
        <v>895381</v>
      </c>
      <c r="AA20" s="15">
        <v>895381</v>
      </c>
      <c r="AB20" s="15">
        <v>895381</v>
      </c>
      <c r="AC20" s="15">
        <v>896430</v>
      </c>
      <c r="AD20" s="30">
        <v>896430</v>
      </c>
      <c r="AE20" s="30">
        <v>896430</v>
      </c>
      <c r="AF20" s="30">
        <v>896430</v>
      </c>
      <c r="AG20" s="30">
        <v>896430</v>
      </c>
      <c r="AH20" s="30">
        <v>896430</v>
      </c>
      <c r="AI20" s="30">
        <v>896430</v>
      </c>
      <c r="AJ20" s="30">
        <v>896430</v>
      </c>
      <c r="AK20" s="30">
        <v>896430</v>
      </c>
      <c r="AL20" s="30">
        <v>896430</v>
      </c>
      <c r="AN20" s="30">
        <v>896430</v>
      </c>
      <c r="AO20" s="30">
        <v>896430</v>
      </c>
      <c r="AP20" s="30">
        <v>896430</v>
      </c>
      <c r="AQ20" s="30">
        <v>892937</v>
      </c>
    </row>
    <row r="21" spans="1:43">
      <c r="A21" s="6" t="s">
        <v>37</v>
      </c>
      <c r="B21" s="6" t="s">
        <v>13</v>
      </c>
      <c r="C21" s="7" t="s">
        <v>27</v>
      </c>
      <c r="D21" s="7" t="s">
        <v>38</v>
      </c>
      <c r="E21" s="15">
        <v>4800453</v>
      </c>
      <c r="F21" s="15">
        <v>4800453</v>
      </c>
      <c r="G21" s="15">
        <v>4800453</v>
      </c>
      <c r="H21" s="15">
        <v>4911712</v>
      </c>
      <c r="I21" s="15">
        <v>4911712</v>
      </c>
      <c r="J21" s="15">
        <v>4911712</v>
      </c>
      <c r="K21" s="15">
        <v>4911712</v>
      </c>
      <c r="L21" s="15">
        <v>4911712</v>
      </c>
      <c r="M21" s="15">
        <v>4911712</v>
      </c>
      <c r="N21" s="15">
        <v>4911712</v>
      </c>
      <c r="O21" s="15">
        <v>4911712</v>
      </c>
      <c r="P21" s="15">
        <v>4911712</v>
      </c>
      <c r="Q21" s="15">
        <v>4911712</v>
      </c>
      <c r="R21" s="15">
        <v>4911712</v>
      </c>
      <c r="S21" s="15">
        <v>4911712</v>
      </c>
      <c r="T21" s="15">
        <v>4911712</v>
      </c>
      <c r="U21" s="15">
        <v>4911712</v>
      </c>
      <c r="V21" s="15">
        <v>4911712</v>
      </c>
      <c r="W21" s="21">
        <v>4911712</v>
      </c>
      <c r="X21" s="15">
        <v>4911712</v>
      </c>
      <c r="Y21" s="15">
        <v>4911712</v>
      </c>
      <c r="Z21" s="15">
        <v>4911712</v>
      </c>
      <c r="AA21" s="15">
        <v>4911712</v>
      </c>
      <c r="AB21" s="15">
        <v>4911712</v>
      </c>
      <c r="AC21" s="15">
        <v>4911712</v>
      </c>
      <c r="AD21" s="30">
        <v>4911712</v>
      </c>
      <c r="AE21" s="30">
        <v>4911712</v>
      </c>
      <c r="AF21" s="30">
        <v>4911712</v>
      </c>
      <c r="AG21" s="30">
        <v>4911712</v>
      </c>
      <c r="AH21" s="30">
        <v>4911712</v>
      </c>
      <c r="AI21" s="30">
        <v>4911712</v>
      </c>
      <c r="AJ21" s="30">
        <v>4911712</v>
      </c>
      <c r="AK21" s="30">
        <v>4911712</v>
      </c>
      <c r="AL21" s="30">
        <v>4911712</v>
      </c>
      <c r="AN21" s="30">
        <v>4911712</v>
      </c>
      <c r="AO21" s="30">
        <v>4911712</v>
      </c>
      <c r="AP21" s="30">
        <v>4911712</v>
      </c>
      <c r="AQ21" s="30">
        <v>4903059</v>
      </c>
    </row>
    <row r="22" spans="1:43">
      <c r="A22" s="6" t="s">
        <v>39</v>
      </c>
      <c r="B22" s="6" t="s">
        <v>13</v>
      </c>
      <c r="C22" s="7" t="s">
        <v>27</v>
      </c>
      <c r="D22" s="7" t="s">
        <v>40</v>
      </c>
      <c r="E22" s="15">
        <v>10725812</v>
      </c>
      <c r="F22" s="15">
        <v>10725812</v>
      </c>
      <c r="G22" s="15">
        <v>10725812</v>
      </c>
      <c r="H22" s="15">
        <v>10725812</v>
      </c>
      <c r="I22" s="15">
        <v>10725812</v>
      </c>
      <c r="J22" s="15">
        <v>10725812</v>
      </c>
      <c r="K22" s="15">
        <v>10725812</v>
      </c>
      <c r="L22" s="15">
        <v>10725812</v>
      </c>
      <c r="M22" s="15">
        <v>10725812</v>
      </c>
      <c r="N22" s="15">
        <v>10725812</v>
      </c>
      <c r="O22" s="15">
        <v>10725812</v>
      </c>
      <c r="P22" s="15">
        <v>10725812</v>
      </c>
      <c r="Q22" s="15">
        <v>12101351</v>
      </c>
      <c r="R22" s="15">
        <v>12101351</v>
      </c>
      <c r="S22" s="15">
        <v>12101351</v>
      </c>
      <c r="T22" s="15">
        <v>12101351</v>
      </c>
      <c r="U22" s="15">
        <v>12101351</v>
      </c>
      <c r="V22" s="15">
        <v>12101351</v>
      </c>
      <c r="W22" s="21">
        <v>12101351</v>
      </c>
      <c r="X22" s="15">
        <v>12101351</v>
      </c>
      <c r="Y22" s="15">
        <v>12101351</v>
      </c>
      <c r="Z22" s="15">
        <v>12101351</v>
      </c>
      <c r="AA22" s="15">
        <v>12101351</v>
      </c>
      <c r="AB22" s="15">
        <v>12101351</v>
      </c>
      <c r="AC22" s="15">
        <v>11994141</v>
      </c>
      <c r="AD22" s="30">
        <v>11994141</v>
      </c>
      <c r="AE22" s="30">
        <v>11994141</v>
      </c>
      <c r="AF22" s="30">
        <v>11994141</v>
      </c>
      <c r="AG22" s="30">
        <v>11994141</v>
      </c>
      <c r="AH22" s="30">
        <v>11994141</v>
      </c>
      <c r="AI22" s="30">
        <v>11994141</v>
      </c>
      <c r="AJ22" s="30">
        <v>11994141</v>
      </c>
      <c r="AK22" s="30">
        <v>11994141</v>
      </c>
      <c r="AL22" s="30">
        <v>11994141</v>
      </c>
      <c r="AN22" s="30">
        <v>11994141</v>
      </c>
      <c r="AO22" s="30">
        <v>11994141</v>
      </c>
      <c r="AP22" s="30">
        <v>11994141</v>
      </c>
      <c r="AQ22" s="30">
        <v>11280430</v>
      </c>
    </row>
    <row r="23" spans="1:43">
      <c r="A23" s="6" t="s">
        <v>41</v>
      </c>
      <c r="B23" s="6" t="s">
        <v>13</v>
      </c>
      <c r="C23" s="7" t="s">
        <v>27</v>
      </c>
      <c r="D23" s="7" t="s">
        <v>42</v>
      </c>
      <c r="E23" s="15">
        <v>5757264</v>
      </c>
      <c r="F23" s="15">
        <v>5757264</v>
      </c>
      <c r="G23" s="15">
        <v>5757264</v>
      </c>
      <c r="H23" s="15">
        <v>3934672</v>
      </c>
      <c r="I23" s="15">
        <v>3934672</v>
      </c>
      <c r="J23" s="15">
        <v>3934672</v>
      </c>
      <c r="K23" s="15">
        <v>3997721</v>
      </c>
      <c r="L23" s="15">
        <v>3997721</v>
      </c>
      <c r="M23" s="15">
        <v>3997721</v>
      </c>
      <c r="N23" s="15">
        <v>4052407</v>
      </c>
      <c r="O23" s="15">
        <v>4052407</v>
      </c>
      <c r="P23" s="15">
        <v>4052407</v>
      </c>
      <c r="Q23" s="15">
        <v>3104019</v>
      </c>
      <c r="R23" s="15">
        <v>3104019</v>
      </c>
      <c r="S23" s="15">
        <v>3104019</v>
      </c>
      <c r="T23" s="15">
        <v>2845091</v>
      </c>
      <c r="U23" s="15">
        <v>2845091</v>
      </c>
      <c r="V23" s="15">
        <v>2845091</v>
      </c>
      <c r="W23" s="21">
        <v>3214351</v>
      </c>
      <c r="X23" s="15">
        <v>3214351</v>
      </c>
      <c r="Y23" s="15">
        <v>3214351</v>
      </c>
      <c r="Z23" s="15">
        <v>3214351</v>
      </c>
      <c r="AA23" s="15">
        <v>3214351</v>
      </c>
      <c r="AB23" s="15">
        <v>3214351</v>
      </c>
      <c r="AC23" s="15">
        <v>3248868</v>
      </c>
      <c r="AD23" s="30">
        <v>3248868</v>
      </c>
      <c r="AE23" s="30">
        <v>3248868</v>
      </c>
      <c r="AF23" s="30">
        <v>3085107</v>
      </c>
      <c r="AG23" s="30">
        <v>3085107</v>
      </c>
      <c r="AH23" s="30">
        <v>3085107</v>
      </c>
      <c r="AI23" s="30">
        <v>3460731</v>
      </c>
      <c r="AJ23" s="30">
        <v>3460731</v>
      </c>
      <c r="AK23" s="30">
        <v>3460731</v>
      </c>
      <c r="AL23" s="30">
        <v>3499676</v>
      </c>
      <c r="AN23" s="30">
        <v>3499676</v>
      </c>
      <c r="AO23" s="30">
        <v>3499676</v>
      </c>
      <c r="AP23" s="30">
        <v>3499676</v>
      </c>
      <c r="AQ23" s="30">
        <v>3568372</v>
      </c>
    </row>
    <row r="24" spans="1:43">
      <c r="A24" s="6" t="s">
        <v>43</v>
      </c>
      <c r="B24" s="6"/>
      <c r="C24" s="7" t="s">
        <v>27</v>
      </c>
      <c r="D24" s="7" t="s">
        <v>44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30">
        <v>0</v>
      </c>
      <c r="AE24" s="30">
        <v>0</v>
      </c>
      <c r="AF24" s="30">
        <v>0</v>
      </c>
      <c r="AG24" s="30">
        <v>0</v>
      </c>
      <c r="AH24" s="30">
        <v>0</v>
      </c>
      <c r="AI24" s="30">
        <v>0</v>
      </c>
      <c r="AJ24" s="30">
        <v>0</v>
      </c>
      <c r="AK24" s="30">
        <v>0</v>
      </c>
      <c r="AL24" s="30">
        <v>0</v>
      </c>
      <c r="AN24" s="30">
        <v>0</v>
      </c>
      <c r="AO24" s="30">
        <v>0</v>
      </c>
      <c r="AP24" s="30">
        <v>0</v>
      </c>
      <c r="AQ24" s="30">
        <v>0</v>
      </c>
    </row>
    <row r="25" spans="1:43">
      <c r="A25" s="10" t="s">
        <v>45</v>
      </c>
      <c r="B25" s="6"/>
      <c r="C25" s="7" t="s">
        <v>27</v>
      </c>
      <c r="D25" s="11" t="s">
        <v>46</v>
      </c>
      <c r="E25" s="15">
        <v>-1384637</v>
      </c>
      <c r="F25" s="15">
        <v>-1384637</v>
      </c>
      <c r="G25" s="15">
        <v>-1384637</v>
      </c>
      <c r="H25" s="15">
        <v>-1384637</v>
      </c>
      <c r="I25" s="15">
        <v>-1384637</v>
      </c>
      <c r="J25" s="15">
        <v>-1384637</v>
      </c>
      <c r="K25" s="15">
        <v>-1384637</v>
      </c>
      <c r="L25" s="15">
        <v>-1384637</v>
      </c>
      <c r="M25" s="15">
        <v>-1384637</v>
      </c>
      <c r="N25" s="15">
        <v>-1384637</v>
      </c>
      <c r="O25" s="15">
        <v>-1384637</v>
      </c>
      <c r="P25" s="15">
        <v>-1384637</v>
      </c>
      <c r="Q25" s="15">
        <v>-1384637</v>
      </c>
      <c r="R25" s="15">
        <v>-1384637</v>
      </c>
      <c r="S25" s="15">
        <v>-1384637</v>
      </c>
      <c r="T25" s="15">
        <v>-1384637</v>
      </c>
      <c r="U25" s="15">
        <v>-1384637</v>
      </c>
      <c r="V25" s="15">
        <v>-1384637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30">
        <v>0</v>
      </c>
      <c r="AE25" s="30">
        <v>0</v>
      </c>
      <c r="AF25" s="30">
        <v>0</v>
      </c>
      <c r="AG25" s="30">
        <v>0</v>
      </c>
      <c r="AH25" s="30">
        <v>0</v>
      </c>
      <c r="AI25" s="30">
        <v>0</v>
      </c>
      <c r="AJ25" s="30">
        <v>0</v>
      </c>
      <c r="AK25" s="30">
        <v>0</v>
      </c>
      <c r="AL25" s="30">
        <v>0</v>
      </c>
      <c r="AN25" s="30">
        <v>0</v>
      </c>
      <c r="AO25" s="30">
        <v>0</v>
      </c>
      <c r="AP25" s="30">
        <v>0</v>
      </c>
      <c r="AQ25" s="30">
        <v>0</v>
      </c>
    </row>
    <row r="26" spans="1:43">
      <c r="A26" s="10" t="s">
        <v>47</v>
      </c>
      <c r="B26" s="6"/>
      <c r="C26" s="7" t="s">
        <v>27</v>
      </c>
      <c r="D26" s="11" t="s">
        <v>48</v>
      </c>
      <c r="E26" s="15">
        <v>1384637</v>
      </c>
      <c r="F26" s="15">
        <v>1384637</v>
      </c>
      <c r="G26" s="15">
        <v>1384637</v>
      </c>
      <c r="H26" s="15">
        <v>1384637</v>
      </c>
      <c r="I26" s="15">
        <v>1384637</v>
      </c>
      <c r="J26" s="15">
        <v>1384637</v>
      </c>
      <c r="K26" s="15">
        <v>1384637</v>
      </c>
      <c r="L26" s="15">
        <v>1384637</v>
      </c>
      <c r="M26" s="15">
        <v>1384637</v>
      </c>
      <c r="N26" s="15">
        <v>1384637</v>
      </c>
      <c r="O26" s="15">
        <v>1384637</v>
      </c>
      <c r="P26" s="15">
        <v>1384637</v>
      </c>
      <c r="Q26" s="15">
        <v>1384637</v>
      </c>
      <c r="R26" s="15">
        <v>1384637</v>
      </c>
      <c r="S26" s="15">
        <v>1384637</v>
      </c>
      <c r="T26" s="15">
        <v>1384637</v>
      </c>
      <c r="U26" s="15">
        <v>1384637</v>
      </c>
      <c r="V26" s="15">
        <v>1384637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30">
        <v>0</v>
      </c>
      <c r="AE26" s="30">
        <v>0</v>
      </c>
      <c r="AF26" s="30">
        <v>0</v>
      </c>
      <c r="AG26" s="30">
        <v>0</v>
      </c>
      <c r="AH26" s="30">
        <v>0</v>
      </c>
      <c r="AI26" s="30">
        <v>0</v>
      </c>
      <c r="AJ26" s="30">
        <v>0</v>
      </c>
      <c r="AK26" s="30">
        <v>0</v>
      </c>
      <c r="AL26" s="30">
        <v>0</v>
      </c>
      <c r="AN26" s="30">
        <v>0</v>
      </c>
      <c r="AO26" s="30">
        <v>0</v>
      </c>
      <c r="AP26" s="30">
        <v>0</v>
      </c>
      <c r="AQ26" s="30">
        <v>0</v>
      </c>
    </row>
    <row r="27" spans="1:43">
      <c r="A27" s="10" t="s">
        <v>49</v>
      </c>
      <c r="B27" s="6"/>
      <c r="C27" s="7" t="s">
        <v>27</v>
      </c>
      <c r="D27" s="42" t="s">
        <v>50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>
        <v>-132914</v>
      </c>
      <c r="U27" s="15">
        <v>-132914</v>
      </c>
      <c r="V27" s="15">
        <v>-132914</v>
      </c>
      <c r="W27" s="21">
        <v>-107937</v>
      </c>
      <c r="X27" s="15">
        <v>-107937</v>
      </c>
      <c r="Y27" s="15">
        <v>-107937</v>
      </c>
      <c r="Z27" s="15">
        <v>-472139</v>
      </c>
      <c r="AA27" s="15">
        <v>-472139</v>
      </c>
      <c r="AB27" s="15">
        <v>-472139</v>
      </c>
      <c r="AC27" s="15">
        <v>2374733</v>
      </c>
      <c r="AD27" s="30">
        <v>2374733</v>
      </c>
      <c r="AE27" s="30">
        <v>2374733</v>
      </c>
      <c r="AF27" s="30">
        <v>2233934</v>
      </c>
      <c r="AG27" s="30">
        <v>2233934</v>
      </c>
      <c r="AH27" s="30">
        <v>2233934</v>
      </c>
      <c r="AI27" s="30">
        <v>2130685</v>
      </c>
      <c r="AJ27" s="30">
        <v>2130685</v>
      </c>
      <c r="AK27" s="30">
        <v>2130685</v>
      </c>
      <c r="AL27" s="30">
        <v>2125078</v>
      </c>
      <c r="AN27" s="30">
        <v>2125078</v>
      </c>
      <c r="AO27" s="30">
        <v>2125078</v>
      </c>
      <c r="AP27" s="30">
        <v>2125078</v>
      </c>
      <c r="AQ27" s="30">
        <v>1861538</v>
      </c>
    </row>
    <row r="28" spans="1:43">
      <c r="A28" s="6" t="s">
        <v>51</v>
      </c>
      <c r="B28" s="6" t="s">
        <v>13</v>
      </c>
      <c r="C28" s="7" t="s">
        <v>27</v>
      </c>
      <c r="D28" s="7" t="s">
        <v>52</v>
      </c>
      <c r="E28" s="15">
        <v>590990</v>
      </c>
      <c r="F28" s="15">
        <v>590990</v>
      </c>
      <c r="G28" s="15">
        <v>590990</v>
      </c>
      <c r="H28" s="15">
        <v>914125</v>
      </c>
      <c r="I28" s="15">
        <v>914125</v>
      </c>
      <c r="J28" s="15">
        <v>914125</v>
      </c>
      <c r="K28" s="15">
        <v>1398827</v>
      </c>
      <c r="L28" s="15">
        <v>1398827</v>
      </c>
      <c r="M28" s="15">
        <v>1398827</v>
      </c>
      <c r="N28" s="15">
        <v>1883529</v>
      </c>
      <c r="O28" s="15">
        <v>1883529</v>
      </c>
      <c r="P28" s="15">
        <v>1883529</v>
      </c>
      <c r="Q28" s="15">
        <v>623929</v>
      </c>
      <c r="R28" s="15">
        <v>623929</v>
      </c>
      <c r="S28" s="15">
        <v>623929</v>
      </c>
      <c r="T28" s="15">
        <v>866606</v>
      </c>
      <c r="U28" s="15">
        <v>866606</v>
      </c>
      <c r="V28" s="15">
        <v>866606</v>
      </c>
      <c r="W28" s="21">
        <v>1228575</v>
      </c>
      <c r="X28" s="15">
        <v>1228575</v>
      </c>
      <c r="Y28" s="15">
        <v>1228575</v>
      </c>
      <c r="Z28" s="15">
        <v>1592590</v>
      </c>
      <c r="AA28" s="15">
        <v>1592590</v>
      </c>
      <c r="AB28" s="15">
        <v>1592590</v>
      </c>
      <c r="AC28" s="15">
        <v>284183</v>
      </c>
      <c r="AD28" s="30">
        <v>284183</v>
      </c>
      <c r="AE28" s="30">
        <v>284183</v>
      </c>
      <c r="AF28" s="30">
        <v>523469</v>
      </c>
      <c r="AG28" s="30">
        <v>523469</v>
      </c>
      <c r="AH28" s="30">
        <v>523469</v>
      </c>
      <c r="AI28" s="30">
        <v>882398</v>
      </c>
      <c r="AJ28" s="30">
        <v>882398</v>
      </c>
      <c r="AK28" s="30">
        <v>882398</v>
      </c>
      <c r="AL28" s="30">
        <v>1241328</v>
      </c>
      <c r="AN28" s="30">
        <v>1241328</v>
      </c>
      <c r="AO28" s="30">
        <v>1241328</v>
      </c>
      <c r="AP28" s="30">
        <v>1241328</v>
      </c>
      <c r="AQ28" s="30">
        <v>597745</v>
      </c>
    </row>
    <row r="29" spans="1:43">
      <c r="A29" s="6" t="s">
        <v>53</v>
      </c>
      <c r="B29" s="6" t="s">
        <v>13</v>
      </c>
      <c r="C29" s="7" t="s">
        <v>27</v>
      </c>
      <c r="D29" s="7" t="s">
        <v>54</v>
      </c>
      <c r="E29" s="15">
        <v>13781153</v>
      </c>
      <c r="F29" s="15">
        <v>13781153</v>
      </c>
      <c r="G29" s="15">
        <v>13781153</v>
      </c>
      <c r="H29" s="15">
        <v>8186342</v>
      </c>
      <c r="I29" s="15">
        <v>8186342</v>
      </c>
      <c r="J29" s="15">
        <v>8186342</v>
      </c>
      <c r="K29" s="15">
        <v>8198092</v>
      </c>
      <c r="L29" s="15">
        <v>8198092</v>
      </c>
      <c r="M29" s="15">
        <v>8198092</v>
      </c>
      <c r="N29" s="15">
        <v>8176820</v>
      </c>
      <c r="O29" s="15">
        <v>8176820</v>
      </c>
      <c r="P29" s="15">
        <v>8176820</v>
      </c>
      <c r="Q29" s="15">
        <v>8230887</v>
      </c>
      <c r="R29" s="15">
        <v>8230887</v>
      </c>
      <c r="S29" s="15">
        <v>8230887</v>
      </c>
      <c r="T29" s="15">
        <v>8180628</v>
      </c>
      <c r="U29" s="15">
        <v>8180628</v>
      </c>
      <c r="V29" s="15">
        <v>8180628</v>
      </c>
      <c r="W29" s="21">
        <v>8102420</v>
      </c>
      <c r="X29" s="15">
        <v>8102420</v>
      </c>
      <c r="Y29" s="15">
        <v>8102420</v>
      </c>
      <c r="Z29" s="15">
        <v>8071692</v>
      </c>
      <c r="AA29" s="15">
        <v>8071692</v>
      </c>
      <c r="AB29" s="15">
        <v>8071692</v>
      </c>
      <c r="AC29" s="15">
        <v>7667869</v>
      </c>
      <c r="AD29" s="30">
        <v>7667869</v>
      </c>
      <c r="AE29" s="30">
        <v>7667869</v>
      </c>
      <c r="AF29" s="30">
        <v>7591377</v>
      </c>
      <c r="AG29" s="30">
        <v>7591377</v>
      </c>
      <c r="AH29" s="30">
        <v>7591377</v>
      </c>
      <c r="AI29" s="30">
        <v>7424072</v>
      </c>
      <c r="AJ29" s="30">
        <v>7424072</v>
      </c>
      <c r="AK29" s="30">
        <v>7424072</v>
      </c>
      <c r="AL29" s="30">
        <v>7305130</v>
      </c>
      <c r="AN29" s="30">
        <v>7305130</v>
      </c>
      <c r="AO29" s="30">
        <v>7305130</v>
      </c>
      <c r="AP29" s="30">
        <v>7305130</v>
      </c>
      <c r="AQ29" s="30">
        <v>7050367</v>
      </c>
    </row>
    <row r="30" spans="1:43">
      <c r="A30" s="8" t="s">
        <v>55</v>
      </c>
      <c r="B30" s="8"/>
      <c r="C30" s="9"/>
      <c r="D30" s="9"/>
      <c r="E30" s="16">
        <f t="shared" ref="E30:AC30" si="1">SUBTOTAL(9,E16:E29)</f>
        <v>39894492</v>
      </c>
      <c r="F30" s="16">
        <f t="shared" si="1"/>
        <v>39894492</v>
      </c>
      <c r="G30" s="16">
        <f t="shared" si="1"/>
        <v>39894492</v>
      </c>
      <c r="H30" s="16">
        <f t="shared" si="1"/>
        <v>33613109</v>
      </c>
      <c r="I30" s="16">
        <f t="shared" si="1"/>
        <v>33613109</v>
      </c>
      <c r="J30" s="16">
        <f t="shared" si="1"/>
        <v>33613109</v>
      </c>
      <c r="K30" s="16">
        <f t="shared" si="1"/>
        <v>34072824</v>
      </c>
      <c r="L30" s="16">
        <f t="shared" si="1"/>
        <v>34072824</v>
      </c>
      <c r="M30" s="16">
        <f t="shared" si="1"/>
        <v>34072824</v>
      </c>
      <c r="N30" s="16">
        <f t="shared" si="1"/>
        <v>34893164</v>
      </c>
      <c r="O30" s="16">
        <f t="shared" si="1"/>
        <v>34893164</v>
      </c>
      <c r="P30" s="16">
        <f t="shared" si="1"/>
        <v>34893164</v>
      </c>
      <c r="Q30" s="16">
        <f t="shared" si="1"/>
        <v>30568480</v>
      </c>
      <c r="R30" s="16">
        <f t="shared" si="1"/>
        <v>30568480</v>
      </c>
      <c r="S30" s="16">
        <f t="shared" si="1"/>
        <v>30568480</v>
      </c>
      <c r="T30" s="16">
        <f t="shared" si="1"/>
        <v>30396237</v>
      </c>
      <c r="U30" s="16">
        <f t="shared" si="1"/>
        <v>30396237</v>
      </c>
      <c r="V30" s="16">
        <f t="shared" si="1"/>
        <v>30396237</v>
      </c>
      <c r="W30" s="16">
        <f t="shared" si="1"/>
        <v>31116645</v>
      </c>
      <c r="X30" s="16">
        <f t="shared" si="1"/>
        <v>31116645</v>
      </c>
      <c r="Y30" s="16">
        <f t="shared" si="1"/>
        <v>31116645</v>
      </c>
      <c r="Z30" s="16">
        <f t="shared" si="1"/>
        <v>31130838</v>
      </c>
      <c r="AA30" s="16">
        <f t="shared" si="1"/>
        <v>31130838</v>
      </c>
      <c r="AB30" s="16">
        <f t="shared" si="1"/>
        <v>31130838</v>
      </c>
      <c r="AC30" s="16">
        <f t="shared" si="1"/>
        <v>33520999</v>
      </c>
      <c r="AD30" s="32">
        <v>33520999</v>
      </c>
      <c r="AE30" s="32">
        <v>33520999</v>
      </c>
      <c r="AF30" s="32">
        <v>33387612</v>
      </c>
      <c r="AG30" s="32">
        <v>33387612</v>
      </c>
      <c r="AH30" s="32">
        <v>33387612</v>
      </c>
      <c r="AI30" s="32">
        <v>32820853</v>
      </c>
      <c r="AJ30" s="32">
        <v>32820853</v>
      </c>
      <c r="AK30" s="32">
        <v>32820853</v>
      </c>
      <c r="AL30" s="32">
        <v>33083621</v>
      </c>
      <c r="AN30" s="32">
        <v>33083621</v>
      </c>
      <c r="AO30" s="32">
        <v>33083621</v>
      </c>
      <c r="AP30" s="32">
        <v>33083621</v>
      </c>
      <c r="AQ30" s="32">
        <v>30217039</v>
      </c>
    </row>
    <row r="31" spans="1:43">
      <c r="A31" s="6" t="s">
        <v>56</v>
      </c>
      <c r="B31" s="6" t="s">
        <v>13</v>
      </c>
      <c r="C31" s="7" t="s">
        <v>57</v>
      </c>
      <c r="D31" s="7" t="s">
        <v>58</v>
      </c>
      <c r="E31" s="15">
        <v>-1639039</v>
      </c>
      <c r="F31" s="15">
        <v>-1639039</v>
      </c>
      <c r="G31" s="15">
        <v>-1639039</v>
      </c>
      <c r="H31" s="15">
        <v>-1639039</v>
      </c>
      <c r="I31" s="15">
        <v>-1639039</v>
      </c>
      <c r="J31" s="15">
        <v>-1639039</v>
      </c>
      <c r="K31" s="15">
        <v>-1639039</v>
      </c>
      <c r="L31" s="15">
        <v>-1639039</v>
      </c>
      <c r="M31" s="15">
        <v>-1639039</v>
      </c>
      <c r="N31" s="15">
        <v>-1639039</v>
      </c>
      <c r="O31" s="15">
        <v>-1639039</v>
      </c>
      <c r="P31" s="15">
        <v>-1639039</v>
      </c>
      <c r="Q31" s="15">
        <v>-1876575</v>
      </c>
      <c r="R31" s="15">
        <v>-1876575</v>
      </c>
      <c r="S31" s="15">
        <v>-1876575</v>
      </c>
      <c r="T31" s="15">
        <v>-1876575</v>
      </c>
      <c r="U31" s="15">
        <v>-1876575</v>
      </c>
      <c r="V31" s="15">
        <v>-1876575</v>
      </c>
      <c r="W31" s="21">
        <v>-1876575</v>
      </c>
      <c r="X31" s="15">
        <v>-1876575</v>
      </c>
      <c r="Y31" s="15">
        <v>-1876575</v>
      </c>
      <c r="Z31" s="15">
        <v>-1876575</v>
      </c>
      <c r="AA31" s="15">
        <v>-1876575</v>
      </c>
      <c r="AB31" s="15">
        <v>-1876575</v>
      </c>
      <c r="AC31" s="15">
        <v>-1499174</v>
      </c>
      <c r="AD31" s="30">
        <v>-1499174</v>
      </c>
      <c r="AE31" s="30">
        <v>-1499174</v>
      </c>
      <c r="AF31" s="30">
        <v>-1499174</v>
      </c>
      <c r="AG31" s="30">
        <v>-1499174</v>
      </c>
      <c r="AH31" s="30">
        <v>-1499174</v>
      </c>
      <c r="AI31" s="30">
        <v>-1499174</v>
      </c>
      <c r="AJ31" s="30">
        <v>-1499174</v>
      </c>
      <c r="AK31" s="30">
        <v>-1499174</v>
      </c>
      <c r="AL31" s="30">
        <v>-1499174</v>
      </c>
      <c r="AN31" s="30">
        <v>-1499174</v>
      </c>
      <c r="AO31" s="30">
        <v>-1499174</v>
      </c>
      <c r="AP31" s="30">
        <v>-1499174</v>
      </c>
      <c r="AQ31" s="30">
        <v>-1336136</v>
      </c>
    </row>
    <row r="32" spans="1:43">
      <c r="A32" s="6" t="s">
        <v>59</v>
      </c>
      <c r="B32" s="6" t="s">
        <v>13</v>
      </c>
      <c r="C32" s="7" t="s">
        <v>57</v>
      </c>
      <c r="D32" s="7" t="s">
        <v>60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33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30">
        <v>0</v>
      </c>
      <c r="AE32" s="30">
        <v>0</v>
      </c>
      <c r="AF32" s="30">
        <v>0</v>
      </c>
      <c r="AG32" s="30">
        <v>0</v>
      </c>
      <c r="AH32" s="30">
        <v>0</v>
      </c>
      <c r="AI32" s="30">
        <v>0</v>
      </c>
      <c r="AJ32" s="30">
        <v>0</v>
      </c>
      <c r="AK32" s="30">
        <v>0</v>
      </c>
      <c r="AL32" s="30">
        <v>0</v>
      </c>
      <c r="AN32" s="30">
        <v>0</v>
      </c>
      <c r="AO32" s="30">
        <v>0</v>
      </c>
      <c r="AP32" s="30">
        <v>0</v>
      </c>
      <c r="AQ32" s="30">
        <v>0</v>
      </c>
    </row>
    <row r="33" spans="1:43">
      <c r="A33" s="8" t="s">
        <v>61</v>
      </c>
      <c r="B33" s="8"/>
      <c r="C33" s="9"/>
      <c r="D33" s="9"/>
      <c r="E33" s="16">
        <f t="shared" ref="E33:AC33" si="2">SUBTOTAL(9,E31:E32)</f>
        <v>-1639039</v>
      </c>
      <c r="F33" s="16">
        <f t="shared" si="2"/>
        <v>-1639039</v>
      </c>
      <c r="G33" s="16">
        <f t="shared" si="2"/>
        <v>-1639039</v>
      </c>
      <c r="H33" s="16">
        <f t="shared" si="2"/>
        <v>-1639039</v>
      </c>
      <c r="I33" s="16">
        <f t="shared" si="2"/>
        <v>-1639039</v>
      </c>
      <c r="J33" s="16">
        <f t="shared" si="2"/>
        <v>-1639039</v>
      </c>
      <c r="K33" s="16">
        <f t="shared" si="2"/>
        <v>-1639039</v>
      </c>
      <c r="L33" s="16">
        <f t="shared" si="2"/>
        <v>-1639039</v>
      </c>
      <c r="M33" s="16">
        <f t="shared" si="2"/>
        <v>-1639039</v>
      </c>
      <c r="N33" s="16">
        <f t="shared" si="2"/>
        <v>-1639039</v>
      </c>
      <c r="O33" s="16">
        <f t="shared" si="2"/>
        <v>-1639039</v>
      </c>
      <c r="P33" s="16">
        <f t="shared" si="2"/>
        <v>-1639039</v>
      </c>
      <c r="Q33" s="16">
        <f t="shared" si="2"/>
        <v>-1876575</v>
      </c>
      <c r="R33" s="16">
        <f t="shared" si="2"/>
        <v>-1876575</v>
      </c>
      <c r="S33" s="16">
        <f t="shared" si="2"/>
        <v>-1876575</v>
      </c>
      <c r="T33" s="16">
        <f t="shared" si="2"/>
        <v>-1876575</v>
      </c>
      <c r="U33" s="16">
        <f t="shared" si="2"/>
        <v>-1876575</v>
      </c>
      <c r="V33" s="16">
        <f t="shared" si="2"/>
        <v>-1876575</v>
      </c>
      <c r="W33" s="16">
        <f t="shared" si="2"/>
        <v>-1876575</v>
      </c>
      <c r="X33" s="16">
        <f t="shared" si="2"/>
        <v>-1876575</v>
      </c>
      <c r="Y33" s="16">
        <f t="shared" si="2"/>
        <v>-1876575</v>
      </c>
      <c r="Z33" s="16">
        <f t="shared" si="2"/>
        <v>-1876575</v>
      </c>
      <c r="AA33" s="16">
        <f t="shared" si="2"/>
        <v>-1876575</v>
      </c>
      <c r="AB33" s="16">
        <f t="shared" si="2"/>
        <v>-1876575</v>
      </c>
      <c r="AC33" s="16">
        <f t="shared" si="2"/>
        <v>-1499174</v>
      </c>
      <c r="AD33" s="32">
        <v>-1499174</v>
      </c>
      <c r="AE33" s="32">
        <v>-1499174</v>
      </c>
      <c r="AF33" s="32">
        <v>-1499174</v>
      </c>
      <c r="AG33" s="32">
        <v>-1499174</v>
      </c>
      <c r="AH33" s="32">
        <v>-1499174</v>
      </c>
      <c r="AI33" s="32">
        <v>-1499174</v>
      </c>
      <c r="AJ33" s="32">
        <v>-1499174</v>
      </c>
      <c r="AK33" s="32">
        <v>-1499174</v>
      </c>
      <c r="AL33" s="32">
        <v>-1499174</v>
      </c>
      <c r="AN33" s="32">
        <v>-1499174</v>
      </c>
      <c r="AO33" s="32">
        <v>-1499174</v>
      </c>
      <c r="AP33" s="32">
        <v>-1499174</v>
      </c>
      <c r="AQ33" s="32">
        <v>-1336136</v>
      </c>
    </row>
    <row r="34" spans="1:43">
      <c r="A34" s="6" t="s">
        <v>62</v>
      </c>
      <c r="B34" s="6"/>
      <c r="C34" s="7" t="s">
        <v>63</v>
      </c>
      <c r="D34" s="7" t="s">
        <v>64</v>
      </c>
      <c r="E34" s="15">
        <v>-36833985</v>
      </c>
      <c r="F34" s="15">
        <v>-36833985</v>
      </c>
      <c r="G34" s="15">
        <v>-36833985</v>
      </c>
      <c r="H34" s="15">
        <v>-37268722</v>
      </c>
      <c r="I34" s="15">
        <v>-37268722</v>
      </c>
      <c r="J34" s="15">
        <v>-37268722</v>
      </c>
      <c r="K34" s="15">
        <v>-37698924</v>
      </c>
      <c r="L34" s="15">
        <v>-37698924</v>
      </c>
      <c r="M34" s="15">
        <v>-37698924</v>
      </c>
      <c r="N34" s="15">
        <v>-38128666</v>
      </c>
      <c r="O34" s="15">
        <v>-38128666</v>
      </c>
      <c r="P34" s="15">
        <v>-38128666</v>
      </c>
      <c r="Q34" s="15">
        <v>-38176260</v>
      </c>
      <c r="R34" s="15">
        <v>-38176260</v>
      </c>
      <c r="S34" s="15">
        <v>-38176260</v>
      </c>
      <c r="T34" s="15">
        <v>-38670804</v>
      </c>
      <c r="U34" s="15">
        <v>-38670804</v>
      </c>
      <c r="V34" s="15">
        <v>-38670804</v>
      </c>
      <c r="W34" s="21">
        <v>-39165347</v>
      </c>
      <c r="X34" s="15">
        <v>-39165347</v>
      </c>
      <c r="Y34" s="15">
        <v>-39165347</v>
      </c>
      <c r="Z34" s="15">
        <v>-39659892</v>
      </c>
      <c r="AA34" s="15">
        <v>-39659892</v>
      </c>
      <c r="AB34" s="15">
        <v>-39659892</v>
      </c>
      <c r="AC34" s="15">
        <v>-38309529</v>
      </c>
      <c r="AD34" s="30">
        <v>-38309529</v>
      </c>
      <c r="AE34" s="30">
        <v>-38309529</v>
      </c>
      <c r="AF34" s="30">
        <v>-38372991</v>
      </c>
      <c r="AG34" s="30">
        <v>-38372991</v>
      </c>
      <c r="AH34" s="30">
        <v>-38372991</v>
      </c>
      <c r="AI34" s="30">
        <v>-38436452</v>
      </c>
      <c r="AJ34" s="30">
        <v>-38436452</v>
      </c>
      <c r="AK34" s="30">
        <v>-38436452</v>
      </c>
      <c r="AL34" s="30">
        <v>-38499914</v>
      </c>
      <c r="AN34" s="30">
        <v>-38499914</v>
      </c>
      <c r="AO34" s="30">
        <v>-38499914</v>
      </c>
      <c r="AP34" s="30">
        <v>-38499914</v>
      </c>
      <c r="AQ34" s="30">
        <v>-36095392</v>
      </c>
    </row>
    <row r="35" spans="1:43">
      <c r="A35" s="6" t="s">
        <v>65</v>
      </c>
      <c r="B35" s="6"/>
      <c r="C35" s="7" t="s">
        <v>63</v>
      </c>
      <c r="D35" s="7" t="s">
        <v>66</v>
      </c>
      <c r="E35" s="15">
        <v>18771079</v>
      </c>
      <c r="F35" s="15">
        <v>18771079</v>
      </c>
      <c r="G35" s="15">
        <v>18771079</v>
      </c>
      <c r="H35" s="15">
        <v>18497338</v>
      </c>
      <c r="I35" s="15">
        <v>18497338</v>
      </c>
      <c r="J35" s="15">
        <v>18497338</v>
      </c>
      <c r="K35" s="15">
        <v>18523287</v>
      </c>
      <c r="L35" s="15">
        <v>18523287</v>
      </c>
      <c r="M35" s="15">
        <v>18523287</v>
      </c>
      <c r="N35" s="15">
        <v>19227851</v>
      </c>
      <c r="O35" s="15">
        <v>19227851</v>
      </c>
      <c r="P35" s="15">
        <v>19227851</v>
      </c>
      <c r="Q35" s="15">
        <v>18994821</v>
      </c>
      <c r="R35" s="15">
        <v>18994821</v>
      </c>
      <c r="S35" s="15">
        <v>18994821</v>
      </c>
      <c r="T35" s="15">
        <v>18760210</v>
      </c>
      <c r="U35" s="15">
        <v>18760210</v>
      </c>
      <c r="V35" s="15">
        <v>18760210</v>
      </c>
      <c r="W35" s="21">
        <v>18999044</v>
      </c>
      <c r="X35" s="15">
        <v>18999044</v>
      </c>
      <c r="Y35" s="15">
        <v>18999044</v>
      </c>
      <c r="Z35" s="15">
        <v>19064809</v>
      </c>
      <c r="AA35" s="15">
        <v>19064809</v>
      </c>
      <c r="AB35" s="15">
        <v>19064809</v>
      </c>
      <c r="AC35" s="15">
        <v>18862809</v>
      </c>
      <c r="AD35" s="30">
        <v>18862809</v>
      </c>
      <c r="AE35" s="30">
        <v>18862809</v>
      </c>
      <c r="AF35" s="30">
        <v>18625967</v>
      </c>
      <c r="AG35" s="30">
        <v>18625967</v>
      </c>
      <c r="AH35" s="30">
        <v>18625967</v>
      </c>
      <c r="AI35" s="30">
        <v>18591767</v>
      </c>
      <c r="AJ35" s="30">
        <v>18591767</v>
      </c>
      <c r="AK35" s="30">
        <v>18591767</v>
      </c>
      <c r="AL35" s="30">
        <v>19313453</v>
      </c>
      <c r="AN35" s="30">
        <v>19313453</v>
      </c>
      <c r="AO35" s="30">
        <v>19313453</v>
      </c>
      <c r="AP35" s="30">
        <v>19313453</v>
      </c>
      <c r="AQ35" s="30">
        <v>19408674</v>
      </c>
    </row>
    <row r="36" spans="1:43">
      <c r="A36" s="6" t="s">
        <v>67</v>
      </c>
      <c r="B36" s="6"/>
      <c r="C36" s="7" t="s">
        <v>63</v>
      </c>
      <c r="D36" s="7" t="s">
        <v>68</v>
      </c>
      <c r="AD36" s="30">
        <v>0</v>
      </c>
      <c r="AE36" s="30">
        <v>0</v>
      </c>
      <c r="AF36" s="30">
        <v>0</v>
      </c>
      <c r="AG36" s="30">
        <v>0</v>
      </c>
      <c r="AH36" s="30">
        <v>0</v>
      </c>
      <c r="AI36" s="30">
        <v>0</v>
      </c>
      <c r="AJ36" s="30">
        <v>0</v>
      </c>
      <c r="AK36" s="30">
        <v>0</v>
      </c>
      <c r="AL36" s="30">
        <v>0</v>
      </c>
      <c r="AN36" s="30">
        <v>0</v>
      </c>
      <c r="AO36" s="30">
        <v>0</v>
      </c>
      <c r="AP36" s="30">
        <v>0</v>
      </c>
      <c r="AQ36" s="30">
        <v>0</v>
      </c>
    </row>
    <row r="37" spans="1:43">
      <c r="A37" s="6" t="s">
        <v>69</v>
      </c>
      <c r="B37" s="6"/>
      <c r="C37" s="7" t="s">
        <v>63</v>
      </c>
      <c r="D37" s="7" t="s">
        <v>70</v>
      </c>
      <c r="AD37" s="30">
        <v>0</v>
      </c>
      <c r="AE37" s="30">
        <v>0</v>
      </c>
      <c r="AF37" s="30">
        <v>0</v>
      </c>
      <c r="AG37" s="30">
        <v>0</v>
      </c>
      <c r="AH37" s="30">
        <v>0</v>
      </c>
      <c r="AI37" s="30">
        <v>0</v>
      </c>
      <c r="AJ37" s="30">
        <v>0</v>
      </c>
      <c r="AK37" s="30">
        <v>0</v>
      </c>
      <c r="AL37" s="30">
        <v>0</v>
      </c>
      <c r="AN37" s="30">
        <v>0</v>
      </c>
      <c r="AO37" s="30">
        <v>0</v>
      </c>
      <c r="AP37" s="30">
        <v>0</v>
      </c>
      <c r="AQ37" s="30">
        <v>0</v>
      </c>
    </row>
    <row r="38" spans="1:43">
      <c r="A38" s="6" t="s">
        <v>71</v>
      </c>
      <c r="B38" s="6"/>
      <c r="C38" s="7" t="s">
        <v>63</v>
      </c>
      <c r="D38" s="7" t="s">
        <v>72</v>
      </c>
      <c r="E38" s="15">
        <v>337426</v>
      </c>
      <c r="F38" s="15">
        <v>337426</v>
      </c>
      <c r="G38" s="15">
        <v>337426</v>
      </c>
      <c r="H38" s="15">
        <v>337426</v>
      </c>
      <c r="I38" s="15">
        <v>337426</v>
      </c>
      <c r="J38" s="15">
        <v>337426</v>
      </c>
      <c r="K38" s="15">
        <v>337426</v>
      </c>
      <c r="L38" s="15">
        <v>337426</v>
      </c>
      <c r="M38" s="15">
        <v>337426</v>
      </c>
      <c r="N38" s="15">
        <v>337426</v>
      </c>
      <c r="O38" s="15">
        <v>337426</v>
      </c>
      <c r="P38" s="15">
        <v>337426</v>
      </c>
      <c r="Q38" s="15">
        <v>337426</v>
      </c>
      <c r="R38" s="15">
        <v>337426</v>
      </c>
      <c r="S38" s="15">
        <v>337426</v>
      </c>
      <c r="T38" s="15">
        <v>337426</v>
      </c>
      <c r="U38" s="15">
        <v>337426</v>
      </c>
      <c r="V38" s="15">
        <v>337426</v>
      </c>
      <c r="W38" s="21">
        <v>337426</v>
      </c>
      <c r="X38" s="15">
        <v>337426</v>
      </c>
      <c r="Y38" s="15">
        <v>337426</v>
      </c>
      <c r="Z38" s="15">
        <v>337426</v>
      </c>
      <c r="AA38" s="15">
        <v>337426</v>
      </c>
      <c r="AB38" s="15">
        <v>337426</v>
      </c>
      <c r="AC38" s="15">
        <v>337426</v>
      </c>
      <c r="AD38" s="30">
        <v>337426</v>
      </c>
      <c r="AE38" s="30">
        <v>337426</v>
      </c>
      <c r="AF38" s="30">
        <v>337426</v>
      </c>
      <c r="AG38" s="30">
        <v>337426</v>
      </c>
      <c r="AH38" s="30">
        <v>337426</v>
      </c>
      <c r="AI38" s="30">
        <v>337426</v>
      </c>
      <c r="AJ38" s="30">
        <v>337426</v>
      </c>
      <c r="AK38" s="30">
        <v>337426</v>
      </c>
      <c r="AL38" s="30">
        <v>337426</v>
      </c>
      <c r="AN38" s="30">
        <v>337426</v>
      </c>
      <c r="AO38" s="30">
        <v>337426</v>
      </c>
      <c r="AP38" s="30">
        <v>337426</v>
      </c>
      <c r="AQ38" s="30">
        <v>336832</v>
      </c>
    </row>
    <row r="39" spans="1:43">
      <c r="A39" s="6" t="s">
        <v>73</v>
      </c>
      <c r="B39" s="6"/>
      <c r="C39" s="7" t="s">
        <v>63</v>
      </c>
      <c r="D39" s="7" t="s">
        <v>74</v>
      </c>
      <c r="E39" s="15">
        <v>40942</v>
      </c>
      <c r="F39" s="15">
        <v>40942</v>
      </c>
      <c r="G39" s="15">
        <v>40942</v>
      </c>
      <c r="H39" s="15">
        <v>40942</v>
      </c>
      <c r="I39" s="15">
        <v>40942</v>
      </c>
      <c r="J39" s="15">
        <v>40942</v>
      </c>
      <c r="K39" s="15">
        <v>40942</v>
      </c>
      <c r="L39" s="15">
        <v>40942</v>
      </c>
      <c r="M39" s="15">
        <v>40942</v>
      </c>
      <c r="N39" s="15">
        <v>40942</v>
      </c>
      <c r="O39" s="15">
        <v>40942</v>
      </c>
      <c r="P39" s="15">
        <v>40942</v>
      </c>
      <c r="Q39" s="15">
        <v>40942</v>
      </c>
      <c r="R39" s="15">
        <v>40942</v>
      </c>
      <c r="S39" s="15">
        <v>40942</v>
      </c>
      <c r="T39" s="15">
        <v>40942</v>
      </c>
      <c r="U39" s="15">
        <v>40942</v>
      </c>
      <c r="V39" s="15">
        <v>40942</v>
      </c>
      <c r="W39" s="21">
        <v>40942</v>
      </c>
      <c r="X39" s="15">
        <v>40942</v>
      </c>
      <c r="Y39" s="15">
        <v>40942</v>
      </c>
      <c r="Z39" s="15">
        <v>40942</v>
      </c>
      <c r="AA39" s="15">
        <v>40942</v>
      </c>
      <c r="AB39" s="15">
        <v>40942</v>
      </c>
      <c r="AC39" s="15">
        <v>40942</v>
      </c>
      <c r="AD39" s="30">
        <v>40942</v>
      </c>
      <c r="AE39" s="30">
        <v>40942</v>
      </c>
      <c r="AF39" s="30">
        <v>40942</v>
      </c>
      <c r="AG39" s="30">
        <v>40942</v>
      </c>
      <c r="AH39" s="30">
        <v>40942</v>
      </c>
      <c r="AI39" s="30">
        <v>40942</v>
      </c>
      <c r="AJ39" s="30">
        <v>40942</v>
      </c>
      <c r="AK39" s="30">
        <v>40942</v>
      </c>
      <c r="AL39" s="30">
        <v>40942</v>
      </c>
      <c r="AN39" s="30">
        <v>40942</v>
      </c>
      <c r="AO39" s="30">
        <v>40942</v>
      </c>
      <c r="AP39" s="30">
        <v>40942</v>
      </c>
      <c r="AQ39" s="30">
        <v>40870</v>
      </c>
    </row>
    <row r="40" spans="1:43">
      <c r="A40" s="6" t="s">
        <v>75</v>
      </c>
      <c r="B40" s="6"/>
      <c r="C40" s="7" t="s">
        <v>63</v>
      </c>
      <c r="D40" s="7" t="s">
        <v>76</v>
      </c>
      <c r="AD40" s="30">
        <v>0</v>
      </c>
      <c r="AE40" s="30">
        <v>0</v>
      </c>
      <c r="AF40" s="30">
        <v>0</v>
      </c>
      <c r="AG40" s="30">
        <v>0</v>
      </c>
      <c r="AH40" s="30">
        <v>0</v>
      </c>
      <c r="AI40" s="30">
        <v>0</v>
      </c>
      <c r="AJ40" s="30">
        <v>0</v>
      </c>
      <c r="AK40" s="30">
        <v>0</v>
      </c>
      <c r="AL40" s="30">
        <v>0</v>
      </c>
      <c r="AN40" s="30">
        <v>0</v>
      </c>
      <c r="AO40" s="30">
        <v>0</v>
      </c>
      <c r="AP40" s="30">
        <v>0</v>
      </c>
      <c r="AQ40" s="30">
        <v>0</v>
      </c>
    </row>
    <row r="41" spans="1:43">
      <c r="A41" s="6" t="s">
        <v>77</v>
      </c>
      <c r="B41" s="6"/>
      <c r="C41" s="7" t="s">
        <v>63</v>
      </c>
      <c r="D41" s="7" t="s">
        <v>78</v>
      </c>
      <c r="AD41" s="30">
        <v>0</v>
      </c>
      <c r="AE41" s="30">
        <v>0</v>
      </c>
      <c r="AF41" s="30">
        <v>0</v>
      </c>
      <c r="AG41" s="30">
        <v>0</v>
      </c>
      <c r="AH41" s="30">
        <v>0</v>
      </c>
      <c r="AI41" s="30">
        <v>0</v>
      </c>
      <c r="AJ41" s="30">
        <v>0</v>
      </c>
      <c r="AK41" s="30">
        <v>0</v>
      </c>
      <c r="AL41" s="30">
        <v>0</v>
      </c>
      <c r="AN41" s="30">
        <v>0</v>
      </c>
      <c r="AO41" s="30">
        <v>0</v>
      </c>
      <c r="AP41" s="30">
        <v>0</v>
      </c>
      <c r="AQ41" s="30">
        <v>0</v>
      </c>
    </row>
    <row r="42" spans="1:43">
      <c r="A42" s="6" t="s">
        <v>79</v>
      </c>
      <c r="B42" s="6"/>
      <c r="C42" s="7" t="s">
        <v>63</v>
      </c>
      <c r="D42" s="7" t="s">
        <v>80</v>
      </c>
      <c r="AD42" s="30">
        <v>0</v>
      </c>
      <c r="AE42" s="30">
        <v>0</v>
      </c>
      <c r="AF42" s="30">
        <v>0</v>
      </c>
      <c r="AG42" s="30">
        <v>0</v>
      </c>
      <c r="AH42" s="30">
        <v>0</v>
      </c>
      <c r="AI42" s="30">
        <v>0</v>
      </c>
      <c r="AJ42" s="30">
        <v>0</v>
      </c>
      <c r="AK42" s="30">
        <v>0</v>
      </c>
      <c r="AL42" s="30">
        <v>0</v>
      </c>
      <c r="AN42" s="30">
        <v>0</v>
      </c>
      <c r="AO42" s="30">
        <v>0</v>
      </c>
      <c r="AP42" s="30">
        <v>0</v>
      </c>
      <c r="AQ42" s="30">
        <v>0</v>
      </c>
    </row>
    <row r="43" spans="1:43">
      <c r="A43" s="6" t="s">
        <v>81</v>
      </c>
      <c r="B43" s="6"/>
      <c r="C43" s="7" t="s">
        <v>63</v>
      </c>
      <c r="D43" s="7" t="s">
        <v>82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0</v>
      </c>
      <c r="AJ43" s="30">
        <v>0</v>
      </c>
      <c r="AK43" s="30">
        <v>0</v>
      </c>
      <c r="AL43" s="30">
        <v>0</v>
      </c>
      <c r="AN43" s="30">
        <v>0</v>
      </c>
      <c r="AO43" s="30">
        <v>0</v>
      </c>
      <c r="AP43" s="30">
        <v>0</v>
      </c>
      <c r="AQ43" s="30">
        <v>0</v>
      </c>
    </row>
    <row r="44" spans="1:43">
      <c r="A44" s="10" t="s">
        <v>83</v>
      </c>
      <c r="B44" s="6"/>
      <c r="C44" s="7" t="s">
        <v>63</v>
      </c>
      <c r="D44" s="11" t="s">
        <v>84</v>
      </c>
      <c r="AD44" s="30">
        <v>0</v>
      </c>
      <c r="AE44" s="30">
        <v>0</v>
      </c>
      <c r="AF44" s="30">
        <v>0</v>
      </c>
      <c r="AG44" s="30">
        <v>0</v>
      </c>
      <c r="AH44" s="30">
        <v>0</v>
      </c>
      <c r="AI44" s="30">
        <v>0</v>
      </c>
      <c r="AJ44" s="30">
        <v>0</v>
      </c>
      <c r="AK44" s="30">
        <v>0</v>
      </c>
      <c r="AL44" s="30">
        <v>0</v>
      </c>
      <c r="AN44" s="30">
        <v>0</v>
      </c>
      <c r="AO44" s="30">
        <v>0</v>
      </c>
      <c r="AP44" s="30">
        <v>0</v>
      </c>
      <c r="AQ44" s="30">
        <v>0</v>
      </c>
    </row>
    <row r="45" spans="1:43">
      <c r="A45" s="6" t="s">
        <v>85</v>
      </c>
      <c r="B45" s="6"/>
      <c r="C45" s="7" t="s">
        <v>63</v>
      </c>
      <c r="D45" s="7" t="s">
        <v>86</v>
      </c>
      <c r="E45" s="15">
        <v>0</v>
      </c>
      <c r="F45" s="15">
        <v>0</v>
      </c>
      <c r="G45" s="15">
        <v>0</v>
      </c>
      <c r="H45" s="15">
        <v>-15349</v>
      </c>
      <c r="I45" s="15">
        <v>-15349</v>
      </c>
      <c r="J45" s="15">
        <v>-15349</v>
      </c>
      <c r="K45" s="15">
        <v>-15990</v>
      </c>
      <c r="L45" s="15">
        <v>-15990</v>
      </c>
      <c r="M45" s="15">
        <v>-15990</v>
      </c>
      <c r="N45" s="15">
        <v>-14991</v>
      </c>
      <c r="O45" s="15">
        <v>-14991</v>
      </c>
      <c r="P45" s="15">
        <v>-14991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33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30">
        <v>0</v>
      </c>
      <c r="AN45" s="30">
        <v>0</v>
      </c>
      <c r="AO45" s="30">
        <v>0</v>
      </c>
      <c r="AP45" s="30">
        <v>0</v>
      </c>
      <c r="AQ45" s="30">
        <v>0</v>
      </c>
    </row>
    <row r="46" spans="1:43">
      <c r="A46" s="8" t="s">
        <v>87</v>
      </c>
      <c r="B46" s="8"/>
      <c r="C46" s="9"/>
      <c r="D46" s="9"/>
      <c r="E46" s="16">
        <f t="shared" ref="E46:AC46" si="3">SUBTOTAL(9,E34:E45)</f>
        <v>-17684538</v>
      </c>
      <c r="F46" s="16">
        <f t="shared" si="3"/>
        <v>-17684538</v>
      </c>
      <c r="G46" s="16">
        <f t="shared" si="3"/>
        <v>-17684538</v>
      </c>
      <c r="H46" s="16">
        <f t="shared" si="3"/>
        <v>-18408365</v>
      </c>
      <c r="I46" s="16">
        <f t="shared" si="3"/>
        <v>-18408365</v>
      </c>
      <c r="J46" s="16">
        <f t="shared" si="3"/>
        <v>-18408365</v>
      </c>
      <c r="K46" s="16">
        <f t="shared" si="3"/>
        <v>-18813259</v>
      </c>
      <c r="L46" s="16">
        <f t="shared" si="3"/>
        <v>-18813259</v>
      </c>
      <c r="M46" s="16">
        <f t="shared" si="3"/>
        <v>-18813259</v>
      </c>
      <c r="N46" s="16">
        <f t="shared" si="3"/>
        <v>-18537438</v>
      </c>
      <c r="O46" s="16">
        <f t="shared" si="3"/>
        <v>-18537438</v>
      </c>
      <c r="P46" s="16">
        <f t="shared" si="3"/>
        <v>-18537438</v>
      </c>
      <c r="Q46" s="16">
        <f t="shared" si="3"/>
        <v>-18803071</v>
      </c>
      <c r="R46" s="16">
        <f t="shared" si="3"/>
        <v>-18803071</v>
      </c>
      <c r="S46" s="16">
        <f t="shared" si="3"/>
        <v>-18803071</v>
      </c>
      <c r="T46" s="16">
        <f t="shared" si="3"/>
        <v>-19532226</v>
      </c>
      <c r="U46" s="16">
        <f t="shared" si="3"/>
        <v>-19532226</v>
      </c>
      <c r="V46" s="16">
        <f t="shared" si="3"/>
        <v>-19532226</v>
      </c>
      <c r="W46" s="16">
        <f t="shared" si="3"/>
        <v>-19787935</v>
      </c>
      <c r="X46" s="16">
        <f t="shared" si="3"/>
        <v>-19787935</v>
      </c>
      <c r="Y46" s="16">
        <f t="shared" si="3"/>
        <v>-19787935</v>
      </c>
      <c r="Z46" s="16">
        <f t="shared" si="3"/>
        <v>-20216715</v>
      </c>
      <c r="AA46" s="16">
        <f t="shared" si="3"/>
        <v>-20216715</v>
      </c>
      <c r="AB46" s="16">
        <f t="shared" si="3"/>
        <v>-20216715</v>
      </c>
      <c r="AC46" s="16">
        <f t="shared" si="3"/>
        <v>-19068352</v>
      </c>
      <c r="AD46" s="32">
        <v>-19068352</v>
      </c>
      <c r="AE46" s="32">
        <v>-19068352</v>
      </c>
      <c r="AF46" s="32">
        <v>-19368656</v>
      </c>
      <c r="AG46" s="32">
        <v>-19368656</v>
      </c>
      <c r="AH46" s="32">
        <v>-19368656</v>
      </c>
      <c r="AI46" s="32">
        <v>-19466317</v>
      </c>
      <c r="AJ46" s="32">
        <v>-19466317</v>
      </c>
      <c r="AK46" s="32">
        <v>-19466317</v>
      </c>
      <c r="AL46" s="32">
        <v>-18808093</v>
      </c>
      <c r="AN46" s="32">
        <v>-18808093</v>
      </c>
      <c r="AO46" s="32">
        <v>-18808093</v>
      </c>
      <c r="AP46" s="32">
        <v>-18808093</v>
      </c>
      <c r="AQ46" s="32">
        <v>-16309016</v>
      </c>
    </row>
    <row r="47" spans="1:43">
      <c r="A47" s="6" t="s">
        <v>88</v>
      </c>
      <c r="B47" s="6" t="s">
        <v>196</v>
      </c>
      <c r="C47" s="7" t="s">
        <v>89</v>
      </c>
      <c r="D47" s="7" t="s">
        <v>90</v>
      </c>
      <c r="AD47" s="30">
        <v>0</v>
      </c>
      <c r="AE47" s="30">
        <v>0</v>
      </c>
      <c r="AF47" s="30">
        <v>0</v>
      </c>
      <c r="AG47" s="30">
        <v>0</v>
      </c>
      <c r="AH47" s="30">
        <v>0</v>
      </c>
      <c r="AI47" s="30">
        <v>0</v>
      </c>
      <c r="AJ47" s="30">
        <v>0</v>
      </c>
      <c r="AK47" s="30">
        <v>0</v>
      </c>
      <c r="AL47" s="30">
        <v>0</v>
      </c>
      <c r="AN47" s="30">
        <v>0</v>
      </c>
      <c r="AO47" s="30">
        <v>0</v>
      </c>
      <c r="AP47" s="30">
        <v>0</v>
      </c>
      <c r="AQ47" s="30">
        <v>0</v>
      </c>
    </row>
    <row r="48" spans="1:43">
      <c r="A48" s="6" t="s">
        <v>91</v>
      </c>
      <c r="B48" s="6" t="s">
        <v>196</v>
      </c>
      <c r="C48" s="7" t="s">
        <v>89</v>
      </c>
      <c r="D48" s="7" t="s">
        <v>92</v>
      </c>
      <c r="AD48" s="30">
        <v>0</v>
      </c>
      <c r="AE48" s="30">
        <v>0</v>
      </c>
      <c r="AF48" s="30">
        <v>0</v>
      </c>
      <c r="AG48" s="30">
        <v>0</v>
      </c>
      <c r="AH48" s="30">
        <v>0</v>
      </c>
      <c r="AI48" s="30">
        <v>0</v>
      </c>
      <c r="AJ48" s="30">
        <v>0</v>
      </c>
      <c r="AK48" s="30">
        <v>0</v>
      </c>
      <c r="AL48" s="30">
        <v>0</v>
      </c>
      <c r="AN48" s="30">
        <v>0</v>
      </c>
      <c r="AO48" s="30">
        <v>0</v>
      </c>
      <c r="AP48" s="30">
        <v>0</v>
      </c>
      <c r="AQ48" s="30">
        <v>0</v>
      </c>
    </row>
    <row r="49" spans="1:43">
      <c r="A49" s="6" t="s">
        <v>93</v>
      </c>
      <c r="B49" s="6"/>
      <c r="C49" s="7" t="s">
        <v>89</v>
      </c>
      <c r="D49" s="7" t="s">
        <v>94</v>
      </c>
      <c r="AD49" s="30">
        <v>0</v>
      </c>
      <c r="AE49" s="30">
        <v>0</v>
      </c>
      <c r="AF49" s="30">
        <v>0</v>
      </c>
      <c r="AG49" s="30">
        <v>0</v>
      </c>
      <c r="AH49" s="30">
        <v>0</v>
      </c>
      <c r="AI49" s="30">
        <v>0</v>
      </c>
      <c r="AJ49" s="30">
        <v>0</v>
      </c>
      <c r="AK49" s="30">
        <v>0</v>
      </c>
      <c r="AL49" s="30">
        <v>0</v>
      </c>
      <c r="AN49" s="30">
        <v>0</v>
      </c>
      <c r="AO49" s="30">
        <v>0</v>
      </c>
      <c r="AP49" s="30">
        <v>0</v>
      </c>
      <c r="AQ49" s="30">
        <v>0</v>
      </c>
    </row>
    <row r="50" spans="1:43">
      <c r="A50" s="8" t="s">
        <v>95</v>
      </c>
      <c r="B50" s="8"/>
      <c r="C50" s="9"/>
      <c r="D50" s="9"/>
      <c r="E50" s="16">
        <f t="shared" ref="E50:W50" si="4">SUBTOTAL(9,E47:E49)</f>
        <v>0</v>
      </c>
      <c r="F50" s="16">
        <f t="shared" si="4"/>
        <v>0</v>
      </c>
      <c r="G50" s="16">
        <f t="shared" si="4"/>
        <v>0</v>
      </c>
      <c r="H50" s="16">
        <f t="shared" si="4"/>
        <v>0</v>
      </c>
      <c r="I50" s="16">
        <f t="shared" si="4"/>
        <v>0</v>
      </c>
      <c r="J50" s="16">
        <f t="shared" si="4"/>
        <v>0</v>
      </c>
      <c r="K50" s="16">
        <f t="shared" si="4"/>
        <v>0</v>
      </c>
      <c r="L50" s="16">
        <f t="shared" si="4"/>
        <v>0</v>
      </c>
      <c r="M50" s="16">
        <f t="shared" si="4"/>
        <v>0</v>
      </c>
      <c r="N50" s="16">
        <f t="shared" si="4"/>
        <v>0</v>
      </c>
      <c r="O50" s="16">
        <f t="shared" si="4"/>
        <v>0</v>
      </c>
      <c r="P50" s="16">
        <f t="shared" si="4"/>
        <v>0</v>
      </c>
      <c r="Q50" s="16">
        <f t="shared" si="4"/>
        <v>0</v>
      </c>
      <c r="R50" s="16">
        <f t="shared" si="4"/>
        <v>0</v>
      </c>
      <c r="S50" s="16">
        <f t="shared" si="4"/>
        <v>0</v>
      </c>
      <c r="T50" s="16">
        <f t="shared" si="4"/>
        <v>0</v>
      </c>
      <c r="U50" s="16">
        <f t="shared" si="4"/>
        <v>0</v>
      </c>
      <c r="V50" s="16">
        <f t="shared" si="4"/>
        <v>0</v>
      </c>
      <c r="W50" s="16">
        <f t="shared" si="4"/>
        <v>0</v>
      </c>
      <c r="X50" s="16"/>
      <c r="Y50" s="16"/>
      <c r="Z50" s="16"/>
      <c r="AA50" s="16"/>
      <c r="AB50" s="16"/>
      <c r="AC50" s="16"/>
      <c r="AD50" s="32">
        <v>0</v>
      </c>
      <c r="AE50" s="32">
        <v>0</v>
      </c>
      <c r="AF50" s="32">
        <v>0</v>
      </c>
      <c r="AG50" s="32">
        <v>0</v>
      </c>
      <c r="AH50" s="32">
        <v>0</v>
      </c>
      <c r="AI50" s="32">
        <v>0</v>
      </c>
      <c r="AJ50" s="32">
        <v>0</v>
      </c>
      <c r="AK50" s="32">
        <v>0</v>
      </c>
      <c r="AL50" s="32">
        <v>0</v>
      </c>
      <c r="AN50" s="32">
        <v>0</v>
      </c>
      <c r="AO50" s="32">
        <v>0</v>
      </c>
      <c r="AP50" s="32">
        <v>0</v>
      </c>
      <c r="AQ50" s="32">
        <v>0</v>
      </c>
    </row>
    <row r="51" spans="1:43">
      <c r="A51" s="6" t="s">
        <v>96</v>
      </c>
      <c r="B51" s="6"/>
      <c r="C51" s="7" t="s">
        <v>97</v>
      </c>
      <c r="D51" s="7" t="s">
        <v>98</v>
      </c>
      <c r="AD51" s="30">
        <v>0</v>
      </c>
      <c r="AE51" s="30">
        <v>0</v>
      </c>
      <c r="AF51" s="30">
        <v>0</v>
      </c>
      <c r="AG51" s="30">
        <v>0</v>
      </c>
      <c r="AH51" s="30">
        <v>0</v>
      </c>
      <c r="AI51" s="30">
        <v>0</v>
      </c>
      <c r="AJ51" s="30">
        <v>0</v>
      </c>
      <c r="AK51" s="30">
        <v>0</v>
      </c>
      <c r="AL51" s="30">
        <v>0</v>
      </c>
      <c r="AN51" s="30">
        <v>0</v>
      </c>
      <c r="AO51" s="30">
        <v>0</v>
      </c>
      <c r="AP51" s="30">
        <v>0</v>
      </c>
      <c r="AQ51" s="30">
        <v>0</v>
      </c>
    </row>
    <row r="52" spans="1:43">
      <c r="A52" s="6" t="s">
        <v>99</v>
      </c>
      <c r="B52" s="6"/>
      <c r="C52" s="7" t="s">
        <v>97</v>
      </c>
      <c r="D52" s="7" t="s">
        <v>100</v>
      </c>
      <c r="AD52" s="30">
        <v>0</v>
      </c>
      <c r="AE52" s="30">
        <v>0</v>
      </c>
      <c r="AF52" s="30">
        <v>0</v>
      </c>
      <c r="AG52" s="30">
        <v>0</v>
      </c>
      <c r="AH52" s="30">
        <v>0</v>
      </c>
      <c r="AI52" s="30">
        <v>0</v>
      </c>
      <c r="AJ52" s="30">
        <v>0</v>
      </c>
      <c r="AK52" s="30">
        <v>0</v>
      </c>
      <c r="AL52" s="30">
        <v>0</v>
      </c>
      <c r="AN52" s="30">
        <v>0</v>
      </c>
      <c r="AO52" s="30">
        <v>0</v>
      </c>
      <c r="AP52" s="30">
        <v>0</v>
      </c>
      <c r="AQ52" s="30">
        <v>0</v>
      </c>
    </row>
    <row r="53" spans="1:43">
      <c r="A53" s="8" t="s">
        <v>101</v>
      </c>
      <c r="B53" s="8"/>
      <c r="C53" s="9"/>
      <c r="D53" s="9"/>
      <c r="E53" s="16">
        <f t="shared" ref="E53:W53" si="5">SUBTOTAL(9,E51:E52)</f>
        <v>0</v>
      </c>
      <c r="F53" s="16">
        <f t="shared" si="5"/>
        <v>0</v>
      </c>
      <c r="G53" s="16">
        <f t="shared" si="5"/>
        <v>0</v>
      </c>
      <c r="H53" s="16">
        <f t="shared" si="5"/>
        <v>0</v>
      </c>
      <c r="I53" s="16">
        <f t="shared" si="5"/>
        <v>0</v>
      </c>
      <c r="J53" s="16">
        <f t="shared" si="5"/>
        <v>0</v>
      </c>
      <c r="K53" s="16">
        <f t="shared" si="5"/>
        <v>0</v>
      </c>
      <c r="L53" s="16">
        <f t="shared" si="5"/>
        <v>0</v>
      </c>
      <c r="M53" s="16">
        <f t="shared" si="5"/>
        <v>0</v>
      </c>
      <c r="N53" s="16">
        <f t="shared" si="5"/>
        <v>0</v>
      </c>
      <c r="O53" s="16">
        <f t="shared" si="5"/>
        <v>0</v>
      </c>
      <c r="P53" s="16">
        <f t="shared" si="5"/>
        <v>0</v>
      </c>
      <c r="Q53" s="16">
        <f t="shared" si="5"/>
        <v>0</v>
      </c>
      <c r="R53" s="16">
        <f t="shared" si="5"/>
        <v>0</v>
      </c>
      <c r="S53" s="16">
        <f t="shared" si="5"/>
        <v>0</v>
      </c>
      <c r="T53" s="16">
        <f t="shared" si="5"/>
        <v>0</v>
      </c>
      <c r="U53" s="16">
        <f t="shared" si="5"/>
        <v>0</v>
      </c>
      <c r="V53" s="16">
        <f t="shared" si="5"/>
        <v>0</v>
      </c>
      <c r="W53" s="16">
        <f t="shared" si="5"/>
        <v>0</v>
      </c>
      <c r="X53" s="16"/>
      <c r="Y53" s="16"/>
      <c r="Z53" s="16"/>
      <c r="AA53" s="16"/>
      <c r="AB53" s="16"/>
      <c r="AC53" s="16"/>
      <c r="AD53" s="32">
        <v>0</v>
      </c>
      <c r="AE53" s="32">
        <v>0</v>
      </c>
      <c r="AF53" s="32">
        <v>0</v>
      </c>
      <c r="AG53" s="32">
        <v>0</v>
      </c>
      <c r="AH53" s="32">
        <v>0</v>
      </c>
      <c r="AI53" s="32">
        <v>0</v>
      </c>
      <c r="AJ53" s="32">
        <v>0</v>
      </c>
      <c r="AK53" s="32">
        <v>0</v>
      </c>
      <c r="AL53" s="32">
        <v>0</v>
      </c>
      <c r="AN53" s="32">
        <v>0</v>
      </c>
      <c r="AO53" s="32">
        <v>0</v>
      </c>
      <c r="AP53" s="32">
        <v>0</v>
      </c>
      <c r="AQ53" s="32">
        <v>0</v>
      </c>
    </row>
    <row r="54" spans="1:43">
      <c r="A54" s="6" t="s">
        <v>102</v>
      </c>
      <c r="B54" s="6"/>
      <c r="C54" s="7" t="s">
        <v>103</v>
      </c>
      <c r="D54" s="7" t="s">
        <v>104</v>
      </c>
      <c r="AD54" s="30">
        <v>0</v>
      </c>
      <c r="AE54" s="30">
        <v>0</v>
      </c>
      <c r="AF54" s="30">
        <v>0</v>
      </c>
      <c r="AG54" s="30">
        <v>0</v>
      </c>
      <c r="AH54" s="30">
        <v>0</v>
      </c>
      <c r="AI54" s="30">
        <v>0</v>
      </c>
      <c r="AJ54" s="30">
        <v>0</v>
      </c>
      <c r="AK54" s="30">
        <v>0</v>
      </c>
      <c r="AL54" s="30">
        <v>0</v>
      </c>
      <c r="AN54" s="30">
        <v>0</v>
      </c>
      <c r="AO54" s="30">
        <v>0</v>
      </c>
      <c r="AP54" s="30">
        <v>0</v>
      </c>
      <c r="AQ54" s="30">
        <v>0</v>
      </c>
    </row>
    <row r="55" spans="1:43">
      <c r="A55" s="43" t="s">
        <v>105</v>
      </c>
      <c r="B55" s="48"/>
      <c r="C55" s="45" t="s">
        <v>103</v>
      </c>
      <c r="D55" s="45" t="s">
        <v>106</v>
      </c>
      <c r="AC55" s="15">
        <v>2366</v>
      </c>
      <c r="AD55" s="30">
        <v>2366</v>
      </c>
      <c r="AE55" s="30">
        <v>2366</v>
      </c>
      <c r="AF55" s="30">
        <v>2366</v>
      </c>
      <c r="AG55" s="30">
        <v>2366</v>
      </c>
      <c r="AH55" s="30">
        <v>2366</v>
      </c>
      <c r="AI55" s="30">
        <v>2366</v>
      </c>
      <c r="AJ55" s="30">
        <v>2366</v>
      </c>
      <c r="AK55" s="30">
        <v>2366</v>
      </c>
      <c r="AL55" s="30">
        <v>2366</v>
      </c>
      <c r="AN55" s="30">
        <v>2366</v>
      </c>
      <c r="AO55" s="30">
        <v>2366</v>
      </c>
      <c r="AP55" s="30">
        <v>2366</v>
      </c>
      <c r="AQ55" s="30">
        <v>312834</v>
      </c>
    </row>
    <row r="56" spans="1:43">
      <c r="A56" s="6" t="s">
        <v>107</v>
      </c>
      <c r="B56" s="6"/>
      <c r="C56" s="7" t="s">
        <v>103</v>
      </c>
      <c r="D56" s="7" t="s">
        <v>108</v>
      </c>
      <c r="AD56" s="30">
        <v>0</v>
      </c>
      <c r="AE56" s="30">
        <v>0</v>
      </c>
      <c r="AF56" s="30">
        <v>0</v>
      </c>
      <c r="AG56" s="30">
        <v>0</v>
      </c>
      <c r="AH56" s="30">
        <v>0</v>
      </c>
      <c r="AI56" s="30">
        <v>0</v>
      </c>
      <c r="AJ56" s="30">
        <v>0</v>
      </c>
      <c r="AK56" s="30">
        <v>0</v>
      </c>
      <c r="AL56" s="30">
        <v>0</v>
      </c>
      <c r="AN56" s="30">
        <v>0</v>
      </c>
      <c r="AO56" s="30">
        <v>0</v>
      </c>
      <c r="AP56" s="30">
        <v>0</v>
      </c>
      <c r="AQ56" s="30">
        <v>0</v>
      </c>
    </row>
    <row r="57" spans="1:43">
      <c r="A57" s="6" t="s">
        <v>109</v>
      </c>
      <c r="B57" s="6"/>
      <c r="C57" s="7" t="s">
        <v>103</v>
      </c>
      <c r="D57" s="7" t="s">
        <v>110</v>
      </c>
      <c r="AD57" s="30">
        <v>0</v>
      </c>
      <c r="AE57" s="30">
        <v>0</v>
      </c>
      <c r="AF57" s="30">
        <v>0</v>
      </c>
      <c r="AG57" s="30">
        <v>0</v>
      </c>
      <c r="AH57" s="30">
        <v>0</v>
      </c>
      <c r="AI57" s="30">
        <v>0</v>
      </c>
      <c r="AJ57" s="30">
        <v>0</v>
      </c>
      <c r="AK57" s="30">
        <v>0</v>
      </c>
      <c r="AL57" s="30">
        <v>0</v>
      </c>
      <c r="AN57" s="30">
        <v>0</v>
      </c>
      <c r="AO57" s="30">
        <v>0</v>
      </c>
      <c r="AP57" s="30">
        <v>0</v>
      </c>
      <c r="AQ57" s="30">
        <v>0</v>
      </c>
    </row>
    <row r="58" spans="1:43">
      <c r="A58" s="6" t="s">
        <v>111</v>
      </c>
      <c r="B58" s="6"/>
      <c r="C58" s="7" t="s">
        <v>103</v>
      </c>
      <c r="D58" s="7" t="s">
        <v>112</v>
      </c>
      <c r="AD58" s="30">
        <v>0</v>
      </c>
      <c r="AE58" s="30">
        <v>0</v>
      </c>
      <c r="AF58" s="30">
        <v>0</v>
      </c>
      <c r="AG58" s="30">
        <v>0</v>
      </c>
      <c r="AH58" s="30">
        <v>0</v>
      </c>
      <c r="AI58" s="30">
        <v>0</v>
      </c>
      <c r="AJ58" s="30">
        <v>0</v>
      </c>
      <c r="AK58" s="30">
        <v>0</v>
      </c>
      <c r="AL58" s="30">
        <v>0</v>
      </c>
      <c r="AN58" s="30">
        <v>0</v>
      </c>
      <c r="AO58" s="30">
        <v>0</v>
      </c>
      <c r="AP58" s="30">
        <v>0</v>
      </c>
      <c r="AQ58" s="30">
        <v>0</v>
      </c>
    </row>
    <row r="59" spans="1:43">
      <c r="A59" s="6" t="s">
        <v>113</v>
      </c>
      <c r="B59" s="6"/>
      <c r="C59" s="7" t="s">
        <v>103</v>
      </c>
      <c r="D59" s="7" t="s">
        <v>114</v>
      </c>
      <c r="AD59" s="30">
        <v>0</v>
      </c>
      <c r="AE59" s="30">
        <v>0</v>
      </c>
      <c r="AF59" s="30">
        <v>0</v>
      </c>
      <c r="AG59" s="30">
        <v>0</v>
      </c>
      <c r="AH59" s="30">
        <v>0</v>
      </c>
      <c r="AI59" s="30">
        <v>0</v>
      </c>
      <c r="AJ59" s="30">
        <v>0</v>
      </c>
      <c r="AK59" s="30">
        <v>0</v>
      </c>
      <c r="AL59" s="30">
        <v>0</v>
      </c>
      <c r="AN59" s="30">
        <v>0</v>
      </c>
      <c r="AO59" s="30">
        <v>0</v>
      </c>
      <c r="AP59" s="30">
        <v>0</v>
      </c>
      <c r="AQ59" s="30">
        <v>0</v>
      </c>
    </row>
    <row r="60" spans="1:43">
      <c r="A60" s="6" t="s">
        <v>115</v>
      </c>
      <c r="B60" s="6"/>
      <c r="C60" s="7" t="s">
        <v>103</v>
      </c>
      <c r="D60" s="7" t="s">
        <v>116</v>
      </c>
      <c r="AD60" s="30">
        <v>0</v>
      </c>
      <c r="AE60" s="30">
        <v>0</v>
      </c>
      <c r="AF60" s="30">
        <v>0</v>
      </c>
      <c r="AG60" s="30">
        <v>0</v>
      </c>
      <c r="AH60" s="30">
        <v>0</v>
      </c>
      <c r="AI60" s="30">
        <v>0</v>
      </c>
      <c r="AJ60" s="30">
        <v>0</v>
      </c>
      <c r="AK60" s="30">
        <v>0</v>
      </c>
      <c r="AL60" s="30">
        <v>0</v>
      </c>
      <c r="AN60" s="30">
        <v>0</v>
      </c>
      <c r="AO60" s="30">
        <v>0</v>
      </c>
      <c r="AP60" s="30">
        <v>0</v>
      </c>
      <c r="AQ60" s="30">
        <v>0</v>
      </c>
    </row>
    <row r="61" spans="1:43">
      <c r="A61" s="6" t="s">
        <v>117</v>
      </c>
      <c r="B61" s="6"/>
      <c r="C61" s="7" t="s">
        <v>103</v>
      </c>
      <c r="D61" s="7" t="s">
        <v>118</v>
      </c>
      <c r="AD61" s="30">
        <v>0</v>
      </c>
      <c r="AE61" s="30">
        <v>0</v>
      </c>
      <c r="AF61" s="30">
        <v>0</v>
      </c>
      <c r="AG61" s="30">
        <v>0</v>
      </c>
      <c r="AH61" s="30">
        <v>0</v>
      </c>
      <c r="AI61" s="30">
        <v>0</v>
      </c>
      <c r="AJ61" s="30">
        <v>0</v>
      </c>
      <c r="AK61" s="30">
        <v>0</v>
      </c>
      <c r="AL61" s="30">
        <v>0</v>
      </c>
      <c r="AN61" s="30">
        <v>0</v>
      </c>
      <c r="AO61" s="30">
        <v>0</v>
      </c>
      <c r="AP61" s="30">
        <v>0</v>
      </c>
      <c r="AQ61" s="30">
        <v>0</v>
      </c>
    </row>
    <row r="62" spans="1:43">
      <c r="A62" s="6" t="s">
        <v>119</v>
      </c>
      <c r="B62" s="6"/>
      <c r="C62" s="7" t="s">
        <v>103</v>
      </c>
      <c r="D62" s="7" t="s">
        <v>120</v>
      </c>
      <c r="E62" s="15">
        <v>-10862628</v>
      </c>
      <c r="F62" s="15">
        <v>-10862628</v>
      </c>
      <c r="G62" s="15">
        <v>-10862628</v>
      </c>
      <c r="H62" s="15">
        <v>-10718449</v>
      </c>
      <c r="I62" s="15">
        <v>-10718449</v>
      </c>
      <c r="J62" s="15">
        <v>-10718449</v>
      </c>
      <c r="K62" s="15">
        <v>-10501718</v>
      </c>
      <c r="L62" s="15">
        <v>-10501718</v>
      </c>
      <c r="M62" s="15">
        <v>-10501718</v>
      </c>
      <c r="N62" s="15">
        <v>-10292346</v>
      </c>
      <c r="O62" s="15">
        <v>-10292346</v>
      </c>
      <c r="P62" s="15">
        <v>-10292346</v>
      </c>
      <c r="Q62" s="15">
        <v>-9998771</v>
      </c>
      <c r="R62" s="15">
        <v>-9998771</v>
      </c>
      <c r="S62" s="15">
        <v>-9998771</v>
      </c>
      <c r="T62" s="15">
        <v>-9861607</v>
      </c>
      <c r="U62" s="15">
        <v>-9861607</v>
      </c>
      <c r="V62" s="15">
        <v>-9861607</v>
      </c>
      <c r="W62" s="21">
        <v>-9663690</v>
      </c>
      <c r="X62" s="15">
        <v>-9663690</v>
      </c>
      <c r="Y62" s="15">
        <v>-9663690</v>
      </c>
      <c r="Z62" s="15">
        <v>-9454022</v>
      </c>
      <c r="AA62" s="15">
        <v>-9454022</v>
      </c>
      <c r="AB62" s="15">
        <v>-9454022</v>
      </c>
      <c r="AC62" s="15">
        <v>-9212492</v>
      </c>
      <c r="AD62" s="30">
        <v>-9212492</v>
      </c>
      <c r="AE62" s="30">
        <v>-9212492</v>
      </c>
      <c r="AF62" s="30">
        <v>-9779500</v>
      </c>
      <c r="AG62" s="30">
        <v>-9779500</v>
      </c>
      <c r="AH62" s="30">
        <v>-9779500</v>
      </c>
      <c r="AI62" s="30">
        <v>-9590096</v>
      </c>
      <c r="AJ62" s="30">
        <v>-9590096</v>
      </c>
      <c r="AK62" s="30">
        <v>-9590096</v>
      </c>
      <c r="AL62" s="30">
        <v>-9516482</v>
      </c>
      <c r="AN62" s="30">
        <v>-9516482</v>
      </c>
      <c r="AO62" s="30">
        <v>-9516482</v>
      </c>
      <c r="AP62" s="30">
        <v>-9516482</v>
      </c>
      <c r="AQ62" s="30">
        <v>-9392957</v>
      </c>
    </row>
    <row r="63" spans="1:43">
      <c r="A63" s="6" t="s">
        <v>121</v>
      </c>
      <c r="B63" s="6"/>
      <c r="C63" s="7" t="s">
        <v>103</v>
      </c>
      <c r="D63" s="7" t="s">
        <v>122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0</v>
      </c>
      <c r="AN63" s="30">
        <v>0</v>
      </c>
      <c r="AO63" s="30">
        <v>0</v>
      </c>
      <c r="AP63" s="30">
        <v>0</v>
      </c>
      <c r="AQ63" s="30">
        <v>0</v>
      </c>
    </row>
    <row r="64" spans="1:43">
      <c r="A64" s="6" t="s">
        <v>123</v>
      </c>
      <c r="B64" s="6"/>
      <c r="C64" s="7" t="s">
        <v>103</v>
      </c>
      <c r="D64" s="7" t="s">
        <v>124</v>
      </c>
      <c r="AD64" s="30">
        <v>0</v>
      </c>
      <c r="AE64" s="30">
        <v>0</v>
      </c>
      <c r="AF64" s="30">
        <v>0</v>
      </c>
      <c r="AG64" s="30">
        <v>0</v>
      </c>
      <c r="AH64" s="30">
        <v>0</v>
      </c>
      <c r="AI64" s="30">
        <v>0</v>
      </c>
      <c r="AJ64" s="30">
        <v>0</v>
      </c>
      <c r="AK64" s="30">
        <v>0</v>
      </c>
      <c r="AL64" s="30">
        <v>0</v>
      </c>
      <c r="AN64" s="30">
        <v>0</v>
      </c>
      <c r="AO64" s="30">
        <v>0</v>
      </c>
      <c r="AP64" s="30">
        <v>0</v>
      </c>
      <c r="AQ64" s="30">
        <v>0</v>
      </c>
    </row>
    <row r="65" spans="1:43">
      <c r="A65" s="6" t="s">
        <v>125</v>
      </c>
      <c r="B65" s="6"/>
      <c r="C65" s="7" t="s">
        <v>103</v>
      </c>
      <c r="D65" s="7" t="s">
        <v>126</v>
      </c>
      <c r="AD65" s="30">
        <v>0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>
        <v>0</v>
      </c>
      <c r="AK65" s="30">
        <v>0</v>
      </c>
      <c r="AL65" s="30">
        <v>0</v>
      </c>
      <c r="AN65" s="30">
        <v>0</v>
      </c>
      <c r="AO65" s="30">
        <v>0</v>
      </c>
      <c r="AP65" s="30">
        <v>0</v>
      </c>
      <c r="AQ65" s="30">
        <v>0</v>
      </c>
    </row>
    <row r="66" spans="1:43">
      <c r="A66" s="6" t="s">
        <v>127</v>
      </c>
      <c r="B66" s="6"/>
      <c r="C66" s="7" t="s">
        <v>103</v>
      </c>
      <c r="D66" s="7" t="s">
        <v>128</v>
      </c>
      <c r="E66" s="15">
        <v>10862628</v>
      </c>
      <c r="F66" s="15">
        <v>10862628</v>
      </c>
      <c r="G66" s="15">
        <v>10862628</v>
      </c>
      <c r="H66" s="15">
        <v>10718449</v>
      </c>
      <c r="I66" s="15">
        <v>10718449</v>
      </c>
      <c r="J66" s="15">
        <v>10718449</v>
      </c>
      <c r="K66" s="15">
        <v>10501718</v>
      </c>
      <c r="L66" s="15">
        <v>10501718</v>
      </c>
      <c r="M66" s="15">
        <v>10501718</v>
      </c>
      <c r="N66" s="15">
        <v>10292346</v>
      </c>
      <c r="O66" s="15">
        <v>10292346</v>
      </c>
      <c r="P66" s="15">
        <v>10292346</v>
      </c>
      <c r="Q66" s="15">
        <v>9998771</v>
      </c>
      <c r="R66" s="15">
        <v>9998771</v>
      </c>
      <c r="S66" s="15">
        <v>9998771</v>
      </c>
      <c r="T66" s="15">
        <v>9861607</v>
      </c>
      <c r="U66" s="15">
        <v>9861607</v>
      </c>
      <c r="V66" s="15">
        <v>9861607</v>
      </c>
      <c r="W66" s="21">
        <v>9663690</v>
      </c>
      <c r="X66" s="15">
        <v>9663690</v>
      </c>
      <c r="Y66" s="15">
        <v>9663690</v>
      </c>
      <c r="Z66" s="15">
        <v>9454022</v>
      </c>
      <c r="AA66" s="15">
        <v>9454022</v>
      </c>
      <c r="AB66" s="15">
        <v>9454022</v>
      </c>
      <c r="AC66" s="15">
        <v>9212492</v>
      </c>
      <c r="AD66" s="30">
        <v>9212492</v>
      </c>
      <c r="AE66" s="30">
        <v>9212492</v>
      </c>
      <c r="AF66" s="30">
        <v>9779500</v>
      </c>
      <c r="AG66" s="30">
        <v>9779500</v>
      </c>
      <c r="AH66" s="30">
        <v>9779500</v>
      </c>
      <c r="AI66" s="30">
        <v>9590096</v>
      </c>
      <c r="AJ66" s="30">
        <v>9590096</v>
      </c>
      <c r="AK66" s="30">
        <v>9590096</v>
      </c>
      <c r="AL66" s="30">
        <v>9516482</v>
      </c>
      <c r="AN66" s="30">
        <v>9516482</v>
      </c>
      <c r="AO66" s="30">
        <v>9516482</v>
      </c>
      <c r="AP66" s="30">
        <v>9516482</v>
      </c>
      <c r="AQ66" s="30">
        <v>9392957</v>
      </c>
    </row>
    <row r="67" spans="1:43">
      <c r="A67" s="10" t="s">
        <v>129</v>
      </c>
      <c r="B67" s="6"/>
      <c r="C67" s="7" t="s">
        <v>103</v>
      </c>
      <c r="D67" s="11" t="s">
        <v>130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33"/>
      <c r="X67" s="15"/>
      <c r="Y67" s="15"/>
      <c r="Z67" s="15"/>
      <c r="AA67" s="15"/>
      <c r="AB67" s="15"/>
      <c r="AC67" s="15"/>
      <c r="AD67" s="30">
        <v>0</v>
      </c>
      <c r="AE67" s="30">
        <v>0</v>
      </c>
      <c r="AF67" s="30">
        <v>0</v>
      </c>
      <c r="AG67" s="30">
        <v>0</v>
      </c>
      <c r="AH67" s="30">
        <v>0</v>
      </c>
      <c r="AI67" s="30">
        <v>0</v>
      </c>
      <c r="AJ67" s="30">
        <v>0</v>
      </c>
      <c r="AK67" s="30">
        <v>0</v>
      </c>
      <c r="AL67" s="30">
        <v>0</v>
      </c>
      <c r="AN67" s="30">
        <v>0</v>
      </c>
      <c r="AO67" s="30">
        <v>0</v>
      </c>
      <c r="AP67" s="30">
        <v>0</v>
      </c>
      <c r="AQ67" s="30">
        <v>0</v>
      </c>
    </row>
    <row r="68" spans="1:43">
      <c r="A68" s="6" t="s">
        <v>131</v>
      </c>
      <c r="B68" s="6"/>
      <c r="C68" s="7" t="s">
        <v>103</v>
      </c>
      <c r="D68" s="7" t="s">
        <v>132</v>
      </c>
      <c r="AD68" s="30">
        <v>0</v>
      </c>
      <c r="AE68" s="30">
        <v>0</v>
      </c>
      <c r="AF68" s="30">
        <v>0</v>
      </c>
      <c r="AG68" s="30">
        <v>0</v>
      </c>
      <c r="AH68" s="30">
        <v>0</v>
      </c>
      <c r="AI68" s="30">
        <v>0</v>
      </c>
      <c r="AJ68" s="30">
        <v>0</v>
      </c>
      <c r="AK68" s="30">
        <v>0</v>
      </c>
      <c r="AL68" s="30">
        <v>0</v>
      </c>
      <c r="AN68" s="30">
        <v>0</v>
      </c>
      <c r="AO68" s="30">
        <v>0</v>
      </c>
      <c r="AP68" s="30">
        <v>0</v>
      </c>
      <c r="AQ68" s="30">
        <v>0</v>
      </c>
    </row>
    <row r="69" spans="1:43">
      <c r="A69" s="6" t="s">
        <v>133</v>
      </c>
      <c r="B69" s="6"/>
      <c r="C69" s="7" t="s">
        <v>103</v>
      </c>
      <c r="D69" s="7" t="s">
        <v>134</v>
      </c>
      <c r="AD69" s="30">
        <v>0</v>
      </c>
      <c r="AE69" s="30">
        <v>0</v>
      </c>
      <c r="AF69" s="30">
        <v>0</v>
      </c>
      <c r="AG69" s="30">
        <v>0</v>
      </c>
      <c r="AH69" s="30">
        <v>0</v>
      </c>
      <c r="AI69" s="30">
        <v>0</v>
      </c>
      <c r="AJ69" s="30">
        <v>0</v>
      </c>
      <c r="AK69" s="30">
        <v>0</v>
      </c>
      <c r="AL69" s="30">
        <v>0</v>
      </c>
      <c r="AN69" s="30">
        <v>0</v>
      </c>
      <c r="AO69" s="30">
        <v>0</v>
      </c>
      <c r="AP69" s="30">
        <v>0</v>
      </c>
      <c r="AQ69" s="30">
        <v>0</v>
      </c>
    </row>
    <row r="70" spans="1:43">
      <c r="A70" s="6" t="s">
        <v>135</v>
      </c>
      <c r="B70" s="6"/>
      <c r="C70" s="7" t="s">
        <v>103</v>
      </c>
      <c r="D70" s="7" t="s">
        <v>136</v>
      </c>
      <c r="AD70" s="30">
        <v>0</v>
      </c>
      <c r="AE70" s="30">
        <v>0</v>
      </c>
      <c r="AF70" s="30">
        <v>0</v>
      </c>
      <c r="AG70" s="30">
        <v>0</v>
      </c>
      <c r="AH70" s="30">
        <v>0</v>
      </c>
      <c r="AI70" s="30">
        <v>0</v>
      </c>
      <c r="AJ70" s="30">
        <v>0</v>
      </c>
      <c r="AK70" s="30">
        <v>0</v>
      </c>
      <c r="AL70" s="30">
        <v>0</v>
      </c>
      <c r="AN70" s="30">
        <v>0</v>
      </c>
      <c r="AO70" s="30">
        <v>0</v>
      </c>
      <c r="AP70" s="30">
        <v>0</v>
      </c>
      <c r="AQ70" s="30">
        <v>0</v>
      </c>
    </row>
    <row r="71" spans="1:43">
      <c r="A71" s="6" t="s">
        <v>137</v>
      </c>
      <c r="B71" s="6"/>
      <c r="C71" s="7" t="s">
        <v>103</v>
      </c>
      <c r="D71" s="7" t="s">
        <v>138</v>
      </c>
      <c r="AD71" s="30">
        <v>0</v>
      </c>
      <c r="AE71" s="30">
        <v>0</v>
      </c>
      <c r="AF71" s="30">
        <v>0</v>
      </c>
      <c r="AG71" s="30">
        <v>0</v>
      </c>
      <c r="AH71" s="30">
        <v>0</v>
      </c>
      <c r="AI71" s="30">
        <v>0</v>
      </c>
      <c r="AJ71" s="30">
        <v>0</v>
      </c>
      <c r="AK71" s="30">
        <v>0</v>
      </c>
      <c r="AL71" s="30">
        <v>0</v>
      </c>
      <c r="AN71" s="30">
        <v>0</v>
      </c>
      <c r="AO71" s="30">
        <v>0</v>
      </c>
      <c r="AP71" s="30">
        <v>0</v>
      </c>
      <c r="AQ71" s="30">
        <v>0</v>
      </c>
    </row>
    <row r="72" spans="1:43">
      <c r="A72" s="6" t="s">
        <v>139</v>
      </c>
      <c r="B72" s="6"/>
      <c r="C72" s="7" t="s">
        <v>103</v>
      </c>
      <c r="D72" s="7" t="s">
        <v>140</v>
      </c>
      <c r="AD72" s="30">
        <v>0</v>
      </c>
      <c r="AE72" s="30">
        <v>0</v>
      </c>
      <c r="AF72" s="30">
        <v>0</v>
      </c>
      <c r="AG72" s="30">
        <v>0</v>
      </c>
      <c r="AH72" s="30">
        <v>0</v>
      </c>
      <c r="AI72" s="30">
        <v>0</v>
      </c>
      <c r="AJ72" s="30">
        <v>0</v>
      </c>
      <c r="AK72" s="30">
        <v>0</v>
      </c>
      <c r="AL72" s="30">
        <v>0</v>
      </c>
      <c r="AN72" s="30">
        <v>0</v>
      </c>
      <c r="AO72" s="30">
        <v>0</v>
      </c>
      <c r="AP72" s="30">
        <v>0</v>
      </c>
      <c r="AQ72" s="30">
        <v>0</v>
      </c>
    </row>
    <row r="73" spans="1:43">
      <c r="A73" s="6" t="s">
        <v>141</v>
      </c>
      <c r="B73" s="6"/>
      <c r="C73" s="7" t="s">
        <v>103</v>
      </c>
      <c r="D73" s="7" t="s">
        <v>142</v>
      </c>
      <c r="AD73" s="30">
        <v>0</v>
      </c>
      <c r="AE73" s="30">
        <v>0</v>
      </c>
      <c r="AF73" s="30">
        <v>0</v>
      </c>
      <c r="AG73" s="30">
        <v>0</v>
      </c>
      <c r="AH73" s="30">
        <v>0</v>
      </c>
      <c r="AI73" s="30">
        <v>0</v>
      </c>
      <c r="AJ73" s="30">
        <v>0</v>
      </c>
      <c r="AK73" s="30">
        <v>0</v>
      </c>
      <c r="AL73" s="30">
        <v>0</v>
      </c>
      <c r="AN73" s="30">
        <v>0</v>
      </c>
      <c r="AO73" s="30">
        <v>0</v>
      </c>
      <c r="AP73" s="30">
        <v>0</v>
      </c>
      <c r="AQ73" s="30">
        <v>0</v>
      </c>
    </row>
    <row r="74" spans="1:43">
      <c r="A74" s="6" t="s">
        <v>143</v>
      </c>
      <c r="B74" s="6"/>
      <c r="C74" s="7" t="s">
        <v>103</v>
      </c>
      <c r="D74" s="7" t="s">
        <v>144</v>
      </c>
      <c r="AD74" s="30">
        <v>0</v>
      </c>
      <c r="AE74" s="30">
        <v>0</v>
      </c>
      <c r="AF74" s="30">
        <v>0</v>
      </c>
      <c r="AG74" s="30">
        <v>0</v>
      </c>
      <c r="AH74" s="30">
        <v>0</v>
      </c>
      <c r="AI74" s="30">
        <v>0</v>
      </c>
      <c r="AJ74" s="30">
        <v>0</v>
      </c>
      <c r="AK74" s="30">
        <v>0</v>
      </c>
      <c r="AL74" s="30">
        <v>0</v>
      </c>
      <c r="AN74" s="30">
        <v>0</v>
      </c>
      <c r="AO74" s="30">
        <v>0</v>
      </c>
      <c r="AP74" s="30">
        <v>0</v>
      </c>
      <c r="AQ74" s="30">
        <v>0</v>
      </c>
    </row>
    <row r="75" spans="1:43">
      <c r="A75" s="6" t="s">
        <v>145</v>
      </c>
      <c r="B75" s="6"/>
      <c r="C75" s="7" t="s">
        <v>103</v>
      </c>
      <c r="D75" s="7" t="s">
        <v>146</v>
      </c>
      <c r="AD75" s="30">
        <v>0</v>
      </c>
      <c r="AE75" s="30">
        <v>0</v>
      </c>
      <c r="AF75" s="30">
        <v>0</v>
      </c>
      <c r="AG75" s="30">
        <v>0</v>
      </c>
      <c r="AH75" s="30">
        <v>0</v>
      </c>
      <c r="AI75" s="30">
        <v>0</v>
      </c>
      <c r="AJ75" s="30">
        <v>0</v>
      </c>
      <c r="AK75" s="30">
        <v>0</v>
      </c>
      <c r="AL75" s="30">
        <v>0</v>
      </c>
      <c r="AN75" s="30">
        <v>0</v>
      </c>
      <c r="AO75" s="30">
        <v>0</v>
      </c>
      <c r="AP75" s="30">
        <v>0</v>
      </c>
      <c r="AQ75" s="30">
        <v>0</v>
      </c>
    </row>
    <row r="76" spans="1:43">
      <c r="A76" s="6" t="s">
        <v>147</v>
      </c>
      <c r="B76" s="6"/>
      <c r="C76" s="7" t="s">
        <v>103</v>
      </c>
      <c r="D76" s="7" t="s">
        <v>148</v>
      </c>
      <c r="AD76" s="30">
        <v>0</v>
      </c>
      <c r="AE76" s="30">
        <v>0</v>
      </c>
      <c r="AF76" s="30">
        <v>0</v>
      </c>
      <c r="AG76" s="30">
        <v>0</v>
      </c>
      <c r="AH76" s="30">
        <v>0</v>
      </c>
      <c r="AI76" s="30">
        <v>0</v>
      </c>
      <c r="AJ76" s="30">
        <v>0</v>
      </c>
      <c r="AK76" s="30">
        <v>0</v>
      </c>
      <c r="AL76" s="30">
        <v>0</v>
      </c>
      <c r="AN76" s="30">
        <v>0</v>
      </c>
      <c r="AO76" s="30">
        <v>0</v>
      </c>
      <c r="AP76" s="30">
        <v>0</v>
      </c>
      <c r="AQ76" s="30">
        <v>0</v>
      </c>
    </row>
    <row r="77" spans="1:43">
      <c r="A77" s="10" t="s">
        <v>149</v>
      </c>
      <c r="B77" s="6"/>
      <c r="C77" s="7" t="s">
        <v>103</v>
      </c>
      <c r="D77" s="11" t="s">
        <v>150</v>
      </c>
      <c r="AD77" s="30">
        <v>0</v>
      </c>
      <c r="AE77" s="30">
        <v>0</v>
      </c>
      <c r="AF77" s="30">
        <v>0</v>
      </c>
      <c r="AG77" s="30">
        <v>0</v>
      </c>
      <c r="AH77" s="30">
        <v>0</v>
      </c>
      <c r="AI77" s="30">
        <v>0</v>
      </c>
      <c r="AJ77" s="30">
        <v>0</v>
      </c>
      <c r="AK77" s="30">
        <v>0</v>
      </c>
      <c r="AL77" s="30">
        <v>0</v>
      </c>
      <c r="AN77" s="30">
        <v>0</v>
      </c>
      <c r="AO77" s="30">
        <v>0</v>
      </c>
      <c r="AP77" s="30">
        <v>0</v>
      </c>
      <c r="AQ77" s="30">
        <v>0</v>
      </c>
    </row>
    <row r="78" spans="1:43">
      <c r="A78" s="10" t="s">
        <v>151</v>
      </c>
      <c r="B78" s="6"/>
      <c r="C78" s="7" t="s">
        <v>103</v>
      </c>
      <c r="D78" s="11" t="s">
        <v>152</v>
      </c>
      <c r="AD78" s="30">
        <v>0</v>
      </c>
      <c r="AE78" s="30">
        <v>0</v>
      </c>
      <c r="AF78" s="30">
        <v>0</v>
      </c>
      <c r="AG78" s="30">
        <v>0</v>
      </c>
      <c r="AH78" s="30">
        <v>0</v>
      </c>
      <c r="AI78" s="30">
        <v>0</v>
      </c>
      <c r="AJ78" s="30">
        <v>0</v>
      </c>
      <c r="AK78" s="30">
        <v>0</v>
      </c>
      <c r="AL78" s="30">
        <v>0</v>
      </c>
      <c r="AN78" s="30">
        <v>0</v>
      </c>
      <c r="AO78" s="30">
        <v>0</v>
      </c>
      <c r="AP78" s="30">
        <v>0</v>
      </c>
      <c r="AQ78" s="30">
        <v>0</v>
      </c>
    </row>
    <row r="79" spans="1:43">
      <c r="A79" s="6" t="s">
        <v>153</v>
      </c>
      <c r="B79" s="6"/>
      <c r="C79" s="7" t="s">
        <v>103</v>
      </c>
      <c r="D79" s="7" t="s">
        <v>154</v>
      </c>
      <c r="AD79" s="30">
        <v>0</v>
      </c>
      <c r="AE79" s="30">
        <v>0</v>
      </c>
      <c r="AF79" s="30">
        <v>0</v>
      </c>
      <c r="AG79" s="30">
        <v>0</v>
      </c>
      <c r="AH79" s="30">
        <v>0</v>
      </c>
      <c r="AI79" s="30">
        <v>0</v>
      </c>
      <c r="AJ79" s="30">
        <v>0</v>
      </c>
      <c r="AK79" s="30">
        <v>0</v>
      </c>
      <c r="AL79" s="30">
        <v>0</v>
      </c>
      <c r="AN79" s="30">
        <v>0</v>
      </c>
      <c r="AO79" s="30">
        <v>0</v>
      </c>
      <c r="AP79" s="30">
        <v>0</v>
      </c>
      <c r="AQ79" s="30">
        <v>0</v>
      </c>
    </row>
    <row r="80" spans="1:43">
      <c r="A80" s="6" t="s">
        <v>155</v>
      </c>
      <c r="B80" s="6"/>
      <c r="C80" s="7" t="s">
        <v>103</v>
      </c>
      <c r="D80" s="7" t="s">
        <v>156</v>
      </c>
      <c r="AD80" s="30">
        <v>0</v>
      </c>
      <c r="AE80" s="30">
        <v>0</v>
      </c>
      <c r="AF80" s="30">
        <v>0</v>
      </c>
      <c r="AG80" s="30">
        <v>0</v>
      </c>
      <c r="AH80" s="30">
        <v>0</v>
      </c>
      <c r="AI80" s="30">
        <v>0</v>
      </c>
      <c r="AJ80" s="30">
        <v>0</v>
      </c>
      <c r="AK80" s="30">
        <v>0</v>
      </c>
      <c r="AL80" s="30">
        <v>0</v>
      </c>
      <c r="AN80" s="30">
        <v>0</v>
      </c>
      <c r="AO80" s="30">
        <v>0</v>
      </c>
      <c r="AP80" s="30">
        <v>0</v>
      </c>
      <c r="AQ80" s="30">
        <v>0</v>
      </c>
    </row>
    <row r="81" spans="1:43">
      <c r="A81" s="6" t="s">
        <v>157</v>
      </c>
      <c r="B81" s="6"/>
      <c r="C81" s="7" t="s">
        <v>103</v>
      </c>
      <c r="D81" s="7" t="s">
        <v>158</v>
      </c>
      <c r="AD81" s="30">
        <v>0</v>
      </c>
      <c r="AE81" s="30">
        <v>0</v>
      </c>
      <c r="AF81" s="30">
        <v>0</v>
      </c>
      <c r="AG81" s="30">
        <v>0</v>
      </c>
      <c r="AH81" s="30">
        <v>0</v>
      </c>
      <c r="AI81" s="30">
        <v>0</v>
      </c>
      <c r="AJ81" s="30">
        <v>0</v>
      </c>
      <c r="AK81" s="30">
        <v>0</v>
      </c>
      <c r="AL81" s="30">
        <v>0</v>
      </c>
      <c r="AN81" s="30">
        <v>0</v>
      </c>
      <c r="AO81" s="30">
        <v>0</v>
      </c>
      <c r="AP81" s="30">
        <v>0</v>
      </c>
      <c r="AQ81" s="30">
        <v>0</v>
      </c>
    </row>
    <row r="82" spans="1:43">
      <c r="A82" s="6" t="s">
        <v>159</v>
      </c>
      <c r="B82" s="6"/>
      <c r="C82" s="7" t="s">
        <v>103</v>
      </c>
      <c r="D82" s="7" t="s">
        <v>160</v>
      </c>
      <c r="E82" s="15">
        <v>1</v>
      </c>
      <c r="F82" s="15">
        <v>1</v>
      </c>
      <c r="G82" s="15">
        <v>1</v>
      </c>
      <c r="H82" s="15">
        <v>1</v>
      </c>
      <c r="I82" s="15">
        <v>1</v>
      </c>
      <c r="J82" s="15">
        <v>1</v>
      </c>
      <c r="K82" s="15">
        <v>1</v>
      </c>
      <c r="L82" s="15">
        <v>1</v>
      </c>
      <c r="M82" s="15">
        <v>1</v>
      </c>
      <c r="N82" s="15">
        <v>1</v>
      </c>
      <c r="O82" s="15">
        <v>1</v>
      </c>
      <c r="P82" s="15">
        <v>1</v>
      </c>
      <c r="Q82" s="15">
        <v>1</v>
      </c>
      <c r="R82" s="15">
        <v>1</v>
      </c>
      <c r="S82" s="15">
        <v>1</v>
      </c>
      <c r="T82" s="15">
        <v>-5837</v>
      </c>
      <c r="U82" s="15">
        <v>-5837</v>
      </c>
      <c r="V82" s="15">
        <v>-5837</v>
      </c>
      <c r="W82" s="21">
        <v>1</v>
      </c>
      <c r="X82" s="15">
        <v>1</v>
      </c>
      <c r="Y82" s="15">
        <v>1</v>
      </c>
      <c r="Z82" s="21">
        <v>1</v>
      </c>
      <c r="AA82" s="21">
        <v>1</v>
      </c>
      <c r="AB82" s="21">
        <v>1</v>
      </c>
      <c r="AC82" s="21">
        <v>1</v>
      </c>
      <c r="AD82" s="30">
        <v>1</v>
      </c>
      <c r="AE82" s="30">
        <v>1</v>
      </c>
      <c r="AF82" s="30">
        <v>1</v>
      </c>
      <c r="AG82" s="30">
        <v>1</v>
      </c>
      <c r="AH82" s="30">
        <v>1</v>
      </c>
      <c r="AI82" s="30">
        <v>1</v>
      </c>
      <c r="AJ82" s="30">
        <v>1</v>
      </c>
      <c r="AK82" s="30">
        <v>1</v>
      </c>
      <c r="AL82" s="30">
        <v>1</v>
      </c>
      <c r="AN82" s="30">
        <v>1</v>
      </c>
      <c r="AO82" s="30">
        <v>1</v>
      </c>
      <c r="AP82" s="30">
        <v>1</v>
      </c>
      <c r="AQ82" s="30">
        <v>1</v>
      </c>
    </row>
    <row r="83" spans="1:43">
      <c r="A83" s="6" t="s">
        <v>161</v>
      </c>
      <c r="B83" s="6"/>
      <c r="C83" s="7" t="s">
        <v>103</v>
      </c>
      <c r="D83" s="7" t="s">
        <v>162</v>
      </c>
      <c r="E83" s="15">
        <v>276598</v>
      </c>
      <c r="F83" s="15">
        <v>276598</v>
      </c>
      <c r="G83" s="15">
        <v>276598</v>
      </c>
      <c r="H83" s="15">
        <v>224220</v>
      </c>
      <c r="I83" s="15">
        <v>224220</v>
      </c>
      <c r="J83" s="15">
        <v>224220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97379</v>
      </c>
      <c r="R83" s="15">
        <v>97379</v>
      </c>
      <c r="S83" s="15">
        <v>97379</v>
      </c>
      <c r="T83" s="15">
        <v>3037</v>
      </c>
      <c r="U83" s="15">
        <v>3037</v>
      </c>
      <c r="V83" s="15">
        <v>3037</v>
      </c>
      <c r="W83" s="21">
        <v>97379</v>
      </c>
      <c r="X83" s="15">
        <v>97379</v>
      </c>
      <c r="Y83" s="15">
        <v>97379</v>
      </c>
      <c r="Z83" s="21">
        <v>97379</v>
      </c>
      <c r="AA83" s="21">
        <v>97379</v>
      </c>
      <c r="AB83" s="21">
        <v>97379</v>
      </c>
      <c r="AC83" s="21">
        <v>266178</v>
      </c>
      <c r="AD83" s="30">
        <v>266178</v>
      </c>
      <c r="AE83" s="30">
        <v>266178</v>
      </c>
      <c r="AF83" s="30">
        <v>146906</v>
      </c>
      <c r="AG83" s="30">
        <v>146906</v>
      </c>
      <c r="AH83" s="30">
        <v>146906</v>
      </c>
      <c r="AI83" s="30">
        <v>56008</v>
      </c>
      <c r="AJ83" s="30">
        <v>56008</v>
      </c>
      <c r="AK83" s="30">
        <v>56008</v>
      </c>
      <c r="AL83" s="30">
        <v>56008</v>
      </c>
      <c r="AN83" s="30">
        <v>56008</v>
      </c>
      <c r="AO83" s="30">
        <v>56008</v>
      </c>
      <c r="AP83" s="30">
        <v>56008</v>
      </c>
      <c r="AQ83" s="30">
        <v>56008</v>
      </c>
    </row>
    <row r="84" spans="1:43">
      <c r="A84" s="6" t="s">
        <v>163</v>
      </c>
      <c r="B84" s="6" t="s">
        <v>13</v>
      </c>
      <c r="C84" s="7" t="s">
        <v>103</v>
      </c>
      <c r="D84" s="7" t="s">
        <v>164</v>
      </c>
      <c r="E84" s="15">
        <v>-642745</v>
      </c>
      <c r="F84" s="15">
        <v>-642745</v>
      </c>
      <c r="G84" s="15">
        <v>-642745</v>
      </c>
      <c r="H84" s="15">
        <v>-642745</v>
      </c>
      <c r="I84" s="15">
        <v>-642745</v>
      </c>
      <c r="J84" s="15">
        <v>-642745</v>
      </c>
      <c r="K84" s="15">
        <v>-642745</v>
      </c>
      <c r="L84" s="15">
        <v>-642745</v>
      </c>
      <c r="M84" s="15">
        <v>-642745</v>
      </c>
      <c r="N84" s="15">
        <v>-642745</v>
      </c>
      <c r="O84" s="15">
        <v>-642745</v>
      </c>
      <c r="P84" s="15">
        <v>-642745</v>
      </c>
      <c r="Q84" s="15">
        <v>-6606132</v>
      </c>
      <c r="R84" s="15">
        <v>-6606132</v>
      </c>
      <c r="S84" s="15">
        <v>-6606132</v>
      </c>
      <c r="T84" s="15">
        <v>-6604894</v>
      </c>
      <c r="U84" s="15">
        <v>-6604894</v>
      </c>
      <c r="V84" s="15">
        <v>-6604894</v>
      </c>
      <c r="W84" s="21">
        <v>-6604753</v>
      </c>
      <c r="X84" s="15">
        <v>-6604753</v>
      </c>
      <c r="Y84" s="15">
        <v>-6604753</v>
      </c>
      <c r="Z84" s="21">
        <v>-6604753</v>
      </c>
      <c r="AA84" s="21">
        <v>-6604753</v>
      </c>
      <c r="AB84" s="21">
        <v>-6604753</v>
      </c>
      <c r="AC84" s="21">
        <v>-4040191</v>
      </c>
      <c r="AD84" s="30">
        <v>-4040191</v>
      </c>
      <c r="AE84" s="30">
        <v>-4040191</v>
      </c>
      <c r="AF84" s="30">
        <v>-5113253</v>
      </c>
      <c r="AG84" s="30">
        <v>-5113253</v>
      </c>
      <c r="AH84" s="30">
        <v>-5113253</v>
      </c>
      <c r="AI84" s="30">
        <v>-5114374</v>
      </c>
      <c r="AJ84" s="30">
        <v>-5114374</v>
      </c>
      <c r="AK84" s="30">
        <v>-5114374</v>
      </c>
      <c r="AL84" s="30">
        <v>-5113752</v>
      </c>
      <c r="AN84" s="30">
        <v>-5113752</v>
      </c>
      <c r="AO84" s="30">
        <v>-5113752</v>
      </c>
      <c r="AP84" s="30">
        <v>-5113752</v>
      </c>
      <c r="AQ84" s="30">
        <v>-6192583</v>
      </c>
    </row>
    <row r="85" spans="1:43">
      <c r="A85" s="6" t="s">
        <v>165</v>
      </c>
      <c r="B85" s="6"/>
      <c r="C85" s="7" t="s">
        <v>103</v>
      </c>
      <c r="D85" s="7" t="s">
        <v>166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30">
        <v>0</v>
      </c>
      <c r="AN85" s="30">
        <v>0</v>
      </c>
      <c r="AO85" s="30">
        <v>0</v>
      </c>
      <c r="AP85" s="30">
        <v>0</v>
      </c>
      <c r="AQ85" s="30">
        <v>0</v>
      </c>
    </row>
    <row r="86" spans="1:43">
      <c r="A86" s="10" t="s">
        <v>167</v>
      </c>
      <c r="B86" s="6"/>
      <c r="C86" s="7" t="s">
        <v>103</v>
      </c>
      <c r="D86" s="11" t="s">
        <v>168</v>
      </c>
      <c r="AD86" s="30">
        <v>0</v>
      </c>
      <c r="AE86" s="30">
        <v>0</v>
      </c>
      <c r="AF86" s="30">
        <v>0</v>
      </c>
      <c r="AG86" s="30">
        <v>0</v>
      </c>
      <c r="AH86" s="30">
        <v>0</v>
      </c>
      <c r="AI86" s="30">
        <v>0</v>
      </c>
      <c r="AJ86" s="30">
        <v>0</v>
      </c>
      <c r="AK86" s="30">
        <v>0</v>
      </c>
      <c r="AL86" s="30">
        <v>0</v>
      </c>
      <c r="AN86" s="30">
        <v>0</v>
      </c>
      <c r="AO86" s="30">
        <v>0</v>
      </c>
      <c r="AP86" s="30">
        <v>0</v>
      </c>
      <c r="AQ86" s="30">
        <v>0</v>
      </c>
    </row>
    <row r="87" spans="1:43">
      <c r="A87" s="10" t="s">
        <v>169</v>
      </c>
      <c r="B87" s="6"/>
      <c r="C87" s="7" t="s">
        <v>103</v>
      </c>
      <c r="D87" s="11" t="s">
        <v>170</v>
      </c>
      <c r="AD87" s="30">
        <v>0</v>
      </c>
      <c r="AE87" s="30">
        <v>0</v>
      </c>
      <c r="AF87" s="30">
        <v>0</v>
      </c>
      <c r="AG87" s="30">
        <v>0</v>
      </c>
      <c r="AH87" s="30">
        <v>0</v>
      </c>
      <c r="AI87" s="30">
        <v>0</v>
      </c>
      <c r="AJ87" s="30">
        <v>0</v>
      </c>
      <c r="AK87" s="30">
        <v>0</v>
      </c>
      <c r="AL87" s="30">
        <v>0</v>
      </c>
      <c r="AN87" s="30">
        <v>0</v>
      </c>
      <c r="AO87" s="30">
        <v>0</v>
      </c>
      <c r="AP87" s="30">
        <v>0</v>
      </c>
      <c r="AQ87" s="30">
        <v>0</v>
      </c>
    </row>
    <row r="88" spans="1:43">
      <c r="A88" s="10" t="s">
        <v>171</v>
      </c>
      <c r="B88" s="6"/>
      <c r="C88" s="7" t="s">
        <v>103</v>
      </c>
      <c r="D88" s="11" t="s">
        <v>172</v>
      </c>
      <c r="AD88" s="30">
        <v>0</v>
      </c>
      <c r="AE88" s="30">
        <v>0</v>
      </c>
      <c r="AF88" s="30">
        <v>0</v>
      </c>
      <c r="AG88" s="30">
        <v>0</v>
      </c>
      <c r="AH88" s="30">
        <v>0</v>
      </c>
      <c r="AI88" s="30">
        <v>0</v>
      </c>
      <c r="AJ88" s="30">
        <v>0</v>
      </c>
      <c r="AK88" s="30">
        <v>0</v>
      </c>
      <c r="AL88" s="30">
        <v>0</v>
      </c>
      <c r="AN88" s="30">
        <v>0</v>
      </c>
      <c r="AO88" s="30">
        <v>0</v>
      </c>
      <c r="AP88" s="30">
        <v>0</v>
      </c>
      <c r="AQ88" s="30">
        <v>0</v>
      </c>
    </row>
    <row r="89" spans="1:43">
      <c r="A89" s="6" t="s">
        <v>173</v>
      </c>
      <c r="B89" s="6"/>
      <c r="C89" s="7" t="s">
        <v>103</v>
      </c>
      <c r="D89" s="7" t="s">
        <v>174</v>
      </c>
      <c r="AD89" s="30">
        <v>0</v>
      </c>
      <c r="AE89" s="30">
        <v>0</v>
      </c>
      <c r="AF89" s="30">
        <v>0</v>
      </c>
      <c r="AG89" s="30">
        <v>0</v>
      </c>
      <c r="AH89" s="30">
        <v>0</v>
      </c>
      <c r="AI89" s="30">
        <v>0</v>
      </c>
      <c r="AJ89" s="30">
        <v>0</v>
      </c>
      <c r="AK89" s="30">
        <v>0</v>
      </c>
      <c r="AL89" s="30">
        <v>0</v>
      </c>
      <c r="AN89" s="30">
        <v>0</v>
      </c>
      <c r="AO89" s="30">
        <v>0</v>
      </c>
      <c r="AP89" s="30">
        <v>0</v>
      </c>
      <c r="AQ89" s="30">
        <v>0</v>
      </c>
    </row>
    <row r="90" spans="1:43">
      <c r="A90" s="6" t="s">
        <v>175</v>
      </c>
      <c r="B90" s="6"/>
      <c r="C90" s="7" t="s">
        <v>103</v>
      </c>
      <c r="D90" s="7" t="s">
        <v>176</v>
      </c>
      <c r="AD90" s="30">
        <v>0</v>
      </c>
      <c r="AE90" s="30">
        <v>0</v>
      </c>
      <c r="AF90" s="30">
        <v>0</v>
      </c>
      <c r="AG90" s="30">
        <v>0</v>
      </c>
      <c r="AH90" s="30">
        <v>0</v>
      </c>
      <c r="AI90" s="30">
        <v>0</v>
      </c>
      <c r="AJ90" s="30">
        <v>0</v>
      </c>
      <c r="AK90" s="30">
        <v>0</v>
      </c>
      <c r="AL90" s="30">
        <v>0</v>
      </c>
      <c r="AN90" s="30">
        <v>0</v>
      </c>
      <c r="AO90" s="30">
        <v>0</v>
      </c>
      <c r="AP90" s="30">
        <v>0</v>
      </c>
      <c r="AQ90" s="30">
        <v>0</v>
      </c>
    </row>
    <row r="91" spans="1:43">
      <c r="A91" s="6" t="s">
        <v>177</v>
      </c>
      <c r="B91" s="6"/>
      <c r="C91" s="7" t="s">
        <v>103</v>
      </c>
      <c r="D91" s="7" t="s">
        <v>178</v>
      </c>
      <c r="AD91" s="30">
        <v>0</v>
      </c>
      <c r="AE91" s="30">
        <v>0</v>
      </c>
      <c r="AF91" s="30">
        <v>0</v>
      </c>
      <c r="AG91" s="30">
        <v>0</v>
      </c>
      <c r="AH91" s="30">
        <v>0</v>
      </c>
      <c r="AI91" s="30">
        <v>0</v>
      </c>
      <c r="AJ91" s="30">
        <v>0</v>
      </c>
      <c r="AK91" s="30">
        <v>0</v>
      </c>
      <c r="AL91" s="30">
        <v>0</v>
      </c>
      <c r="AN91" s="30">
        <v>0</v>
      </c>
      <c r="AO91" s="30">
        <v>0</v>
      </c>
      <c r="AP91" s="30">
        <v>0</v>
      </c>
      <c r="AQ91" s="30">
        <v>0</v>
      </c>
    </row>
    <row r="92" spans="1:43">
      <c r="A92" s="10" t="s">
        <v>179</v>
      </c>
      <c r="B92" s="6"/>
      <c r="C92" s="7" t="s">
        <v>103</v>
      </c>
      <c r="D92" s="11" t="s">
        <v>180</v>
      </c>
      <c r="AD92" s="30">
        <v>0</v>
      </c>
      <c r="AE92" s="30">
        <v>0</v>
      </c>
      <c r="AF92" s="30">
        <v>0</v>
      </c>
      <c r="AG92" s="30">
        <v>0</v>
      </c>
      <c r="AH92" s="30">
        <v>0</v>
      </c>
      <c r="AI92" s="30">
        <v>0</v>
      </c>
      <c r="AJ92" s="30">
        <v>0</v>
      </c>
      <c r="AK92" s="30">
        <v>0</v>
      </c>
      <c r="AL92" s="30">
        <v>0</v>
      </c>
      <c r="AN92" s="30">
        <v>0</v>
      </c>
      <c r="AO92" s="30">
        <v>0</v>
      </c>
      <c r="AP92" s="30">
        <v>0</v>
      </c>
      <c r="AQ92" s="30">
        <v>0</v>
      </c>
    </row>
    <row r="93" spans="1:43">
      <c r="A93" s="6" t="s">
        <v>181</v>
      </c>
      <c r="B93" s="6" t="s">
        <v>13</v>
      </c>
      <c r="C93" s="7" t="s">
        <v>103</v>
      </c>
      <c r="D93" s="7" t="s">
        <v>182</v>
      </c>
      <c r="E93" s="15">
        <v>-6527616</v>
      </c>
      <c r="F93" s="15">
        <v>-6527616</v>
      </c>
      <c r="G93" s="15">
        <v>-6527616</v>
      </c>
      <c r="H93" s="15">
        <v>-7717452</v>
      </c>
      <c r="I93" s="15">
        <v>-7717452</v>
      </c>
      <c r="J93" s="15">
        <v>-7717452</v>
      </c>
      <c r="K93" s="15">
        <v>-7260813</v>
      </c>
      <c r="L93" s="15">
        <v>-7260813</v>
      </c>
      <c r="M93" s="15">
        <v>-7260813</v>
      </c>
      <c r="N93" s="15">
        <v>-7587797</v>
      </c>
      <c r="O93" s="15">
        <v>-7587797</v>
      </c>
      <c r="P93" s="15">
        <v>-7587797</v>
      </c>
      <c r="Q93" s="15">
        <v>-7499934</v>
      </c>
      <c r="R93" s="15">
        <v>-7499934</v>
      </c>
      <c r="S93" s="15">
        <v>-7499934</v>
      </c>
      <c r="T93" s="15">
        <v>-8572023</v>
      </c>
      <c r="U93" s="15">
        <v>-8572023</v>
      </c>
      <c r="V93" s="15">
        <v>-8572023</v>
      </c>
      <c r="W93" s="21">
        <v>-8212841</v>
      </c>
      <c r="X93" s="15">
        <v>-8212841</v>
      </c>
      <c r="Y93" s="15">
        <v>-8212841</v>
      </c>
      <c r="Z93" s="15">
        <v>-8070338</v>
      </c>
      <c r="AA93" s="15">
        <v>-8070338</v>
      </c>
      <c r="AB93" s="15">
        <v>-8070338</v>
      </c>
      <c r="AC93" s="15">
        <v>-7403700</v>
      </c>
      <c r="AD93" s="30">
        <v>-7403700</v>
      </c>
      <c r="AE93" s="30">
        <v>-7403700</v>
      </c>
      <c r="AF93" s="30">
        <v>-8571663</v>
      </c>
      <c r="AG93" s="30">
        <v>-8571663</v>
      </c>
      <c r="AH93" s="30">
        <v>-8571663</v>
      </c>
      <c r="AI93" s="30">
        <v>-9255055</v>
      </c>
      <c r="AJ93" s="30">
        <v>-9255055</v>
      </c>
      <c r="AK93" s="30">
        <v>-9255055</v>
      </c>
      <c r="AL93" s="30">
        <v>-10733932</v>
      </c>
      <c r="AN93" s="30">
        <v>-10733932</v>
      </c>
      <c r="AO93" s="30">
        <v>-10733932</v>
      </c>
      <c r="AP93" s="30">
        <v>-10733932</v>
      </c>
      <c r="AQ93" s="30">
        <v>-10067107</v>
      </c>
    </row>
    <row r="94" spans="1:43">
      <c r="A94" s="6" t="s">
        <v>183</v>
      </c>
      <c r="B94" s="6" t="s">
        <v>196</v>
      </c>
      <c r="C94" s="7" t="s">
        <v>103</v>
      </c>
      <c r="D94" s="7" t="s">
        <v>184</v>
      </c>
      <c r="E94" s="15">
        <v>-24031075</v>
      </c>
      <c r="F94" s="15">
        <v>-24031075</v>
      </c>
      <c r="G94" s="15">
        <v>-24031075</v>
      </c>
      <c r="H94" s="15">
        <v>639879</v>
      </c>
      <c r="I94" s="15">
        <v>639879</v>
      </c>
      <c r="J94" s="15">
        <v>639879</v>
      </c>
      <c r="K94" s="15">
        <v>176034</v>
      </c>
      <c r="L94" s="15">
        <v>176034</v>
      </c>
      <c r="M94" s="15">
        <v>176034</v>
      </c>
      <c r="N94" s="15">
        <v>165861</v>
      </c>
      <c r="O94" s="15">
        <v>165861</v>
      </c>
      <c r="P94" s="15">
        <v>165861</v>
      </c>
      <c r="Q94" s="15">
        <v>4551156</v>
      </c>
      <c r="R94" s="15">
        <v>4551156</v>
      </c>
      <c r="S94" s="15">
        <v>4551156</v>
      </c>
      <c r="T94" s="15">
        <v>4545992</v>
      </c>
      <c r="U94" s="15">
        <v>4545992</v>
      </c>
      <c r="V94" s="15">
        <v>4545992</v>
      </c>
      <c r="W94" s="21">
        <v>4551156</v>
      </c>
      <c r="X94" s="15">
        <v>4551156</v>
      </c>
      <c r="Y94" s="15">
        <v>4551156</v>
      </c>
      <c r="Z94" s="15">
        <v>4551156</v>
      </c>
      <c r="AA94" s="15">
        <v>4551156</v>
      </c>
      <c r="AB94" s="15">
        <v>4551156</v>
      </c>
      <c r="AC94" s="15">
        <v>0</v>
      </c>
      <c r="AD94" s="30">
        <v>0</v>
      </c>
      <c r="AE94" s="30">
        <v>0</v>
      </c>
      <c r="AF94" s="30">
        <v>0</v>
      </c>
      <c r="AG94" s="30">
        <v>0</v>
      </c>
      <c r="AH94" s="30">
        <v>0</v>
      </c>
      <c r="AI94" s="30">
        <v>0</v>
      </c>
      <c r="AJ94" s="30">
        <v>0</v>
      </c>
      <c r="AK94" s="30">
        <v>0</v>
      </c>
      <c r="AL94" s="30">
        <v>0</v>
      </c>
      <c r="AN94" s="30">
        <v>0</v>
      </c>
      <c r="AO94" s="30">
        <v>0</v>
      </c>
      <c r="AP94" s="30">
        <v>0</v>
      </c>
      <c r="AQ94" s="30">
        <v>0</v>
      </c>
    </row>
    <row r="95" spans="1:43">
      <c r="A95" s="6" t="s">
        <v>185</v>
      </c>
      <c r="B95" s="6"/>
      <c r="C95" s="7" t="s">
        <v>103</v>
      </c>
      <c r="D95" s="7" t="s">
        <v>186</v>
      </c>
      <c r="Q95" s="19" t="s">
        <v>196</v>
      </c>
      <c r="AD95" s="30">
        <v>0</v>
      </c>
      <c r="AE95" s="30">
        <v>0</v>
      </c>
      <c r="AF95" s="30">
        <v>0</v>
      </c>
      <c r="AG95" s="30">
        <v>0</v>
      </c>
      <c r="AH95" s="30">
        <v>0</v>
      </c>
      <c r="AI95" s="30">
        <v>0</v>
      </c>
      <c r="AJ95" s="30">
        <v>0</v>
      </c>
      <c r="AK95" s="30">
        <v>0</v>
      </c>
      <c r="AL95" s="30">
        <v>0</v>
      </c>
      <c r="AN95" s="30">
        <v>0</v>
      </c>
      <c r="AO95" s="30">
        <v>0</v>
      </c>
      <c r="AP95" s="30">
        <v>0</v>
      </c>
      <c r="AQ95" s="30">
        <v>0</v>
      </c>
    </row>
    <row r="96" spans="1:43">
      <c r="A96" s="6" t="s">
        <v>187</v>
      </c>
      <c r="B96" s="6"/>
      <c r="C96" s="7" t="s">
        <v>103</v>
      </c>
      <c r="D96" s="7" t="s">
        <v>188</v>
      </c>
      <c r="AD96" s="30">
        <v>0</v>
      </c>
      <c r="AE96" s="30">
        <v>0</v>
      </c>
      <c r="AF96" s="30">
        <v>0</v>
      </c>
      <c r="AG96" s="30">
        <v>0</v>
      </c>
      <c r="AH96" s="30">
        <v>0</v>
      </c>
      <c r="AI96" s="30">
        <v>0</v>
      </c>
      <c r="AJ96" s="30">
        <v>0</v>
      </c>
      <c r="AK96" s="30">
        <v>0</v>
      </c>
      <c r="AL96" s="30">
        <v>0</v>
      </c>
      <c r="AN96" s="30">
        <v>0</v>
      </c>
      <c r="AO96" s="30">
        <v>0</v>
      </c>
      <c r="AP96" s="30">
        <v>0</v>
      </c>
      <c r="AQ96" s="30">
        <v>0</v>
      </c>
    </row>
    <row r="97" spans="1:43">
      <c r="A97" s="10" t="s">
        <v>189</v>
      </c>
      <c r="B97" s="6"/>
      <c r="C97" s="7" t="s">
        <v>103</v>
      </c>
      <c r="D97" s="11" t="s">
        <v>190</v>
      </c>
      <c r="AD97" s="30">
        <v>0</v>
      </c>
      <c r="AE97" s="30">
        <v>0</v>
      </c>
      <c r="AF97" s="30">
        <v>0</v>
      </c>
      <c r="AG97" s="30">
        <v>0</v>
      </c>
      <c r="AH97" s="30">
        <v>0</v>
      </c>
      <c r="AI97" s="30">
        <v>0</v>
      </c>
      <c r="AJ97" s="30">
        <v>0</v>
      </c>
      <c r="AK97" s="30">
        <v>0</v>
      </c>
      <c r="AL97" s="30">
        <v>0</v>
      </c>
      <c r="AN97" s="30">
        <v>0</v>
      </c>
      <c r="AO97" s="30">
        <v>0</v>
      </c>
      <c r="AP97" s="30">
        <v>0</v>
      </c>
      <c r="AQ97" s="30">
        <v>0</v>
      </c>
    </row>
    <row r="98" spans="1:43">
      <c r="A98" s="6" t="s">
        <v>191</v>
      </c>
      <c r="B98" s="6"/>
      <c r="C98" s="7" t="s">
        <v>103</v>
      </c>
      <c r="D98" s="7" t="s">
        <v>192</v>
      </c>
      <c r="AD98" s="30">
        <v>0</v>
      </c>
      <c r="AE98" s="30">
        <v>0</v>
      </c>
      <c r="AF98" s="30">
        <v>0</v>
      </c>
      <c r="AG98" s="30">
        <v>0</v>
      </c>
      <c r="AH98" s="30">
        <v>0</v>
      </c>
      <c r="AI98" s="30">
        <v>0</v>
      </c>
      <c r="AJ98" s="30">
        <v>0</v>
      </c>
      <c r="AK98" s="30">
        <v>0</v>
      </c>
      <c r="AL98" s="30">
        <v>0</v>
      </c>
      <c r="AN98" s="30">
        <v>0</v>
      </c>
      <c r="AO98" s="30">
        <v>0</v>
      </c>
      <c r="AP98" s="30">
        <v>0</v>
      </c>
      <c r="AQ98" s="30">
        <v>0</v>
      </c>
    </row>
    <row r="99" spans="1:43">
      <c r="A99" s="6" t="s">
        <v>193</v>
      </c>
      <c r="B99" s="6"/>
      <c r="C99" s="7" t="s">
        <v>103</v>
      </c>
      <c r="D99" s="7" t="s">
        <v>194</v>
      </c>
      <c r="AD99" s="30">
        <v>0</v>
      </c>
      <c r="AE99" s="30">
        <v>0</v>
      </c>
      <c r="AF99" s="30">
        <v>0</v>
      </c>
      <c r="AG99" s="30">
        <v>0</v>
      </c>
      <c r="AH99" s="30">
        <v>0</v>
      </c>
      <c r="AI99" s="30">
        <v>0</v>
      </c>
      <c r="AJ99" s="30">
        <v>0</v>
      </c>
      <c r="AK99" s="30">
        <v>0</v>
      </c>
      <c r="AL99" s="30">
        <v>0</v>
      </c>
      <c r="AN99" s="30">
        <v>0</v>
      </c>
      <c r="AO99" s="30">
        <v>0</v>
      </c>
      <c r="AP99" s="30">
        <v>0</v>
      </c>
      <c r="AQ99" s="30">
        <v>0</v>
      </c>
    </row>
    <row r="100" spans="1:43">
      <c r="A100" s="6" t="s">
        <v>195</v>
      </c>
      <c r="B100" s="6"/>
      <c r="C100" s="7" t="s">
        <v>103</v>
      </c>
      <c r="D100" s="7" t="s">
        <v>197</v>
      </c>
      <c r="AD100" s="30">
        <v>0</v>
      </c>
      <c r="AE100" s="30">
        <v>0</v>
      </c>
      <c r="AF100" s="30">
        <v>0</v>
      </c>
      <c r="AG100" s="30">
        <v>0</v>
      </c>
      <c r="AH100" s="30">
        <v>0</v>
      </c>
      <c r="AI100" s="30">
        <v>0</v>
      </c>
      <c r="AJ100" s="30">
        <v>0</v>
      </c>
      <c r="AK100" s="30">
        <v>0</v>
      </c>
      <c r="AL100" s="30">
        <v>0</v>
      </c>
      <c r="AN100" s="30">
        <v>0</v>
      </c>
      <c r="AO100" s="30">
        <v>0</v>
      </c>
      <c r="AP100" s="30">
        <v>0</v>
      </c>
      <c r="AQ100" s="30">
        <v>0</v>
      </c>
    </row>
    <row r="101" spans="1:43">
      <c r="A101" s="6" t="s">
        <v>198</v>
      </c>
      <c r="B101" s="6"/>
      <c r="C101" s="7" t="s">
        <v>103</v>
      </c>
      <c r="D101" s="7" t="s">
        <v>199</v>
      </c>
      <c r="AD101" s="30">
        <v>0</v>
      </c>
      <c r="AE101" s="30">
        <v>0</v>
      </c>
      <c r="AF101" s="30">
        <v>0</v>
      </c>
      <c r="AG101" s="30">
        <v>0</v>
      </c>
      <c r="AH101" s="30">
        <v>0</v>
      </c>
      <c r="AI101" s="30">
        <v>0</v>
      </c>
      <c r="AJ101" s="30">
        <v>0</v>
      </c>
      <c r="AK101" s="30">
        <v>0</v>
      </c>
      <c r="AL101" s="30">
        <v>0</v>
      </c>
      <c r="AN101" s="30">
        <v>0</v>
      </c>
      <c r="AO101" s="30">
        <v>0</v>
      </c>
      <c r="AP101" s="30">
        <v>0</v>
      </c>
      <c r="AQ101" s="30">
        <v>0</v>
      </c>
    </row>
    <row r="102" spans="1:43">
      <c r="A102" s="6" t="s">
        <v>200</v>
      </c>
      <c r="B102" s="6"/>
      <c r="C102" s="7" t="s">
        <v>103</v>
      </c>
      <c r="D102" s="7" t="s">
        <v>201</v>
      </c>
      <c r="AD102" s="30">
        <v>0</v>
      </c>
      <c r="AE102" s="30">
        <v>0</v>
      </c>
      <c r="AF102" s="30">
        <v>0</v>
      </c>
      <c r="AG102" s="30">
        <v>0</v>
      </c>
      <c r="AH102" s="30">
        <v>0</v>
      </c>
      <c r="AI102" s="30" t="s">
        <v>324</v>
      </c>
      <c r="AJ102" s="30" t="s">
        <v>324</v>
      </c>
      <c r="AK102" s="30" t="s">
        <v>324</v>
      </c>
      <c r="AL102" s="30"/>
      <c r="AN102" s="30"/>
      <c r="AO102" s="30">
        <v>0</v>
      </c>
      <c r="AP102" s="30">
        <v>0</v>
      </c>
      <c r="AQ102" s="30"/>
    </row>
    <row r="103" spans="1:43">
      <c r="A103" s="6" t="s">
        <v>202</v>
      </c>
      <c r="B103" s="6" t="s">
        <v>13</v>
      </c>
      <c r="C103" s="7" t="s">
        <v>103</v>
      </c>
      <c r="D103" s="7" t="s">
        <v>203</v>
      </c>
      <c r="E103" s="15">
        <v>1376088</v>
      </c>
      <c r="F103" s="15">
        <v>1376088</v>
      </c>
      <c r="G103" s="15">
        <v>1376088</v>
      </c>
      <c r="H103" s="15">
        <v>1376088</v>
      </c>
      <c r="I103" s="15">
        <v>1376088</v>
      </c>
      <c r="J103" s="15">
        <v>1376088</v>
      </c>
      <c r="K103" s="15">
        <v>1376088</v>
      </c>
      <c r="L103" s="15">
        <v>1376088</v>
      </c>
      <c r="M103" s="15">
        <v>1376088</v>
      </c>
      <c r="N103" s="15">
        <v>1376088</v>
      </c>
      <c r="O103" s="15">
        <v>1376088</v>
      </c>
      <c r="P103" s="15">
        <v>1376088</v>
      </c>
      <c r="Q103" s="15">
        <v>1592426</v>
      </c>
      <c r="R103" s="15">
        <v>1592426</v>
      </c>
      <c r="S103" s="15">
        <v>1592426</v>
      </c>
      <c r="T103" s="15">
        <v>1592426</v>
      </c>
      <c r="U103" s="15">
        <v>1592426</v>
      </c>
      <c r="V103" s="15">
        <v>1592426</v>
      </c>
      <c r="W103" s="21">
        <v>1592426</v>
      </c>
      <c r="X103" s="15">
        <v>1592426</v>
      </c>
      <c r="Y103" s="15">
        <v>1592426</v>
      </c>
      <c r="Z103" s="21">
        <v>1592426</v>
      </c>
      <c r="AA103" s="21">
        <v>1592426</v>
      </c>
      <c r="AB103" s="21">
        <v>1592426</v>
      </c>
      <c r="AC103" s="21">
        <v>2406214</v>
      </c>
      <c r="AD103" s="30">
        <v>2406214</v>
      </c>
      <c r="AE103" s="30">
        <v>2406214</v>
      </c>
      <c r="AF103" s="30">
        <v>2406214</v>
      </c>
      <c r="AG103" s="30">
        <v>2406214</v>
      </c>
      <c r="AH103" s="30">
        <v>2406214</v>
      </c>
      <c r="AI103" s="30">
        <v>2406214</v>
      </c>
      <c r="AJ103" s="30">
        <v>2406214</v>
      </c>
      <c r="AK103" s="30">
        <v>2406214</v>
      </c>
      <c r="AL103" s="30">
        <v>2406214</v>
      </c>
      <c r="AN103" s="30">
        <v>2406214</v>
      </c>
      <c r="AO103" s="30">
        <v>2406214</v>
      </c>
      <c r="AP103" s="30">
        <v>2406214</v>
      </c>
      <c r="AQ103" s="30">
        <v>2405516</v>
      </c>
    </row>
    <row r="104" spans="1:43">
      <c r="A104" s="6" t="s">
        <v>204</v>
      </c>
      <c r="B104" s="6"/>
      <c r="C104" s="7" t="s">
        <v>103</v>
      </c>
      <c r="D104" s="7" t="s">
        <v>205</v>
      </c>
      <c r="AD104" s="30">
        <v>0</v>
      </c>
      <c r="AE104" s="30">
        <v>0</v>
      </c>
      <c r="AF104" s="30">
        <v>0</v>
      </c>
      <c r="AG104" s="30">
        <v>0</v>
      </c>
      <c r="AH104" s="30">
        <v>0</v>
      </c>
      <c r="AI104" s="30">
        <v>0</v>
      </c>
      <c r="AJ104" s="30">
        <v>0</v>
      </c>
      <c r="AK104" s="30">
        <v>0</v>
      </c>
      <c r="AL104" s="30">
        <v>0</v>
      </c>
      <c r="AN104" s="30">
        <v>0</v>
      </c>
      <c r="AO104" s="30">
        <v>0</v>
      </c>
      <c r="AP104" s="30">
        <v>0</v>
      </c>
      <c r="AQ104" s="30">
        <v>0</v>
      </c>
    </row>
    <row r="105" spans="1:43">
      <c r="A105" s="10" t="s">
        <v>206</v>
      </c>
      <c r="B105" s="6"/>
      <c r="C105" s="7" t="s">
        <v>103</v>
      </c>
      <c r="D105" s="11" t="s">
        <v>207</v>
      </c>
      <c r="AD105" s="30">
        <v>0</v>
      </c>
      <c r="AE105" s="30">
        <v>0</v>
      </c>
      <c r="AF105" s="30">
        <v>0</v>
      </c>
      <c r="AG105" s="30">
        <v>0</v>
      </c>
      <c r="AH105" s="30">
        <v>0</v>
      </c>
      <c r="AI105" s="30">
        <v>0</v>
      </c>
      <c r="AJ105" s="30">
        <v>0</v>
      </c>
      <c r="AK105" s="30">
        <v>0</v>
      </c>
      <c r="AL105" s="30">
        <v>0</v>
      </c>
      <c r="AN105" s="30">
        <v>0</v>
      </c>
      <c r="AO105" s="30">
        <v>0</v>
      </c>
      <c r="AP105" s="30">
        <v>0</v>
      </c>
      <c r="AQ105" s="30">
        <v>0</v>
      </c>
    </row>
    <row r="106" spans="1:43">
      <c r="A106" s="6" t="s">
        <v>208</v>
      </c>
      <c r="B106" s="6" t="s">
        <v>196</v>
      </c>
      <c r="C106" s="7" t="s">
        <v>103</v>
      </c>
      <c r="D106" s="7" t="s">
        <v>209</v>
      </c>
      <c r="AD106" s="30">
        <v>0</v>
      </c>
      <c r="AE106" s="30">
        <v>0</v>
      </c>
      <c r="AF106" s="30">
        <v>0</v>
      </c>
      <c r="AG106" s="30">
        <v>0</v>
      </c>
      <c r="AH106" s="30">
        <v>0</v>
      </c>
      <c r="AI106" s="30">
        <v>0</v>
      </c>
      <c r="AJ106" s="30">
        <v>0</v>
      </c>
      <c r="AK106" s="30">
        <v>0</v>
      </c>
      <c r="AL106" s="30">
        <v>0</v>
      </c>
      <c r="AN106" s="30">
        <v>0</v>
      </c>
      <c r="AO106" s="30">
        <v>0</v>
      </c>
      <c r="AP106" s="30">
        <v>0</v>
      </c>
      <c r="AQ106" s="30">
        <v>0</v>
      </c>
    </row>
    <row r="107" spans="1:43">
      <c r="A107" s="6" t="s">
        <v>210</v>
      </c>
      <c r="B107" s="6"/>
      <c r="C107" s="7" t="s">
        <v>103</v>
      </c>
      <c r="D107" s="7" t="s">
        <v>211</v>
      </c>
      <c r="E107" s="15">
        <v>-1720775</v>
      </c>
      <c r="F107" s="15">
        <v>-1720775</v>
      </c>
      <c r="G107" s="15">
        <v>-1720775</v>
      </c>
      <c r="AD107" s="30">
        <v>0</v>
      </c>
      <c r="AE107" s="30">
        <v>0</v>
      </c>
      <c r="AF107" s="30">
        <v>0</v>
      </c>
      <c r="AG107" s="30">
        <v>0</v>
      </c>
      <c r="AH107" s="30">
        <v>0</v>
      </c>
      <c r="AI107" s="30">
        <v>0</v>
      </c>
      <c r="AJ107" s="30">
        <v>0</v>
      </c>
      <c r="AK107" s="30">
        <v>0</v>
      </c>
      <c r="AL107" s="30">
        <v>0</v>
      </c>
      <c r="AN107" s="30">
        <v>0</v>
      </c>
      <c r="AO107" s="30">
        <v>0</v>
      </c>
      <c r="AP107" s="30">
        <v>0</v>
      </c>
      <c r="AQ107" s="30">
        <v>0</v>
      </c>
    </row>
    <row r="108" spans="1:43">
      <c r="A108" s="6" t="s">
        <v>212</v>
      </c>
      <c r="B108" s="6"/>
      <c r="C108" s="7" t="s">
        <v>103</v>
      </c>
      <c r="D108" s="7" t="s">
        <v>213</v>
      </c>
      <c r="AD108" s="30">
        <v>0</v>
      </c>
      <c r="AE108" s="30">
        <v>0</v>
      </c>
      <c r="AF108" s="30">
        <v>0</v>
      </c>
      <c r="AG108" s="30">
        <v>0</v>
      </c>
      <c r="AH108" s="30">
        <v>0</v>
      </c>
      <c r="AI108" s="30">
        <v>0</v>
      </c>
      <c r="AJ108" s="30">
        <v>0</v>
      </c>
      <c r="AK108" s="30">
        <v>0</v>
      </c>
      <c r="AL108" s="30">
        <v>0</v>
      </c>
      <c r="AN108" s="30">
        <v>0</v>
      </c>
      <c r="AO108" s="30">
        <v>0</v>
      </c>
      <c r="AP108" s="30">
        <v>0</v>
      </c>
      <c r="AQ108" s="30">
        <v>0</v>
      </c>
    </row>
    <row r="109" spans="1:43">
      <c r="A109" s="6" t="s">
        <v>214</v>
      </c>
      <c r="B109" s="6"/>
      <c r="C109" s="7" t="s">
        <v>103</v>
      </c>
      <c r="D109" s="7" t="s">
        <v>215</v>
      </c>
      <c r="AD109" s="30">
        <v>0</v>
      </c>
      <c r="AE109" s="30">
        <v>0</v>
      </c>
      <c r="AF109" s="30">
        <v>0</v>
      </c>
      <c r="AG109" s="30">
        <v>0</v>
      </c>
      <c r="AH109" s="30">
        <v>0</v>
      </c>
      <c r="AI109" s="30">
        <v>0</v>
      </c>
      <c r="AJ109" s="30">
        <v>0</v>
      </c>
      <c r="AK109" s="30">
        <v>0</v>
      </c>
      <c r="AL109" s="30">
        <v>0</v>
      </c>
      <c r="AN109" s="30">
        <v>0</v>
      </c>
      <c r="AO109" s="30">
        <v>0</v>
      </c>
      <c r="AP109" s="30">
        <v>0</v>
      </c>
      <c r="AQ109" s="30">
        <v>0</v>
      </c>
    </row>
    <row r="110" spans="1:43">
      <c r="A110" s="6" t="s">
        <v>216</v>
      </c>
      <c r="B110" s="6"/>
      <c r="C110" s="7" t="s">
        <v>103</v>
      </c>
      <c r="D110" s="7" t="s">
        <v>217</v>
      </c>
      <c r="AD110" s="30">
        <v>0</v>
      </c>
      <c r="AE110" s="30">
        <v>0</v>
      </c>
      <c r="AF110" s="30">
        <v>0</v>
      </c>
      <c r="AG110" s="30">
        <v>0</v>
      </c>
      <c r="AH110" s="30">
        <v>0</v>
      </c>
      <c r="AI110" s="30">
        <v>0</v>
      </c>
      <c r="AJ110" s="30">
        <v>0</v>
      </c>
      <c r="AK110" s="30">
        <v>0</v>
      </c>
      <c r="AL110" s="30">
        <v>0</v>
      </c>
      <c r="AN110" s="30">
        <v>0</v>
      </c>
      <c r="AO110" s="30">
        <v>0</v>
      </c>
      <c r="AP110" s="30">
        <v>0</v>
      </c>
      <c r="AQ110" s="30">
        <v>0</v>
      </c>
    </row>
    <row r="111" spans="1:43">
      <c r="A111" s="6" t="s">
        <v>218</v>
      </c>
      <c r="B111" s="6"/>
      <c r="C111" s="7" t="s">
        <v>103</v>
      </c>
      <c r="D111" s="7" t="s">
        <v>219</v>
      </c>
      <c r="E111" s="15">
        <v>0</v>
      </c>
      <c r="F111" s="15">
        <v>0</v>
      </c>
      <c r="G111" s="15">
        <v>0</v>
      </c>
      <c r="H111" s="15">
        <v>3213303</v>
      </c>
      <c r="I111" s="15">
        <v>3213303</v>
      </c>
      <c r="J111" s="15">
        <v>3213303</v>
      </c>
      <c r="K111" s="21">
        <v>3688021</v>
      </c>
      <c r="L111" s="21">
        <v>3688021</v>
      </c>
      <c r="M111" s="21">
        <v>3688021</v>
      </c>
      <c r="N111" s="21">
        <v>-2107147</v>
      </c>
      <c r="O111" s="21">
        <v>-2107147</v>
      </c>
      <c r="P111" s="21">
        <v>-2107147</v>
      </c>
      <c r="Q111" s="21">
        <v>0</v>
      </c>
      <c r="R111" s="21">
        <v>0</v>
      </c>
      <c r="S111" s="21">
        <v>0</v>
      </c>
      <c r="T111" s="21">
        <v>2066699</v>
      </c>
      <c r="U111" s="21">
        <v>2066699</v>
      </c>
      <c r="V111" s="21">
        <v>2066699</v>
      </c>
      <c r="W111" s="21">
        <v>-11280688</v>
      </c>
      <c r="X111" s="21">
        <v>-11280688</v>
      </c>
      <c r="Y111" s="21">
        <v>-11280688</v>
      </c>
      <c r="Z111" s="21">
        <v>-5227547</v>
      </c>
      <c r="AA111" s="21">
        <v>-5227547</v>
      </c>
      <c r="AB111" s="21">
        <v>-5227547</v>
      </c>
      <c r="AC111" s="21">
        <v>0</v>
      </c>
      <c r="AD111" s="30">
        <v>0</v>
      </c>
      <c r="AE111" s="30">
        <v>0</v>
      </c>
      <c r="AF111" s="30">
        <v>1761667</v>
      </c>
      <c r="AG111" s="30">
        <v>1761667</v>
      </c>
      <c r="AH111" s="30">
        <v>1761667</v>
      </c>
      <c r="AI111" s="30">
        <v>-5814222</v>
      </c>
      <c r="AJ111" s="30">
        <v>-5814222</v>
      </c>
      <c r="AK111" s="30">
        <v>-5814222</v>
      </c>
      <c r="AL111" s="30">
        <v>-2419744</v>
      </c>
      <c r="AN111" s="30">
        <v>-2419744</v>
      </c>
      <c r="AO111" s="30">
        <v>-2419744</v>
      </c>
      <c r="AP111" s="30">
        <v>-2419744</v>
      </c>
      <c r="AQ111" s="30">
        <v>0</v>
      </c>
    </row>
    <row r="112" spans="1:43">
      <c r="A112" s="6" t="s">
        <v>220</v>
      </c>
      <c r="B112" s="6"/>
      <c r="C112" s="7" t="s">
        <v>103</v>
      </c>
      <c r="D112" s="7" t="s">
        <v>221</v>
      </c>
      <c r="AD112" s="30">
        <v>0</v>
      </c>
      <c r="AE112" s="30">
        <v>0</v>
      </c>
      <c r="AF112" s="30">
        <v>0</v>
      </c>
      <c r="AG112" s="30">
        <v>0</v>
      </c>
      <c r="AH112" s="30">
        <v>0</v>
      </c>
      <c r="AI112" s="30">
        <v>0</v>
      </c>
      <c r="AJ112" s="30">
        <v>0</v>
      </c>
      <c r="AK112" s="30">
        <v>0</v>
      </c>
      <c r="AL112" s="30">
        <v>0</v>
      </c>
      <c r="AN112" s="30">
        <v>0</v>
      </c>
      <c r="AO112" s="30">
        <v>0</v>
      </c>
      <c r="AP112" s="30">
        <v>0</v>
      </c>
      <c r="AQ112" s="30">
        <v>0</v>
      </c>
    </row>
    <row r="113" spans="1:43">
      <c r="A113" s="10" t="s">
        <v>222</v>
      </c>
      <c r="B113" s="6"/>
      <c r="C113" s="7" t="s">
        <v>103</v>
      </c>
      <c r="D113" s="11" t="s">
        <v>223</v>
      </c>
      <c r="AD113" s="30">
        <v>0</v>
      </c>
      <c r="AE113" s="30">
        <v>0</v>
      </c>
      <c r="AF113" s="30">
        <v>0</v>
      </c>
      <c r="AG113" s="30">
        <v>0</v>
      </c>
      <c r="AH113" s="30">
        <v>0</v>
      </c>
      <c r="AI113" s="30">
        <v>0</v>
      </c>
      <c r="AJ113" s="30">
        <v>0</v>
      </c>
      <c r="AK113" s="30">
        <v>0</v>
      </c>
      <c r="AL113" s="30">
        <v>0</v>
      </c>
      <c r="AN113" s="30">
        <v>0</v>
      </c>
      <c r="AO113" s="30">
        <v>0</v>
      </c>
      <c r="AP113" s="30">
        <v>0</v>
      </c>
      <c r="AQ113" s="30">
        <v>0</v>
      </c>
    </row>
    <row r="114" spans="1:43">
      <c r="A114" s="6" t="s">
        <v>224</v>
      </c>
      <c r="B114" s="6"/>
      <c r="C114" s="7" t="s">
        <v>103</v>
      </c>
      <c r="D114" s="7" t="s">
        <v>225</v>
      </c>
      <c r="AD114" s="30">
        <v>0</v>
      </c>
      <c r="AE114" s="30">
        <v>0</v>
      </c>
      <c r="AF114" s="30">
        <v>0</v>
      </c>
      <c r="AG114" s="30">
        <v>0</v>
      </c>
      <c r="AH114" s="30">
        <v>0</v>
      </c>
      <c r="AI114" s="30">
        <v>0</v>
      </c>
      <c r="AJ114" s="30">
        <v>0</v>
      </c>
      <c r="AK114" s="30">
        <v>0</v>
      </c>
      <c r="AL114" s="30">
        <v>0</v>
      </c>
      <c r="AN114" s="30">
        <v>0</v>
      </c>
      <c r="AO114" s="30">
        <v>0</v>
      </c>
      <c r="AP114" s="30">
        <v>0</v>
      </c>
      <c r="AQ114" s="30">
        <v>0</v>
      </c>
    </row>
    <row r="115" spans="1:43">
      <c r="A115" s="6" t="s">
        <v>226</v>
      </c>
      <c r="B115" s="6"/>
      <c r="C115" s="7" t="s">
        <v>103</v>
      </c>
      <c r="D115" s="7" t="s">
        <v>227</v>
      </c>
      <c r="AD115" s="30">
        <v>0</v>
      </c>
      <c r="AE115" s="30">
        <v>0</v>
      </c>
      <c r="AF115" s="30">
        <v>0</v>
      </c>
      <c r="AG115" s="30">
        <v>0</v>
      </c>
      <c r="AH115" s="30">
        <v>0</v>
      </c>
      <c r="AI115" s="30">
        <v>0</v>
      </c>
      <c r="AJ115" s="30">
        <v>0</v>
      </c>
      <c r="AK115" s="30">
        <v>0</v>
      </c>
      <c r="AL115" s="30">
        <v>0</v>
      </c>
      <c r="AN115" s="30">
        <v>0</v>
      </c>
      <c r="AO115" s="30">
        <v>0</v>
      </c>
      <c r="AP115" s="30">
        <v>0</v>
      </c>
      <c r="AQ115" s="30">
        <v>0</v>
      </c>
    </row>
    <row r="116" spans="1:43">
      <c r="A116" s="6" t="s">
        <v>228</v>
      </c>
      <c r="B116" s="6"/>
      <c r="C116" s="7" t="s">
        <v>103</v>
      </c>
      <c r="D116" s="7" t="s">
        <v>229</v>
      </c>
      <c r="AD116" s="30">
        <v>0</v>
      </c>
      <c r="AE116" s="30">
        <v>0</v>
      </c>
      <c r="AF116" s="30">
        <v>0</v>
      </c>
      <c r="AG116" s="30">
        <v>0</v>
      </c>
      <c r="AH116" s="30">
        <v>0</v>
      </c>
      <c r="AI116" s="30">
        <v>0</v>
      </c>
      <c r="AJ116" s="30">
        <v>0</v>
      </c>
      <c r="AK116" s="30">
        <v>0</v>
      </c>
      <c r="AL116" s="30">
        <v>0</v>
      </c>
      <c r="AN116" s="30">
        <v>0</v>
      </c>
      <c r="AO116" s="30">
        <v>0</v>
      </c>
      <c r="AP116" s="30">
        <v>0</v>
      </c>
      <c r="AQ116" s="30">
        <v>0</v>
      </c>
    </row>
    <row r="117" spans="1:43">
      <c r="A117" s="6" t="s">
        <v>230</v>
      </c>
      <c r="B117" s="6"/>
      <c r="C117" s="7" t="s">
        <v>103</v>
      </c>
      <c r="D117" s="7" t="s">
        <v>231</v>
      </c>
      <c r="AC117" s="21">
        <v>302252</v>
      </c>
      <c r="AD117" s="30">
        <v>302252</v>
      </c>
      <c r="AE117" s="30">
        <v>302252</v>
      </c>
      <c r="AF117" s="30">
        <v>302252</v>
      </c>
      <c r="AG117" s="30">
        <v>302252</v>
      </c>
      <c r="AH117" s="30">
        <v>302252</v>
      </c>
      <c r="AI117" s="30">
        <v>0</v>
      </c>
      <c r="AJ117" s="30">
        <v>0</v>
      </c>
      <c r="AK117" s="30">
        <v>0</v>
      </c>
      <c r="AL117" s="30">
        <v>0</v>
      </c>
      <c r="AN117" s="30">
        <v>0</v>
      </c>
      <c r="AO117" s="30">
        <v>0</v>
      </c>
      <c r="AP117" s="30">
        <v>0</v>
      </c>
      <c r="AQ117" s="30">
        <v>0</v>
      </c>
    </row>
    <row r="118" spans="1:43">
      <c r="A118" s="6" t="s">
        <v>232</v>
      </c>
      <c r="B118" s="6"/>
      <c r="C118" s="7" t="s">
        <v>103</v>
      </c>
      <c r="D118" s="7" t="s">
        <v>233</v>
      </c>
      <c r="AD118" s="30">
        <v>0</v>
      </c>
      <c r="AE118" s="30">
        <v>0</v>
      </c>
      <c r="AF118" s="30">
        <v>0</v>
      </c>
      <c r="AG118" s="30">
        <v>0</v>
      </c>
      <c r="AH118" s="30">
        <v>0</v>
      </c>
      <c r="AI118" s="30">
        <v>0</v>
      </c>
      <c r="AJ118" s="30">
        <v>0</v>
      </c>
      <c r="AK118" s="30">
        <v>0</v>
      </c>
      <c r="AL118" s="30">
        <v>0</v>
      </c>
      <c r="AN118" s="30">
        <v>0</v>
      </c>
      <c r="AO118" s="30">
        <v>0</v>
      </c>
      <c r="AP118" s="30">
        <v>0</v>
      </c>
      <c r="AQ118" s="30">
        <v>0</v>
      </c>
    </row>
    <row r="119" spans="1:43">
      <c r="A119" s="6" t="s">
        <v>234</v>
      </c>
      <c r="B119" s="6"/>
      <c r="C119" s="7" t="s">
        <v>103</v>
      </c>
      <c r="D119" s="7" t="s">
        <v>235</v>
      </c>
      <c r="AD119" s="30">
        <v>0</v>
      </c>
      <c r="AE119" s="30">
        <v>0</v>
      </c>
      <c r="AF119" s="30">
        <v>0</v>
      </c>
      <c r="AG119" s="30">
        <v>0</v>
      </c>
      <c r="AH119" s="30">
        <v>0</v>
      </c>
      <c r="AI119" s="30">
        <v>0</v>
      </c>
      <c r="AJ119" s="30">
        <v>0</v>
      </c>
      <c r="AK119" s="30">
        <v>0</v>
      </c>
      <c r="AL119" s="30">
        <v>0</v>
      </c>
      <c r="AN119" s="30">
        <v>0</v>
      </c>
      <c r="AO119" s="30">
        <v>0</v>
      </c>
      <c r="AP119" s="30">
        <v>0</v>
      </c>
      <c r="AQ119" s="30">
        <v>0</v>
      </c>
    </row>
    <row r="120" spans="1:43">
      <c r="A120" s="6" t="s">
        <v>236</v>
      </c>
      <c r="B120" s="6"/>
      <c r="C120" s="7" t="s">
        <v>103</v>
      </c>
      <c r="D120" s="7" t="s">
        <v>237</v>
      </c>
      <c r="AD120" s="30">
        <v>0</v>
      </c>
      <c r="AE120" s="30">
        <v>0</v>
      </c>
      <c r="AF120" s="30">
        <v>0</v>
      </c>
      <c r="AG120" s="30">
        <v>0</v>
      </c>
      <c r="AH120" s="30">
        <v>0</v>
      </c>
      <c r="AI120" s="30">
        <v>0</v>
      </c>
      <c r="AJ120" s="30">
        <v>0</v>
      </c>
      <c r="AK120" s="30">
        <v>0</v>
      </c>
      <c r="AL120" s="30">
        <v>0</v>
      </c>
      <c r="AN120" s="30">
        <v>0</v>
      </c>
      <c r="AO120" s="30">
        <v>0</v>
      </c>
      <c r="AP120" s="30">
        <v>0</v>
      </c>
      <c r="AQ120" s="30">
        <v>0</v>
      </c>
    </row>
    <row r="121" spans="1:43">
      <c r="A121" s="6" t="s">
        <v>238</v>
      </c>
      <c r="B121" s="6" t="s">
        <v>239</v>
      </c>
      <c r="C121" s="7" t="s">
        <v>103</v>
      </c>
      <c r="D121" s="7" t="s">
        <v>240</v>
      </c>
      <c r="AD121" s="30">
        <v>0</v>
      </c>
      <c r="AE121" s="30">
        <v>0</v>
      </c>
      <c r="AF121" s="30">
        <v>0</v>
      </c>
      <c r="AG121" s="30">
        <v>0</v>
      </c>
      <c r="AH121" s="30">
        <v>0</v>
      </c>
      <c r="AI121" s="30">
        <v>0</v>
      </c>
      <c r="AJ121" s="30">
        <v>0</v>
      </c>
      <c r="AK121" s="30">
        <v>0</v>
      </c>
      <c r="AL121" s="30">
        <v>0</v>
      </c>
      <c r="AN121" s="30">
        <v>0</v>
      </c>
      <c r="AO121" s="30">
        <v>0</v>
      </c>
      <c r="AP121" s="30">
        <v>0</v>
      </c>
      <c r="AQ121" s="30">
        <v>0</v>
      </c>
    </row>
    <row r="122" spans="1:43">
      <c r="A122" s="12" t="s">
        <v>241</v>
      </c>
      <c r="B122" s="6"/>
      <c r="C122" s="7" t="s">
        <v>103</v>
      </c>
      <c r="D122" s="7" t="s">
        <v>242</v>
      </c>
      <c r="AD122" s="30">
        <v>0</v>
      </c>
      <c r="AE122" s="30">
        <v>0</v>
      </c>
      <c r="AF122" s="30">
        <v>0</v>
      </c>
      <c r="AG122" s="30">
        <v>0</v>
      </c>
      <c r="AH122" s="30">
        <v>0</v>
      </c>
      <c r="AI122" s="30">
        <v>0</v>
      </c>
      <c r="AJ122" s="30">
        <v>0</v>
      </c>
      <c r="AK122" s="30">
        <v>0</v>
      </c>
      <c r="AL122" s="30">
        <v>0</v>
      </c>
      <c r="AN122" s="30">
        <v>0</v>
      </c>
      <c r="AO122" s="30">
        <v>0</v>
      </c>
      <c r="AP122" s="30">
        <v>0</v>
      </c>
      <c r="AQ122" s="30">
        <v>0</v>
      </c>
    </row>
    <row r="123" spans="1:43">
      <c r="A123" s="6" t="s">
        <v>243</v>
      </c>
      <c r="B123" s="6" t="s">
        <v>196</v>
      </c>
      <c r="C123" s="7" t="s">
        <v>103</v>
      </c>
      <c r="D123" s="7" t="s">
        <v>244</v>
      </c>
      <c r="E123" s="15">
        <v>19629703</v>
      </c>
      <c r="F123" s="15">
        <v>19629703</v>
      </c>
      <c r="G123" s="15">
        <v>19629703</v>
      </c>
      <c r="H123" s="15">
        <v>-813430</v>
      </c>
      <c r="I123" s="15">
        <v>-813430</v>
      </c>
      <c r="J123" s="15">
        <v>-813430</v>
      </c>
      <c r="K123" s="21">
        <v>0</v>
      </c>
      <c r="L123" s="21">
        <v>0</v>
      </c>
      <c r="M123" s="21">
        <v>0</v>
      </c>
      <c r="N123" s="21">
        <v>0</v>
      </c>
      <c r="O123" s="21">
        <v>0</v>
      </c>
      <c r="P123" s="21">
        <v>0</v>
      </c>
      <c r="Q123" s="21">
        <v>-4400042</v>
      </c>
      <c r="R123" s="21">
        <v>-4400042</v>
      </c>
      <c r="S123" s="21">
        <v>-4400042</v>
      </c>
      <c r="T123" s="21">
        <v>-4400042</v>
      </c>
      <c r="U123" s="15">
        <v>-4400042</v>
      </c>
      <c r="V123" s="15">
        <v>-4400042</v>
      </c>
      <c r="W123" s="21">
        <v>-4414239</v>
      </c>
      <c r="X123" s="15">
        <v>-4414239</v>
      </c>
      <c r="Y123" s="15">
        <v>-4414239</v>
      </c>
      <c r="Z123" s="15">
        <v>-4422482</v>
      </c>
      <c r="AA123" s="15">
        <v>-4422482</v>
      </c>
      <c r="AB123" s="15">
        <v>-4422482</v>
      </c>
      <c r="AC123" s="15">
        <v>116801</v>
      </c>
      <c r="AD123" s="30">
        <v>116801</v>
      </c>
      <c r="AE123" s="30">
        <v>116801</v>
      </c>
      <c r="AF123" s="30">
        <v>111776</v>
      </c>
      <c r="AG123" s="30">
        <v>111776</v>
      </c>
      <c r="AH123" s="30">
        <v>111776</v>
      </c>
      <c r="AI123" s="30">
        <v>103732</v>
      </c>
      <c r="AJ123" s="30">
        <v>103732</v>
      </c>
      <c r="AK123" s="30">
        <v>103732</v>
      </c>
      <c r="AL123" s="30">
        <v>95410</v>
      </c>
      <c r="AN123" s="30">
        <v>95410</v>
      </c>
      <c r="AO123" s="30">
        <v>95410</v>
      </c>
      <c r="AP123" s="30">
        <v>95410</v>
      </c>
      <c r="AQ123" s="30">
        <v>85149</v>
      </c>
    </row>
    <row r="124" spans="1:43">
      <c r="A124" s="12" t="s">
        <v>245</v>
      </c>
      <c r="B124" s="6"/>
      <c r="C124" s="7" t="s">
        <v>103</v>
      </c>
      <c r="D124" s="11" t="s">
        <v>246</v>
      </c>
      <c r="E124" s="15"/>
      <c r="F124" s="15"/>
      <c r="G124" s="15"/>
      <c r="H124" s="15"/>
      <c r="I124" s="15"/>
      <c r="J124" s="15"/>
      <c r="K124" s="21"/>
      <c r="L124" s="21"/>
      <c r="M124" s="21"/>
      <c r="N124" s="21"/>
      <c r="O124" s="21"/>
      <c r="P124" s="21"/>
      <c r="Q124" s="21">
        <v>384787</v>
      </c>
      <c r="R124" s="21">
        <v>384787</v>
      </c>
      <c r="S124" s="21">
        <v>384787</v>
      </c>
      <c r="T124" s="21">
        <v>382925</v>
      </c>
      <c r="U124" s="15">
        <v>382925</v>
      </c>
      <c r="V124" s="15">
        <v>382925</v>
      </c>
      <c r="W124" s="21">
        <v>381063</v>
      </c>
      <c r="X124" s="15">
        <v>381063</v>
      </c>
      <c r="Y124" s="15">
        <v>381063</v>
      </c>
      <c r="Z124" s="15">
        <v>379201</v>
      </c>
      <c r="AA124" s="15">
        <v>379201</v>
      </c>
      <c r="AB124" s="15">
        <v>379201</v>
      </c>
      <c r="AC124" s="15">
        <v>373362</v>
      </c>
      <c r="AD124" s="30">
        <v>373362</v>
      </c>
      <c r="AE124" s="30">
        <v>373362</v>
      </c>
      <c r="AF124" s="30">
        <v>371500</v>
      </c>
      <c r="AG124" s="30">
        <v>371500</v>
      </c>
      <c r="AH124" s="30">
        <v>371500</v>
      </c>
      <c r="AI124" s="30">
        <v>369638</v>
      </c>
      <c r="AJ124" s="30">
        <v>369638</v>
      </c>
      <c r="AK124" s="30">
        <v>369638</v>
      </c>
      <c r="AL124" s="30">
        <v>367776</v>
      </c>
      <c r="AN124" s="30">
        <v>367776</v>
      </c>
      <c r="AO124" s="30">
        <v>367776</v>
      </c>
      <c r="AP124" s="30">
        <v>367776</v>
      </c>
      <c r="AQ124" s="30">
        <v>365660</v>
      </c>
    </row>
    <row r="125" spans="1:43">
      <c r="A125" s="12" t="s">
        <v>247</v>
      </c>
      <c r="B125" s="49"/>
      <c r="C125" s="11" t="s">
        <v>103</v>
      </c>
      <c r="D125" s="11" t="s">
        <v>248</v>
      </c>
      <c r="E125" s="15"/>
      <c r="F125" s="15"/>
      <c r="G125" s="15"/>
      <c r="H125" s="15"/>
      <c r="I125" s="15"/>
      <c r="J125" s="15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15"/>
      <c r="V125" s="15"/>
      <c r="W125" s="33"/>
      <c r="X125" s="15"/>
      <c r="Y125" s="15"/>
      <c r="Z125" s="15"/>
      <c r="AA125" s="15"/>
      <c r="AB125" s="15"/>
      <c r="AC125" s="15"/>
      <c r="AD125" s="30">
        <v>0</v>
      </c>
      <c r="AE125" s="30">
        <v>0</v>
      </c>
      <c r="AF125" s="30">
        <v>0</v>
      </c>
      <c r="AG125" s="30">
        <v>0</v>
      </c>
      <c r="AH125" s="30">
        <v>0</v>
      </c>
      <c r="AI125" s="30">
        <v>0</v>
      </c>
      <c r="AJ125" s="30">
        <v>0</v>
      </c>
      <c r="AK125" s="30">
        <v>0</v>
      </c>
      <c r="AL125" s="30">
        <v>0</v>
      </c>
      <c r="AN125" s="30">
        <v>0</v>
      </c>
      <c r="AO125" s="30">
        <v>0</v>
      </c>
      <c r="AP125" s="30">
        <v>0</v>
      </c>
      <c r="AQ125" s="30">
        <v>0</v>
      </c>
    </row>
    <row r="126" spans="1:43">
      <c r="A126" s="12" t="s">
        <v>249</v>
      </c>
      <c r="B126" s="6"/>
      <c r="C126" s="7" t="s">
        <v>103</v>
      </c>
      <c r="D126" s="12" t="s">
        <v>250</v>
      </c>
      <c r="AD126" s="30">
        <v>0</v>
      </c>
      <c r="AE126" s="30">
        <v>0</v>
      </c>
      <c r="AF126" s="30">
        <v>0</v>
      </c>
      <c r="AG126" s="30">
        <v>0</v>
      </c>
      <c r="AH126" s="30">
        <v>0</v>
      </c>
      <c r="AI126" s="30">
        <v>0</v>
      </c>
      <c r="AJ126" s="30">
        <v>0</v>
      </c>
      <c r="AK126" s="30">
        <v>0</v>
      </c>
      <c r="AL126" s="30">
        <v>0</v>
      </c>
      <c r="AN126" s="30">
        <v>0</v>
      </c>
      <c r="AO126" s="30">
        <v>0</v>
      </c>
      <c r="AP126" s="30">
        <v>0</v>
      </c>
      <c r="AQ126" s="30">
        <v>0</v>
      </c>
    </row>
    <row r="127" spans="1:43">
      <c r="A127" s="12" t="s">
        <v>251</v>
      </c>
      <c r="B127" s="6"/>
      <c r="C127" s="7" t="s">
        <v>103</v>
      </c>
      <c r="D127" s="12" t="s">
        <v>252</v>
      </c>
      <c r="AD127" s="30"/>
      <c r="AE127" s="30"/>
      <c r="AF127" s="30">
        <v>0</v>
      </c>
      <c r="AG127" s="30">
        <v>0</v>
      </c>
      <c r="AH127" s="30">
        <v>0</v>
      </c>
      <c r="AI127" s="30">
        <v>0</v>
      </c>
      <c r="AJ127" s="30">
        <v>0</v>
      </c>
      <c r="AK127" s="30">
        <v>0</v>
      </c>
      <c r="AL127" s="30">
        <v>0</v>
      </c>
      <c r="AN127" s="30">
        <v>0</v>
      </c>
      <c r="AO127" s="30">
        <v>0</v>
      </c>
      <c r="AP127" s="30">
        <v>0</v>
      </c>
      <c r="AQ127" s="30">
        <v>0</v>
      </c>
    </row>
    <row r="128" spans="1:43">
      <c r="A128" s="8" t="s">
        <v>253</v>
      </c>
      <c r="B128" s="8"/>
      <c r="C128" s="9"/>
      <c r="D128" s="9"/>
      <c r="E128" s="16">
        <f t="shared" ref="E128:AC128" si="6">SUBTOTAL(9,E54:E127)</f>
        <v>-11639821</v>
      </c>
      <c r="F128" s="16">
        <f t="shared" si="6"/>
        <v>-11639821</v>
      </c>
      <c r="G128" s="16">
        <f t="shared" si="6"/>
        <v>-11639821</v>
      </c>
      <c r="H128" s="16">
        <f t="shared" si="6"/>
        <v>-3720136</v>
      </c>
      <c r="I128" s="16">
        <f t="shared" si="6"/>
        <v>-3720136</v>
      </c>
      <c r="J128" s="16">
        <f t="shared" si="6"/>
        <v>-3720136</v>
      </c>
      <c r="K128" s="16">
        <f t="shared" si="6"/>
        <v>-2663414</v>
      </c>
      <c r="L128" s="16">
        <f t="shared" si="6"/>
        <v>-2663414</v>
      </c>
      <c r="M128" s="16">
        <f t="shared" si="6"/>
        <v>-2663414</v>
      </c>
      <c r="N128" s="16">
        <f t="shared" si="6"/>
        <v>-8795739</v>
      </c>
      <c r="O128" s="16">
        <f t="shared" si="6"/>
        <v>-8795739</v>
      </c>
      <c r="P128" s="16">
        <f t="shared" si="6"/>
        <v>-8795739</v>
      </c>
      <c r="Q128" s="16">
        <f t="shared" si="6"/>
        <v>-11880359</v>
      </c>
      <c r="R128" s="16">
        <f t="shared" si="6"/>
        <v>-11880359</v>
      </c>
      <c r="S128" s="16">
        <f t="shared" si="6"/>
        <v>-11880359</v>
      </c>
      <c r="T128" s="16">
        <f t="shared" si="6"/>
        <v>-10991717</v>
      </c>
      <c r="U128" s="16">
        <f t="shared" si="6"/>
        <v>-10991717</v>
      </c>
      <c r="V128" s="16">
        <f t="shared" si="6"/>
        <v>-10991717</v>
      </c>
      <c r="W128" s="16">
        <f t="shared" si="6"/>
        <v>-23890496</v>
      </c>
      <c r="X128" s="16">
        <f t="shared" si="6"/>
        <v>-23890496</v>
      </c>
      <c r="Y128" s="16">
        <f t="shared" si="6"/>
        <v>-23890496</v>
      </c>
      <c r="Z128" s="16">
        <f t="shared" si="6"/>
        <v>-17704957</v>
      </c>
      <c r="AA128" s="16">
        <f t="shared" si="6"/>
        <v>-17704957</v>
      </c>
      <c r="AB128" s="16">
        <f t="shared" si="6"/>
        <v>-17704957</v>
      </c>
      <c r="AC128" s="16">
        <f t="shared" si="6"/>
        <v>-7976717</v>
      </c>
      <c r="AD128" s="32">
        <v>-7976717</v>
      </c>
      <c r="AE128" s="32">
        <v>-7976717</v>
      </c>
      <c r="AF128" s="32">
        <v>-8582234</v>
      </c>
      <c r="AG128" s="32">
        <v>-8582234</v>
      </c>
      <c r="AH128" s="32">
        <v>-8582234</v>
      </c>
      <c r="AI128" s="32">
        <v>-17245692</v>
      </c>
      <c r="AJ128" s="32">
        <v>-17245692</v>
      </c>
      <c r="AK128" s="32">
        <v>-17245692</v>
      </c>
      <c r="AL128" s="32">
        <v>-15339653</v>
      </c>
      <c r="AN128" s="32">
        <v>-15339653</v>
      </c>
      <c r="AO128" s="32">
        <v>-15339653</v>
      </c>
      <c r="AP128" s="32">
        <v>-15339653</v>
      </c>
      <c r="AQ128" s="32">
        <v>-13034522</v>
      </c>
    </row>
    <row r="129" spans="1:43">
      <c r="A129" s="6" t="s">
        <v>254</v>
      </c>
      <c r="B129" s="6" t="s">
        <v>255</v>
      </c>
      <c r="C129" s="7" t="s">
        <v>256</v>
      </c>
      <c r="D129" s="7" t="s">
        <v>257</v>
      </c>
      <c r="E129" s="15">
        <v>-172186819</v>
      </c>
      <c r="F129" s="15">
        <v>-172186819</v>
      </c>
      <c r="G129" s="15">
        <v>-172186819</v>
      </c>
      <c r="H129" s="15">
        <v>-173898040</v>
      </c>
      <c r="I129" s="15">
        <v>-173898040</v>
      </c>
      <c r="J129" s="15">
        <v>-173898040</v>
      </c>
      <c r="K129" s="15">
        <v>-174734420</v>
      </c>
      <c r="L129" s="15">
        <v>-174734420</v>
      </c>
      <c r="M129" s="15">
        <v>-174734420</v>
      </c>
      <c r="N129" s="15">
        <v>-176055112</v>
      </c>
      <c r="O129" s="15">
        <v>-176055112</v>
      </c>
      <c r="P129" s="15">
        <v>-176055112</v>
      </c>
      <c r="Q129" s="15">
        <v>-177504317</v>
      </c>
      <c r="R129" s="15">
        <v>-177504317</v>
      </c>
      <c r="S129" s="15">
        <v>-177504317</v>
      </c>
      <c r="T129" s="15">
        <v>-178972714</v>
      </c>
      <c r="U129" s="15">
        <v>-178972714</v>
      </c>
      <c r="V129" s="15">
        <v>-178972714</v>
      </c>
      <c r="W129" s="21">
        <v>-179951007</v>
      </c>
      <c r="X129" s="15">
        <v>-179951007</v>
      </c>
      <c r="Y129" s="15">
        <v>-179951007</v>
      </c>
      <c r="Z129" s="15">
        <v>-181392985</v>
      </c>
      <c r="AA129" s="15">
        <v>-181392985</v>
      </c>
      <c r="AB129" s="15">
        <v>-181392985</v>
      </c>
      <c r="AC129" s="15">
        <v>-182172220</v>
      </c>
      <c r="AD129" s="30">
        <v>-182172220</v>
      </c>
      <c r="AE129" s="30">
        <v>-182172220</v>
      </c>
      <c r="AF129" s="30">
        <v>-183632891</v>
      </c>
      <c r="AG129" s="30">
        <v>-183632891</v>
      </c>
      <c r="AH129" s="30">
        <v>-183632891</v>
      </c>
      <c r="AI129" s="30">
        <v>-184671913</v>
      </c>
      <c r="AJ129" s="30">
        <v>-184671913</v>
      </c>
      <c r="AK129" s="30">
        <v>-184671913</v>
      </c>
      <c r="AL129" s="30">
        <v>-186397886</v>
      </c>
      <c r="AN129" s="30">
        <v>-186397886</v>
      </c>
      <c r="AO129" s="30">
        <v>-186397886</v>
      </c>
      <c r="AP129" s="30">
        <v>-186397886</v>
      </c>
      <c r="AQ129" s="30">
        <v>-188094637</v>
      </c>
    </row>
    <row r="130" spans="1:43">
      <c r="A130" s="6" t="s">
        <v>258</v>
      </c>
      <c r="B130" s="6" t="s">
        <v>255</v>
      </c>
      <c r="C130" s="7" t="s">
        <v>256</v>
      </c>
      <c r="D130" s="7" t="s">
        <v>259</v>
      </c>
      <c r="E130" s="15">
        <v>1015494919</v>
      </c>
      <c r="F130" s="15">
        <v>1015494919</v>
      </c>
      <c r="G130" s="15">
        <v>1015494919</v>
      </c>
      <c r="H130" s="15">
        <v>1017844563</v>
      </c>
      <c r="I130" s="15">
        <v>1017844563</v>
      </c>
      <c r="J130" s="15">
        <v>1017844563</v>
      </c>
      <c r="K130" s="15">
        <v>606028135</v>
      </c>
      <c r="L130" s="15">
        <v>606028135</v>
      </c>
      <c r="M130" s="15">
        <v>606028135</v>
      </c>
      <c r="N130" s="15">
        <v>573673647</v>
      </c>
      <c r="O130" s="15">
        <v>573673647</v>
      </c>
      <c r="P130" s="15">
        <v>573673647</v>
      </c>
      <c r="Q130" s="15">
        <v>610407005</v>
      </c>
      <c r="R130" s="15">
        <v>610407005</v>
      </c>
      <c r="S130" s="15">
        <v>610407005</v>
      </c>
      <c r="T130" s="15">
        <v>610865223</v>
      </c>
      <c r="U130" s="15">
        <v>610865223</v>
      </c>
      <c r="V130" s="15">
        <v>610865223</v>
      </c>
      <c r="W130" s="21">
        <v>567447871</v>
      </c>
      <c r="X130" s="15">
        <v>567447871</v>
      </c>
      <c r="Y130" s="15">
        <v>567447871</v>
      </c>
      <c r="Z130" s="15">
        <v>583275066</v>
      </c>
      <c r="AA130" s="15">
        <v>583275066</v>
      </c>
      <c r="AB130" s="15">
        <v>583275066</v>
      </c>
      <c r="AC130" s="15">
        <v>631058684</v>
      </c>
      <c r="AD130" s="30">
        <v>631058684</v>
      </c>
      <c r="AE130" s="30">
        <v>631058684</v>
      </c>
      <c r="AF130" s="30">
        <v>613526418</v>
      </c>
      <c r="AG130" s="30">
        <v>613526418</v>
      </c>
      <c r="AH130" s="30">
        <v>613526418</v>
      </c>
      <c r="AI130" s="30">
        <v>578886554</v>
      </c>
      <c r="AJ130" s="30">
        <v>578886554</v>
      </c>
      <c r="AK130" s="30">
        <v>578886554</v>
      </c>
      <c r="AL130" s="30">
        <v>577387922</v>
      </c>
      <c r="AN130" s="30">
        <v>577387922</v>
      </c>
      <c r="AO130" s="30">
        <v>577387922</v>
      </c>
      <c r="AP130" s="30">
        <v>577387922</v>
      </c>
      <c r="AQ130" s="30">
        <v>620311385</v>
      </c>
    </row>
    <row r="131" spans="1:43">
      <c r="A131" s="6" t="s">
        <v>260</v>
      </c>
      <c r="B131" s="6" t="s">
        <v>255</v>
      </c>
      <c r="C131" s="7" t="s">
        <v>256</v>
      </c>
      <c r="D131" s="7" t="s">
        <v>261</v>
      </c>
      <c r="E131" s="15">
        <v>6886357</v>
      </c>
      <c r="F131" s="15">
        <v>6886357</v>
      </c>
      <c r="G131" s="15">
        <v>6886357</v>
      </c>
      <c r="H131" s="15">
        <v>6734879</v>
      </c>
      <c r="I131" s="15">
        <v>6734879</v>
      </c>
      <c r="J131" s="15">
        <v>6734879</v>
      </c>
      <c r="K131" s="15">
        <v>6734879</v>
      </c>
      <c r="L131" s="15">
        <v>6734879</v>
      </c>
      <c r="M131" s="15">
        <v>6734879</v>
      </c>
      <c r="N131" s="15">
        <v>6734879</v>
      </c>
      <c r="O131" s="15">
        <v>6734879</v>
      </c>
      <c r="P131" s="15">
        <v>6734879</v>
      </c>
      <c r="Q131" s="15">
        <v>8380701</v>
      </c>
      <c r="R131" s="15">
        <v>8380701</v>
      </c>
      <c r="S131" s="15">
        <v>8380701</v>
      </c>
      <c r="T131" s="15">
        <v>8248175</v>
      </c>
      <c r="U131" s="15">
        <v>8248175</v>
      </c>
      <c r="V131" s="15">
        <v>8248175</v>
      </c>
      <c r="W131" s="21">
        <v>8248175</v>
      </c>
      <c r="X131" s="15">
        <v>8248175</v>
      </c>
      <c r="Y131" s="15">
        <v>8248175</v>
      </c>
      <c r="Z131" s="15">
        <v>8248175</v>
      </c>
      <c r="AA131" s="15">
        <v>8248175</v>
      </c>
      <c r="AB131" s="15">
        <v>8248175</v>
      </c>
      <c r="AC131" s="15">
        <v>9790216</v>
      </c>
      <c r="AD131" s="30">
        <v>9790216</v>
      </c>
      <c r="AE131" s="30">
        <v>9790216</v>
      </c>
      <c r="AF131" s="30">
        <v>8865702</v>
      </c>
      <c r="AG131" s="30">
        <v>8865702</v>
      </c>
      <c r="AH131" s="30">
        <v>8865702</v>
      </c>
      <c r="AI131" s="30">
        <v>8332257</v>
      </c>
      <c r="AJ131" s="30">
        <v>8332257</v>
      </c>
      <c r="AK131" s="30">
        <v>8332257</v>
      </c>
      <c r="AL131" s="30">
        <v>8132211</v>
      </c>
      <c r="AN131" s="30">
        <v>8132211</v>
      </c>
      <c r="AO131" s="30">
        <v>8132211</v>
      </c>
      <c r="AP131" s="30">
        <v>8132211</v>
      </c>
      <c r="AQ131" s="30">
        <v>9696591</v>
      </c>
    </row>
    <row r="132" spans="1:43">
      <c r="A132" s="6" t="s">
        <v>262</v>
      </c>
      <c r="B132" s="6" t="s">
        <v>341</v>
      </c>
      <c r="C132" s="7" t="s">
        <v>256</v>
      </c>
      <c r="D132" s="7" t="s">
        <v>263</v>
      </c>
      <c r="E132" s="15">
        <v>262745</v>
      </c>
      <c r="F132" s="15">
        <v>262745</v>
      </c>
      <c r="G132" s="15">
        <v>262745</v>
      </c>
      <c r="H132" s="15">
        <v>436644</v>
      </c>
      <c r="I132" s="15">
        <v>436644</v>
      </c>
      <c r="J132" s="15">
        <v>436644</v>
      </c>
      <c r="K132" s="15">
        <v>436644</v>
      </c>
      <c r="L132" s="15">
        <v>436644</v>
      </c>
      <c r="M132" s="15">
        <v>436644</v>
      </c>
      <c r="N132" s="15">
        <v>436644</v>
      </c>
      <c r="O132" s="15">
        <v>436644</v>
      </c>
      <c r="P132" s="15">
        <v>436644</v>
      </c>
      <c r="Q132" s="15">
        <v>978371</v>
      </c>
      <c r="R132" s="15">
        <v>978371</v>
      </c>
      <c r="S132" s="15">
        <v>978371</v>
      </c>
      <c r="T132" s="15">
        <v>978371</v>
      </c>
      <c r="U132" s="15">
        <v>978371</v>
      </c>
      <c r="V132" s="15">
        <v>978371</v>
      </c>
      <c r="W132" s="21">
        <v>978371</v>
      </c>
      <c r="X132" s="15">
        <v>978371</v>
      </c>
      <c r="Y132" s="15">
        <v>978371</v>
      </c>
      <c r="Z132" s="15">
        <v>978371</v>
      </c>
      <c r="AA132" s="15">
        <v>978371</v>
      </c>
      <c r="AB132" s="15">
        <v>978371</v>
      </c>
      <c r="AC132" s="15">
        <v>501177</v>
      </c>
      <c r="AD132" s="30">
        <v>501177</v>
      </c>
      <c r="AE132" s="30">
        <v>501177</v>
      </c>
      <c r="AF132" s="30">
        <v>501177</v>
      </c>
      <c r="AG132" s="30">
        <v>501177</v>
      </c>
      <c r="AH132" s="30">
        <v>501177</v>
      </c>
      <c r="AI132" s="30">
        <v>501177</v>
      </c>
      <c r="AJ132" s="30">
        <v>501177</v>
      </c>
      <c r="AK132" s="30">
        <v>501177</v>
      </c>
      <c r="AL132" s="30">
        <v>501177</v>
      </c>
      <c r="AN132" s="30">
        <v>501177</v>
      </c>
      <c r="AO132" s="30">
        <v>501177</v>
      </c>
      <c r="AP132" s="30">
        <v>501177</v>
      </c>
      <c r="AQ132" s="30">
        <v>501177</v>
      </c>
    </row>
    <row r="133" spans="1:43">
      <c r="A133" s="6" t="s">
        <v>264</v>
      </c>
      <c r="B133" s="6" t="s">
        <v>341</v>
      </c>
      <c r="C133" s="7" t="s">
        <v>256</v>
      </c>
      <c r="D133" s="7" t="s">
        <v>265</v>
      </c>
      <c r="AD133" s="30">
        <v>0</v>
      </c>
      <c r="AE133" s="30">
        <v>0</v>
      </c>
      <c r="AF133" s="30">
        <v>0</v>
      </c>
      <c r="AG133" s="30">
        <v>0</v>
      </c>
      <c r="AH133" s="30">
        <v>0</v>
      </c>
      <c r="AI133" s="30">
        <v>0</v>
      </c>
      <c r="AJ133" s="30">
        <v>0</v>
      </c>
      <c r="AK133" s="30">
        <v>0</v>
      </c>
      <c r="AL133" s="30">
        <v>0</v>
      </c>
      <c r="AN133" s="30">
        <v>0</v>
      </c>
      <c r="AO133" s="30">
        <v>0</v>
      </c>
      <c r="AP133" s="30">
        <v>0</v>
      </c>
      <c r="AQ133" s="30">
        <v>0</v>
      </c>
    </row>
    <row r="134" spans="1:43">
      <c r="A134" s="6" t="s">
        <v>266</v>
      </c>
      <c r="B134" s="6"/>
      <c r="C134" s="7" t="s">
        <v>256</v>
      </c>
      <c r="D134" s="7" t="s">
        <v>267</v>
      </c>
      <c r="E134" s="15">
        <v>-2466302.6070012329</v>
      </c>
      <c r="F134" s="15">
        <v>-2466302.6070012329</v>
      </c>
      <c r="G134" s="15">
        <v>-2466302.6070012329</v>
      </c>
      <c r="H134" s="15">
        <v>-2466302.6070012329</v>
      </c>
      <c r="I134" s="15">
        <v>-2466302.6070012329</v>
      </c>
      <c r="J134" s="15">
        <v>-2466302.6070012329</v>
      </c>
      <c r="K134" s="15">
        <v>-2466302.6070012329</v>
      </c>
      <c r="L134" s="15">
        <v>-2466302.6070012329</v>
      </c>
      <c r="M134" s="15">
        <v>-2466302.6070012329</v>
      </c>
      <c r="N134" s="15">
        <v>-2466302.6070012329</v>
      </c>
      <c r="O134" s="15">
        <v>-2466302.6070012329</v>
      </c>
      <c r="P134" s="15">
        <v>-2466302.6070012329</v>
      </c>
      <c r="Q134" s="15">
        <v>-2466302.6070012329</v>
      </c>
      <c r="R134" s="15">
        <v>-2466302.6070012329</v>
      </c>
      <c r="S134" s="15">
        <v>-2466302.6070012329</v>
      </c>
      <c r="T134" s="15">
        <v>-2466302.6070012329</v>
      </c>
      <c r="U134" s="15">
        <v>-2466302.6070012329</v>
      </c>
      <c r="V134" s="15">
        <v>-2466302.6070012329</v>
      </c>
      <c r="W134" s="15">
        <v>-2466302.6070012329</v>
      </c>
      <c r="X134" s="15">
        <v>-2466302.6070012329</v>
      </c>
      <c r="Y134" s="15">
        <v>-2466302.6070012329</v>
      </c>
      <c r="Z134" s="15">
        <v>-2466302.6070012329</v>
      </c>
      <c r="AA134" s="15">
        <v>-2466302.6070012329</v>
      </c>
      <c r="AB134" s="15">
        <v>-2466302.6070012329</v>
      </c>
      <c r="AC134" s="15">
        <v>-2466302.6070012329</v>
      </c>
      <c r="AD134" s="30">
        <v>-2466302.6070012329</v>
      </c>
      <c r="AE134" s="30">
        <v>-2466302.6070012329</v>
      </c>
      <c r="AF134" s="30">
        <v>-2466302.6070012329</v>
      </c>
      <c r="AG134" s="30">
        <v>-2466302.6070012329</v>
      </c>
      <c r="AH134" s="30">
        <v>-2466302.6070012329</v>
      </c>
      <c r="AI134" s="30">
        <v>-2466302.6070012329</v>
      </c>
      <c r="AJ134" s="30">
        <v>-2466302.6070012329</v>
      </c>
      <c r="AK134" s="30">
        <v>-2466302.6070012329</v>
      </c>
      <c r="AL134" s="30">
        <v>-2466302.6070012329</v>
      </c>
      <c r="AN134" s="30">
        <v>-2466302.6070012329</v>
      </c>
      <c r="AO134" s="30">
        <v>-2466302.6070012329</v>
      </c>
      <c r="AP134" s="30">
        <v>-2466302.6070012329</v>
      </c>
      <c r="AQ134" s="30">
        <v>-2466302.6070012329</v>
      </c>
    </row>
    <row r="135" spans="1:43">
      <c r="A135" s="6" t="s">
        <v>268</v>
      </c>
      <c r="B135" s="6"/>
      <c r="C135" s="7" t="s">
        <v>256</v>
      </c>
      <c r="D135" s="7" t="s">
        <v>269</v>
      </c>
      <c r="AD135" s="30">
        <v>0</v>
      </c>
      <c r="AE135" s="30">
        <v>0</v>
      </c>
      <c r="AF135" s="30">
        <v>0</v>
      </c>
      <c r="AG135" s="30">
        <v>0</v>
      </c>
      <c r="AH135" s="30">
        <v>0</v>
      </c>
      <c r="AI135" s="30">
        <v>0</v>
      </c>
      <c r="AJ135" s="30">
        <v>0</v>
      </c>
      <c r="AK135" s="30">
        <v>0</v>
      </c>
      <c r="AL135" s="30">
        <v>0</v>
      </c>
      <c r="AN135" s="30">
        <v>0</v>
      </c>
      <c r="AO135" s="30">
        <v>0</v>
      </c>
      <c r="AP135" s="30">
        <v>0</v>
      </c>
      <c r="AQ135" s="30">
        <v>0</v>
      </c>
    </row>
    <row r="136" spans="1:43">
      <c r="A136" s="6" t="s">
        <v>270</v>
      </c>
      <c r="B136" s="6"/>
      <c r="C136" s="7" t="s">
        <v>256</v>
      </c>
      <c r="D136" s="7" t="s">
        <v>271</v>
      </c>
      <c r="AD136" s="30">
        <v>0</v>
      </c>
      <c r="AE136" s="30">
        <v>0</v>
      </c>
      <c r="AF136" s="30">
        <v>0</v>
      </c>
      <c r="AG136" s="30">
        <v>0</v>
      </c>
      <c r="AH136" s="30">
        <v>0</v>
      </c>
      <c r="AI136" s="30">
        <v>0</v>
      </c>
      <c r="AJ136" s="30">
        <v>0</v>
      </c>
      <c r="AK136" s="30">
        <v>0</v>
      </c>
      <c r="AL136" s="30">
        <v>0</v>
      </c>
      <c r="AN136" s="30">
        <v>0</v>
      </c>
      <c r="AO136" s="30">
        <v>0</v>
      </c>
      <c r="AP136" s="30">
        <v>0</v>
      </c>
      <c r="AQ136" s="30">
        <v>0</v>
      </c>
    </row>
    <row r="137" spans="1:43">
      <c r="A137" s="6" t="s">
        <v>272</v>
      </c>
      <c r="B137" s="6" t="s">
        <v>341</v>
      </c>
      <c r="C137" s="7" t="s">
        <v>256</v>
      </c>
      <c r="D137" s="7" t="s">
        <v>273</v>
      </c>
      <c r="AD137" s="30">
        <v>0</v>
      </c>
      <c r="AE137" s="30">
        <v>0</v>
      </c>
      <c r="AF137" s="30">
        <v>0</v>
      </c>
      <c r="AG137" s="30">
        <v>0</v>
      </c>
      <c r="AH137" s="30">
        <v>0</v>
      </c>
      <c r="AI137" s="30">
        <v>0</v>
      </c>
      <c r="AJ137" s="30">
        <v>0</v>
      </c>
      <c r="AK137" s="30">
        <v>0</v>
      </c>
      <c r="AL137" s="30">
        <v>0</v>
      </c>
      <c r="AN137" s="30">
        <v>0</v>
      </c>
      <c r="AO137" s="30">
        <v>0</v>
      </c>
      <c r="AP137" s="30">
        <v>0</v>
      </c>
      <c r="AQ137" s="30">
        <v>0</v>
      </c>
    </row>
    <row r="138" spans="1:43">
      <c r="A138" s="6" t="s">
        <v>274</v>
      </c>
      <c r="B138" s="6" t="s">
        <v>341</v>
      </c>
      <c r="C138" s="7" t="s">
        <v>256</v>
      </c>
      <c r="D138" s="7" t="s">
        <v>275</v>
      </c>
      <c r="AD138" s="30">
        <v>0</v>
      </c>
      <c r="AE138" s="30">
        <v>0</v>
      </c>
      <c r="AF138" s="30">
        <v>0</v>
      </c>
      <c r="AG138" s="30">
        <v>0</v>
      </c>
      <c r="AH138" s="30">
        <v>0</v>
      </c>
      <c r="AI138" s="30">
        <v>0</v>
      </c>
      <c r="AJ138" s="30">
        <v>0</v>
      </c>
      <c r="AK138" s="30">
        <v>0</v>
      </c>
      <c r="AL138" s="30">
        <v>0</v>
      </c>
      <c r="AN138" s="30">
        <v>0</v>
      </c>
      <c r="AO138" s="30">
        <v>0</v>
      </c>
      <c r="AP138" s="30">
        <v>0</v>
      </c>
      <c r="AQ138" s="30">
        <v>0</v>
      </c>
    </row>
    <row r="139" spans="1:43">
      <c r="A139" s="6" t="s">
        <v>276</v>
      </c>
      <c r="B139" s="6"/>
      <c r="C139" s="7" t="s">
        <v>256</v>
      </c>
      <c r="D139" s="7" t="s">
        <v>277</v>
      </c>
      <c r="E139" s="15"/>
      <c r="F139" s="15"/>
      <c r="G139" s="15"/>
      <c r="H139" s="15">
        <v>1120717</v>
      </c>
      <c r="I139" s="15">
        <v>1120717</v>
      </c>
      <c r="J139" s="15">
        <v>1120717</v>
      </c>
      <c r="K139" s="15">
        <v>1120717</v>
      </c>
      <c r="L139" s="15">
        <v>1120717</v>
      </c>
      <c r="M139" s="15">
        <v>1120717</v>
      </c>
      <c r="N139" s="15">
        <v>1120717</v>
      </c>
      <c r="O139" s="15">
        <v>1120717</v>
      </c>
      <c r="P139" s="15">
        <v>1120717</v>
      </c>
      <c r="Q139" s="15">
        <v>0</v>
      </c>
      <c r="R139" s="15">
        <v>0</v>
      </c>
      <c r="S139" s="15">
        <v>0</v>
      </c>
      <c r="T139" s="15">
        <v>0</v>
      </c>
      <c r="U139" s="15">
        <v>0</v>
      </c>
      <c r="V139" s="15">
        <v>0</v>
      </c>
      <c r="W139" s="15">
        <v>0</v>
      </c>
      <c r="X139" s="15"/>
      <c r="Y139" s="15"/>
      <c r="Z139" s="15"/>
      <c r="AA139" s="15"/>
      <c r="AB139" s="15"/>
      <c r="AC139" s="15"/>
      <c r="AD139" s="30">
        <v>0</v>
      </c>
      <c r="AE139" s="30">
        <v>0</v>
      </c>
      <c r="AF139" s="30">
        <v>0</v>
      </c>
      <c r="AG139" s="30">
        <v>0</v>
      </c>
      <c r="AH139" s="30">
        <v>0</v>
      </c>
      <c r="AI139" s="30">
        <v>0</v>
      </c>
      <c r="AJ139" s="30">
        <v>0</v>
      </c>
      <c r="AK139" s="30">
        <v>0</v>
      </c>
      <c r="AL139" s="30">
        <v>-39445</v>
      </c>
      <c r="AN139" s="30">
        <v>-39445</v>
      </c>
      <c r="AO139" s="30">
        <v>-39445</v>
      </c>
      <c r="AP139" s="30">
        <v>-39445</v>
      </c>
      <c r="AQ139" s="30">
        <v>-39445</v>
      </c>
    </row>
    <row r="140" spans="1:43">
      <c r="A140" s="6" t="s">
        <v>278</v>
      </c>
      <c r="B140" s="6"/>
      <c r="C140" s="7" t="s">
        <v>256</v>
      </c>
      <c r="D140" s="7" t="s">
        <v>279</v>
      </c>
      <c r="AD140" s="30">
        <v>0</v>
      </c>
      <c r="AE140" s="30">
        <v>0</v>
      </c>
      <c r="AF140" s="30">
        <v>0</v>
      </c>
      <c r="AG140" s="30">
        <v>0</v>
      </c>
      <c r="AH140" s="30">
        <v>0</v>
      </c>
      <c r="AI140" s="30">
        <v>0</v>
      </c>
      <c r="AJ140" s="30">
        <v>0</v>
      </c>
      <c r="AK140" s="30">
        <v>0</v>
      </c>
      <c r="AL140" s="30">
        <v>0</v>
      </c>
      <c r="AN140" s="30">
        <v>0</v>
      </c>
      <c r="AO140" s="30">
        <v>0</v>
      </c>
      <c r="AP140" s="30">
        <v>0</v>
      </c>
      <c r="AQ140" s="30">
        <v>0</v>
      </c>
    </row>
    <row r="141" spans="1:43">
      <c r="A141" s="6" t="s">
        <v>280</v>
      </c>
      <c r="B141" s="6" t="s">
        <v>341</v>
      </c>
      <c r="C141" s="7" t="s">
        <v>256</v>
      </c>
      <c r="D141" s="7" t="s">
        <v>281</v>
      </c>
      <c r="AD141" s="30">
        <v>0</v>
      </c>
      <c r="AE141" s="30">
        <v>0</v>
      </c>
      <c r="AF141" s="30">
        <v>0</v>
      </c>
      <c r="AG141" s="30">
        <v>0</v>
      </c>
      <c r="AH141" s="30">
        <v>0</v>
      </c>
      <c r="AI141" s="30">
        <v>3793</v>
      </c>
      <c r="AJ141" s="30">
        <v>3793</v>
      </c>
      <c r="AK141" s="30">
        <v>3793</v>
      </c>
      <c r="AL141" s="30">
        <v>3793</v>
      </c>
      <c r="AN141" s="30">
        <v>3793</v>
      </c>
      <c r="AO141" s="30">
        <v>3793</v>
      </c>
      <c r="AP141" s="30">
        <v>3793</v>
      </c>
      <c r="AQ141" s="30">
        <v>3687</v>
      </c>
    </row>
    <row r="142" spans="1:43">
      <c r="A142" s="6" t="s">
        <v>282</v>
      </c>
      <c r="B142" s="6" t="s">
        <v>196</v>
      </c>
      <c r="C142" s="7" t="s">
        <v>256</v>
      </c>
      <c r="D142" s="7" t="s">
        <v>283</v>
      </c>
      <c r="AD142" s="30">
        <v>0</v>
      </c>
      <c r="AE142" s="30">
        <v>0</v>
      </c>
      <c r="AF142" s="30">
        <v>0</v>
      </c>
      <c r="AG142" s="30">
        <v>0</v>
      </c>
      <c r="AH142" s="30">
        <v>0</v>
      </c>
      <c r="AI142" s="30">
        <v>0</v>
      </c>
      <c r="AJ142" s="30">
        <v>0</v>
      </c>
      <c r="AK142" s="30">
        <v>0</v>
      </c>
      <c r="AL142" s="30">
        <v>0</v>
      </c>
      <c r="AN142" s="30">
        <v>0</v>
      </c>
      <c r="AO142" s="30">
        <v>0</v>
      </c>
      <c r="AP142" s="30">
        <v>0</v>
      </c>
      <c r="AQ142" s="30">
        <v>0</v>
      </c>
    </row>
    <row r="143" spans="1:43">
      <c r="A143" s="6" t="s">
        <v>284</v>
      </c>
      <c r="B143" s="6"/>
      <c r="C143" s="7" t="s">
        <v>256</v>
      </c>
      <c r="D143" s="7" t="s">
        <v>285</v>
      </c>
      <c r="AD143" s="30">
        <v>0</v>
      </c>
      <c r="AE143" s="30">
        <v>0</v>
      </c>
      <c r="AF143" s="30">
        <v>0</v>
      </c>
      <c r="AG143" s="30">
        <v>0</v>
      </c>
      <c r="AH143" s="30">
        <v>0</v>
      </c>
      <c r="AI143" s="30">
        <v>0</v>
      </c>
      <c r="AJ143" s="30">
        <v>0</v>
      </c>
      <c r="AK143" s="30">
        <v>0</v>
      </c>
      <c r="AL143" s="30">
        <v>0</v>
      </c>
      <c r="AN143" s="30">
        <v>0</v>
      </c>
      <c r="AO143" s="30">
        <v>0</v>
      </c>
      <c r="AP143" s="30">
        <v>0</v>
      </c>
      <c r="AQ143" s="30">
        <v>0</v>
      </c>
    </row>
    <row r="144" spans="1:43">
      <c r="A144" s="6" t="s">
        <v>286</v>
      </c>
      <c r="B144" s="6"/>
      <c r="C144" s="7" t="s">
        <v>256</v>
      </c>
      <c r="D144" s="7" t="s">
        <v>287</v>
      </c>
      <c r="AD144" s="30">
        <v>0</v>
      </c>
      <c r="AE144" s="30">
        <v>0</v>
      </c>
      <c r="AF144" s="30">
        <v>0</v>
      </c>
      <c r="AG144" s="30">
        <v>0</v>
      </c>
      <c r="AH144" s="30">
        <v>0</v>
      </c>
      <c r="AI144" s="30">
        <v>0</v>
      </c>
      <c r="AJ144" s="30">
        <v>0</v>
      </c>
      <c r="AK144" s="30">
        <v>0</v>
      </c>
      <c r="AL144" s="30">
        <v>0</v>
      </c>
      <c r="AN144" s="30">
        <v>0</v>
      </c>
      <c r="AO144" s="30">
        <v>0</v>
      </c>
      <c r="AP144" s="30">
        <v>0</v>
      </c>
      <c r="AQ144" s="30">
        <v>0</v>
      </c>
    </row>
    <row r="145" spans="1:43">
      <c r="A145" s="6" t="s">
        <v>288</v>
      </c>
      <c r="B145" s="6" t="s">
        <v>196</v>
      </c>
      <c r="C145" s="7" t="s">
        <v>256</v>
      </c>
      <c r="D145" s="7" t="s">
        <v>289</v>
      </c>
      <c r="AD145" s="30">
        <v>0</v>
      </c>
      <c r="AE145" s="30">
        <v>0</v>
      </c>
      <c r="AF145" s="30">
        <v>0</v>
      </c>
      <c r="AG145" s="30">
        <v>0</v>
      </c>
      <c r="AH145" s="30">
        <v>0</v>
      </c>
      <c r="AI145" s="30">
        <v>0</v>
      </c>
      <c r="AJ145" s="30">
        <v>0</v>
      </c>
      <c r="AK145" s="30">
        <v>0</v>
      </c>
      <c r="AL145" s="30">
        <v>0</v>
      </c>
      <c r="AN145" s="30">
        <v>0</v>
      </c>
      <c r="AO145" s="30">
        <v>0</v>
      </c>
      <c r="AP145" s="30">
        <v>0</v>
      </c>
      <c r="AQ145" s="30">
        <v>0</v>
      </c>
    </row>
    <row r="146" spans="1:43">
      <c r="A146" s="6" t="s">
        <v>290</v>
      </c>
      <c r="B146" s="6" t="s">
        <v>341</v>
      </c>
      <c r="C146" s="7" t="s">
        <v>256</v>
      </c>
      <c r="D146" s="7" t="s">
        <v>291</v>
      </c>
      <c r="E146" s="15">
        <v>-127663</v>
      </c>
      <c r="F146" s="15">
        <v>-127663</v>
      </c>
      <c r="G146" s="15">
        <v>-127663</v>
      </c>
      <c r="H146" s="15">
        <v>-127663</v>
      </c>
      <c r="I146" s="15">
        <v>-127663</v>
      </c>
      <c r="J146" s="15">
        <v>-127663</v>
      </c>
      <c r="K146" s="15">
        <v>-127663</v>
      </c>
      <c r="L146" s="15">
        <v>-127663</v>
      </c>
      <c r="M146" s="15">
        <v>-127663</v>
      </c>
      <c r="N146" s="15">
        <v>-127663</v>
      </c>
      <c r="O146" s="15">
        <v>-127663</v>
      </c>
      <c r="P146" s="15">
        <v>-127663</v>
      </c>
      <c r="Q146" s="15">
        <v>-127663</v>
      </c>
      <c r="R146" s="15">
        <v>-127663</v>
      </c>
      <c r="S146" s="15">
        <v>-127663</v>
      </c>
      <c r="T146" s="15">
        <v>-127663</v>
      </c>
      <c r="U146" s="15">
        <v>-127663</v>
      </c>
      <c r="V146" s="15">
        <v>-127663</v>
      </c>
      <c r="W146" s="21">
        <v>-127663</v>
      </c>
      <c r="X146" s="15">
        <v>-127663</v>
      </c>
      <c r="Y146" s="15">
        <v>-127663</v>
      </c>
      <c r="Z146" s="15">
        <v>-127663</v>
      </c>
      <c r="AA146" s="15">
        <v>-127663</v>
      </c>
      <c r="AB146" s="15">
        <v>-127663</v>
      </c>
      <c r="AC146" s="15">
        <v>-127663</v>
      </c>
      <c r="AD146" s="30">
        <v>-127663</v>
      </c>
      <c r="AE146" s="30">
        <v>-127663</v>
      </c>
      <c r="AF146" s="30">
        <v>-127663</v>
      </c>
      <c r="AG146" s="30">
        <v>-127663</v>
      </c>
      <c r="AH146" s="30">
        <v>-127663</v>
      </c>
      <c r="AI146" s="30">
        <v>-127663</v>
      </c>
      <c r="AJ146" s="30">
        <v>-127663</v>
      </c>
      <c r="AK146" s="30">
        <v>-127663</v>
      </c>
      <c r="AL146" s="30">
        <v>-127663</v>
      </c>
      <c r="AN146" s="30">
        <v>-127663</v>
      </c>
      <c r="AO146" s="30">
        <v>-127663</v>
      </c>
      <c r="AP146" s="30">
        <v>-127663</v>
      </c>
      <c r="AQ146" s="30">
        <v>-127663</v>
      </c>
    </row>
    <row r="147" spans="1:43">
      <c r="A147" s="6" t="s">
        <v>292</v>
      </c>
      <c r="B147" s="6" t="s">
        <v>341</v>
      </c>
      <c r="C147" s="7" t="s">
        <v>256</v>
      </c>
      <c r="D147" s="7" t="s">
        <v>293</v>
      </c>
      <c r="E147" s="15">
        <v>26809</v>
      </c>
      <c r="F147" s="15">
        <v>26809</v>
      </c>
      <c r="G147" s="15">
        <v>26809</v>
      </c>
      <c r="H147" s="15">
        <v>26809</v>
      </c>
      <c r="I147" s="15">
        <v>26809</v>
      </c>
      <c r="J147" s="15">
        <v>26809</v>
      </c>
      <c r="K147" s="15">
        <v>26809</v>
      </c>
      <c r="L147" s="15">
        <v>26809</v>
      </c>
      <c r="M147" s="15">
        <v>26809</v>
      </c>
      <c r="N147" s="15">
        <v>26809</v>
      </c>
      <c r="O147" s="15">
        <v>26809</v>
      </c>
      <c r="P147" s="15">
        <v>26809</v>
      </c>
      <c r="Q147" s="15">
        <v>26809</v>
      </c>
      <c r="R147" s="15">
        <v>26809</v>
      </c>
      <c r="S147" s="15">
        <v>26809</v>
      </c>
      <c r="T147" s="15">
        <v>26809</v>
      </c>
      <c r="U147" s="15">
        <v>26809</v>
      </c>
      <c r="V147" s="15">
        <v>26809</v>
      </c>
      <c r="W147" s="21">
        <v>26809</v>
      </c>
      <c r="X147" s="15">
        <v>26809</v>
      </c>
      <c r="Y147" s="15">
        <v>26809</v>
      </c>
      <c r="Z147" s="15">
        <v>26809</v>
      </c>
      <c r="AA147" s="15">
        <v>26809</v>
      </c>
      <c r="AB147" s="15">
        <v>26809</v>
      </c>
      <c r="AC147" s="15">
        <v>26809</v>
      </c>
      <c r="AD147" s="30">
        <v>26809</v>
      </c>
      <c r="AE147" s="30">
        <v>26809</v>
      </c>
      <c r="AF147" s="30">
        <v>26809</v>
      </c>
      <c r="AG147" s="30">
        <v>26809</v>
      </c>
      <c r="AH147" s="30">
        <v>26809</v>
      </c>
      <c r="AI147" s="30">
        <v>26809</v>
      </c>
      <c r="AJ147" s="30">
        <v>26809</v>
      </c>
      <c r="AK147" s="30">
        <v>26809</v>
      </c>
      <c r="AL147" s="30">
        <v>26809</v>
      </c>
      <c r="AN147" s="30">
        <v>26809</v>
      </c>
      <c r="AO147" s="30">
        <v>26809</v>
      </c>
      <c r="AP147" s="30">
        <v>26809</v>
      </c>
      <c r="AQ147" s="30">
        <v>26809</v>
      </c>
    </row>
    <row r="148" spans="1:43">
      <c r="A148" s="6" t="s">
        <v>294</v>
      </c>
      <c r="B148" s="6" t="s">
        <v>341</v>
      </c>
      <c r="C148" s="7" t="s">
        <v>256</v>
      </c>
      <c r="D148" s="7" t="s">
        <v>295</v>
      </c>
      <c r="E148" s="15">
        <v>2213331</v>
      </c>
      <c r="F148" s="15">
        <v>2213331</v>
      </c>
      <c r="G148" s="15">
        <v>2213331</v>
      </c>
      <c r="H148" s="15">
        <v>2213331</v>
      </c>
      <c r="I148" s="15">
        <v>2213331</v>
      </c>
      <c r="J148" s="15">
        <v>2213331</v>
      </c>
      <c r="K148" s="15">
        <v>2213331</v>
      </c>
      <c r="L148" s="15">
        <v>2213331</v>
      </c>
      <c r="M148" s="15">
        <v>2213331</v>
      </c>
      <c r="N148" s="15">
        <v>2213331</v>
      </c>
      <c r="O148" s="15">
        <v>2213331</v>
      </c>
      <c r="P148" s="15">
        <v>2213331</v>
      </c>
      <c r="Q148" s="15">
        <v>2408409</v>
      </c>
      <c r="R148" s="15">
        <v>2408409</v>
      </c>
      <c r="S148" s="15">
        <v>2408409</v>
      </c>
      <c r="T148" s="15">
        <v>2408409</v>
      </c>
      <c r="U148" s="15">
        <v>2408409</v>
      </c>
      <c r="V148" s="15">
        <v>2408409</v>
      </c>
      <c r="W148" s="21">
        <v>2408409</v>
      </c>
      <c r="X148" s="15">
        <v>2408409</v>
      </c>
      <c r="Y148" s="15">
        <v>2408409</v>
      </c>
      <c r="Z148" s="15">
        <v>2408409</v>
      </c>
      <c r="AA148" s="15">
        <v>2408409</v>
      </c>
      <c r="AB148" s="15">
        <v>2408409</v>
      </c>
      <c r="AC148" s="15">
        <v>2399680</v>
      </c>
      <c r="AD148" s="30">
        <v>2399680</v>
      </c>
      <c r="AE148" s="30">
        <v>2399680</v>
      </c>
      <c r="AF148" s="30">
        <v>2399680</v>
      </c>
      <c r="AG148" s="30">
        <v>2399680</v>
      </c>
      <c r="AH148" s="30">
        <v>2399680</v>
      </c>
      <c r="AI148" s="30">
        <v>2399680</v>
      </c>
      <c r="AJ148" s="30">
        <v>2399680</v>
      </c>
      <c r="AK148" s="30">
        <v>2399680</v>
      </c>
      <c r="AL148" s="30">
        <v>2399680</v>
      </c>
      <c r="AN148" s="30">
        <v>2399680</v>
      </c>
      <c r="AO148" s="30">
        <v>2399680</v>
      </c>
      <c r="AP148" s="30">
        <v>2399680</v>
      </c>
      <c r="AQ148" s="30">
        <v>2622583</v>
      </c>
    </row>
    <row r="149" spans="1:43">
      <c r="A149" s="12" t="s">
        <v>296</v>
      </c>
      <c r="B149" s="6" t="s">
        <v>341</v>
      </c>
      <c r="C149" s="11" t="s">
        <v>256</v>
      </c>
      <c r="D149" s="11" t="s">
        <v>297</v>
      </c>
      <c r="AD149" s="30">
        <v>0</v>
      </c>
      <c r="AE149" s="30">
        <v>0</v>
      </c>
      <c r="AF149" s="30">
        <v>0</v>
      </c>
      <c r="AG149" s="30">
        <v>0</v>
      </c>
      <c r="AH149" s="30">
        <v>0</v>
      </c>
      <c r="AI149" s="30">
        <v>0</v>
      </c>
      <c r="AJ149" s="30">
        <v>0</v>
      </c>
      <c r="AK149" s="30">
        <v>0</v>
      </c>
      <c r="AL149" s="30">
        <v>0</v>
      </c>
      <c r="AN149" s="30">
        <v>0</v>
      </c>
      <c r="AO149" s="30">
        <v>0</v>
      </c>
      <c r="AP149" s="30">
        <v>0</v>
      </c>
      <c r="AQ149" s="30">
        <v>0</v>
      </c>
    </row>
    <row r="150" spans="1:43">
      <c r="A150" s="12" t="s">
        <v>298</v>
      </c>
      <c r="B150" s="6" t="s">
        <v>341</v>
      </c>
      <c r="C150" s="11" t="s">
        <v>256</v>
      </c>
      <c r="D150" s="11" t="s">
        <v>299</v>
      </c>
      <c r="AD150" s="30">
        <v>0</v>
      </c>
      <c r="AE150" s="30">
        <v>0</v>
      </c>
      <c r="AF150" s="30">
        <v>0</v>
      </c>
      <c r="AG150" s="30">
        <v>0</v>
      </c>
      <c r="AH150" s="30">
        <v>0</v>
      </c>
      <c r="AI150" s="30">
        <v>0</v>
      </c>
      <c r="AJ150" s="30">
        <v>0</v>
      </c>
      <c r="AK150" s="30">
        <v>0</v>
      </c>
      <c r="AL150" s="30">
        <v>0</v>
      </c>
      <c r="AN150" s="30">
        <v>0</v>
      </c>
      <c r="AO150" s="30">
        <v>0</v>
      </c>
      <c r="AP150" s="30">
        <v>0</v>
      </c>
      <c r="AQ150" s="30">
        <v>0</v>
      </c>
    </row>
    <row r="151" spans="1:43">
      <c r="A151" s="6" t="s">
        <v>300</v>
      </c>
      <c r="B151" s="6" t="s">
        <v>196</v>
      </c>
      <c r="C151" s="7" t="s">
        <v>256</v>
      </c>
      <c r="D151" s="7" t="s">
        <v>301</v>
      </c>
      <c r="E151" s="21">
        <v>17941792.79397773</v>
      </c>
      <c r="F151" s="21">
        <v>17870110.504666105</v>
      </c>
      <c r="G151" s="21">
        <v>17798428.21535448</v>
      </c>
      <c r="H151" s="21">
        <v>17726745.926042855</v>
      </c>
      <c r="I151" s="21">
        <v>17655063.636731226</v>
      </c>
      <c r="J151" s="21">
        <v>17583381.347419605</v>
      </c>
      <c r="K151" s="21">
        <v>17511699.058107976</v>
      </c>
      <c r="L151" s="21">
        <v>17440016.768796351</v>
      </c>
      <c r="M151" s="21">
        <v>17368334.479484726</v>
      </c>
      <c r="N151" s="21">
        <v>17296652.190173097</v>
      </c>
      <c r="O151" s="21">
        <v>17224969.900861472</v>
      </c>
      <c r="P151" s="21">
        <v>17153287.611549843</v>
      </c>
      <c r="Q151" s="21">
        <v>-27203679.665537681</v>
      </c>
      <c r="R151" s="21">
        <v>-27152618.521278802</v>
      </c>
      <c r="S151" s="21">
        <v>-27101557.377019934</v>
      </c>
      <c r="T151" s="21">
        <v>-27050496.232761066</v>
      </c>
      <c r="U151" s="21">
        <v>-26999435.088502191</v>
      </c>
      <c r="V151" s="21">
        <v>-26948373.944243323</v>
      </c>
      <c r="W151" s="21">
        <v>-26897312.799984451</v>
      </c>
      <c r="X151" s="21">
        <v>-26846251.65572558</v>
      </c>
      <c r="Y151" s="21">
        <v>-26795190.511466715</v>
      </c>
      <c r="Z151" s="21">
        <v>-26744129.367207836</v>
      </c>
      <c r="AA151" s="21">
        <v>-26693068.222948972</v>
      </c>
      <c r="AB151" s="21">
        <v>-26642007.078690097</v>
      </c>
      <c r="AC151" s="21">
        <v>-64972208.368451223</v>
      </c>
      <c r="AD151" s="30">
        <v>-64732207.715521023</v>
      </c>
      <c r="AE151" s="30">
        <v>-64492207.062590815</v>
      </c>
      <c r="AF151" s="30">
        <v>-64252206.409660608</v>
      </c>
      <c r="AG151" s="30">
        <v>-64012205.756730393</v>
      </c>
      <c r="AH151" s="30">
        <v>-63772205.103800192</v>
      </c>
      <c r="AI151" s="30">
        <v>-63532204.450869992</v>
      </c>
      <c r="AJ151" s="30">
        <v>-63292203.797939785</v>
      </c>
      <c r="AK151" s="30">
        <v>-63052203.14500957</v>
      </c>
      <c r="AL151" s="30">
        <v>-62812202.492079362</v>
      </c>
      <c r="AN151" s="30">
        <v>-62812202.492079362</v>
      </c>
      <c r="AO151" s="30">
        <v>-62572201.839149162</v>
      </c>
      <c r="AP151" s="30">
        <v>-62332201.186218955</v>
      </c>
      <c r="AQ151" s="30">
        <v>-113912588.79660474</v>
      </c>
    </row>
    <row r="152" spans="1:43">
      <c r="A152" s="6" t="s">
        <v>302</v>
      </c>
      <c r="B152" s="6" t="s">
        <v>196</v>
      </c>
      <c r="C152" s="7" t="s">
        <v>256</v>
      </c>
      <c r="D152" s="7" t="s">
        <v>303</v>
      </c>
      <c r="E152" s="21">
        <v>-38090513.550885096</v>
      </c>
      <c r="F152" s="21">
        <v>-28957717.697565094</v>
      </c>
      <c r="G152" s="21">
        <v>-18147957.145365093</v>
      </c>
      <c r="H152" s="21">
        <v>-24615587.081325099</v>
      </c>
      <c r="I152" s="21">
        <v>-41785601.077905096</v>
      </c>
      <c r="J152" s="21">
        <v>-43646845.468185097</v>
      </c>
      <c r="K152" s="21">
        <v>-59628130.676805094</v>
      </c>
      <c r="L152" s="21">
        <v>-93255616.658565104</v>
      </c>
      <c r="M152" s="21">
        <v>-101722094.57458511</v>
      </c>
      <c r="N152" s="21">
        <v>-105581120.7788251</v>
      </c>
      <c r="O152" s="21">
        <v>-90867600.562845111</v>
      </c>
      <c r="P152" s="21">
        <v>-104924805.5199451</v>
      </c>
      <c r="Q152" s="21">
        <v>-79614961.464325085</v>
      </c>
      <c r="R152" s="21">
        <v>-95033677.035959303</v>
      </c>
      <c r="S152" s="21">
        <v>-77884472.249583498</v>
      </c>
      <c r="T152" s="21">
        <v>-86164525.872685105</v>
      </c>
      <c r="U152" s="21">
        <v>-77176952.380525097</v>
      </c>
      <c r="V152" s="21">
        <v>-86936231.918605089</v>
      </c>
      <c r="W152" s="21">
        <v>-77511824.726305097</v>
      </c>
      <c r="X152" s="21">
        <v>-80539705.732165098</v>
      </c>
      <c r="Y152" s="21">
        <v>-89531553.081745088</v>
      </c>
      <c r="Z152" s="21">
        <v>-90245688.624685094</v>
      </c>
      <c r="AA152" s="21">
        <v>-99063897.988285094</v>
      </c>
      <c r="AB152" s="21">
        <v>-107144119.28534509</v>
      </c>
      <c r="AC152" s="21">
        <v>-84994852.907446891</v>
      </c>
      <c r="AD152" s="30">
        <v>-94212423.427906901</v>
      </c>
      <c r="AE152" s="30">
        <v>-82824782.318846911</v>
      </c>
      <c r="AF152" s="30">
        <v>-71201740.175666898</v>
      </c>
      <c r="AG152" s="30">
        <v>-76832948.837270916</v>
      </c>
      <c r="AH152" s="30">
        <v>-79627647.375103712</v>
      </c>
      <c r="AI152" s="30">
        <v>-79771418.709986895</v>
      </c>
      <c r="AJ152" s="30">
        <v>-89585933.051306903</v>
      </c>
      <c r="AK152" s="30">
        <v>-87239398.328246921</v>
      </c>
      <c r="AL152" s="30">
        <v>-84663650.225786895</v>
      </c>
      <c r="AN152" s="30">
        <v>-84663650.225786895</v>
      </c>
      <c r="AO152" s="30">
        <v>-81029805.925346911</v>
      </c>
      <c r="AP152" s="30">
        <v>-77737938.157166898</v>
      </c>
      <c r="AQ152" s="30">
        <v>-20623877.125646889</v>
      </c>
    </row>
    <row r="153" spans="1:43">
      <c r="A153" s="6" t="s">
        <v>304</v>
      </c>
      <c r="B153" s="6" t="s">
        <v>341</v>
      </c>
      <c r="C153" s="7" t="s">
        <v>256</v>
      </c>
      <c r="D153" s="7" t="s">
        <v>305</v>
      </c>
      <c r="E153" s="15">
        <v>-464800</v>
      </c>
      <c r="F153" s="15">
        <v>-464800</v>
      </c>
      <c r="G153" s="15">
        <v>-464800</v>
      </c>
      <c r="H153" s="15">
        <v>-464800</v>
      </c>
      <c r="I153" s="15">
        <v>-464800</v>
      </c>
      <c r="J153" s="15">
        <v>-464800</v>
      </c>
      <c r="K153" s="15">
        <v>-464800</v>
      </c>
      <c r="L153" s="15">
        <v>-464800</v>
      </c>
      <c r="M153" s="15">
        <v>-464800</v>
      </c>
      <c r="N153" s="15">
        <v>-464800</v>
      </c>
      <c r="O153" s="15">
        <v>-464800</v>
      </c>
      <c r="P153" s="15">
        <v>-464800</v>
      </c>
      <c r="Q153" s="15">
        <v>-505766</v>
      </c>
      <c r="R153" s="15">
        <v>-505766</v>
      </c>
      <c r="S153" s="15">
        <v>-505766</v>
      </c>
      <c r="T153" s="15">
        <v>-505766</v>
      </c>
      <c r="U153" s="15">
        <v>-505766</v>
      </c>
      <c r="V153" s="15">
        <v>-505766</v>
      </c>
      <c r="W153" s="21">
        <v>-505766</v>
      </c>
      <c r="X153" s="15">
        <v>-505766</v>
      </c>
      <c r="Y153" s="15">
        <v>-505766</v>
      </c>
      <c r="Z153" s="15">
        <v>-505766</v>
      </c>
      <c r="AA153" s="15">
        <v>-505766</v>
      </c>
      <c r="AB153" s="15">
        <v>-505766</v>
      </c>
      <c r="AC153" s="15">
        <v>-503933</v>
      </c>
      <c r="AD153" s="30">
        <v>-503933</v>
      </c>
      <c r="AE153" s="30">
        <v>-503933</v>
      </c>
      <c r="AF153" s="30">
        <v>-503933</v>
      </c>
      <c r="AG153" s="30">
        <v>-503933</v>
      </c>
      <c r="AH153" s="30">
        <v>-503933</v>
      </c>
      <c r="AI153" s="30">
        <v>-503933</v>
      </c>
      <c r="AJ153" s="30">
        <v>-503933</v>
      </c>
      <c r="AK153" s="30">
        <v>-503933</v>
      </c>
      <c r="AL153" s="30">
        <v>-503933</v>
      </c>
      <c r="AN153" s="30">
        <v>-503933</v>
      </c>
      <c r="AO153" s="30">
        <v>-503933</v>
      </c>
      <c r="AP153" s="30">
        <v>-503933</v>
      </c>
      <c r="AQ153" s="30">
        <v>-550742</v>
      </c>
    </row>
    <row r="154" spans="1:43">
      <c r="A154" s="8" t="s">
        <v>306</v>
      </c>
      <c r="B154" s="8"/>
      <c r="C154" s="9"/>
      <c r="D154" s="9"/>
      <c r="E154" s="16">
        <f t="shared" ref="E154:AC154" si="7">SUBTOTAL(9,E129:E153)</f>
        <v>829489855.63609147</v>
      </c>
      <c r="F154" s="16">
        <f t="shared" si="7"/>
        <v>838550969.20009983</v>
      </c>
      <c r="G154" s="16">
        <f t="shared" si="7"/>
        <v>849289047.46298814</v>
      </c>
      <c r="H154" s="16">
        <f t="shared" si="7"/>
        <v>844531296.23771667</v>
      </c>
      <c r="I154" s="16">
        <f t="shared" si="7"/>
        <v>827289599.95182502</v>
      </c>
      <c r="J154" s="16">
        <f t="shared" si="7"/>
        <v>825356673.27223337</v>
      </c>
      <c r="K154" s="16">
        <f t="shared" si="7"/>
        <v>396650897.77430165</v>
      </c>
      <c r="L154" s="16">
        <f t="shared" si="7"/>
        <v>362951729.50322998</v>
      </c>
      <c r="M154" s="16">
        <f t="shared" si="7"/>
        <v>354413569.29789841</v>
      </c>
      <c r="N154" s="16">
        <f t="shared" si="7"/>
        <v>316807680.80434674</v>
      </c>
      <c r="O154" s="16">
        <f t="shared" si="7"/>
        <v>331449518.73101509</v>
      </c>
      <c r="P154" s="16">
        <f t="shared" si="7"/>
        <v>317320631.48460352</v>
      </c>
      <c r="Q154" s="16">
        <f t="shared" si="7"/>
        <v>334778605.26313603</v>
      </c>
      <c r="R154" s="16">
        <f t="shared" si="7"/>
        <v>319410950.83576065</v>
      </c>
      <c r="S154" s="16">
        <f t="shared" si="7"/>
        <v>336611216.76639533</v>
      </c>
      <c r="T154" s="16">
        <f t="shared" si="7"/>
        <v>327239519.2875526</v>
      </c>
      <c r="U154" s="16">
        <f t="shared" si="7"/>
        <v>336278153.92397147</v>
      </c>
      <c r="V154" s="16">
        <f t="shared" si="7"/>
        <v>326569935.53015035</v>
      </c>
      <c r="W154" s="16">
        <f t="shared" si="7"/>
        <v>291649758.86670923</v>
      </c>
      <c r="X154" s="16">
        <f t="shared" si="7"/>
        <v>288672939.00510806</v>
      </c>
      <c r="Y154" s="16">
        <f t="shared" si="7"/>
        <v>279732152.79978693</v>
      </c>
      <c r="Z154" s="16">
        <f t="shared" si="7"/>
        <v>293454295.40110582</v>
      </c>
      <c r="AA154" s="16">
        <f t="shared" si="7"/>
        <v>284687147.18176472</v>
      </c>
      <c r="AB154" s="16">
        <f t="shared" si="7"/>
        <v>276657987.02896357</v>
      </c>
      <c r="AC154" s="16">
        <f t="shared" si="7"/>
        <v>308539386.1171006</v>
      </c>
      <c r="AD154" s="32">
        <v>299561816.24957085</v>
      </c>
      <c r="AE154" s="32">
        <v>311189458.01156104</v>
      </c>
      <c r="AF154" s="32">
        <v>303135049.80767119</v>
      </c>
      <c r="AG154" s="32">
        <v>297743841.79899746</v>
      </c>
      <c r="AH154" s="32">
        <v>295189143.91409487</v>
      </c>
      <c r="AI154" s="32">
        <v>259076835.23214188</v>
      </c>
      <c r="AJ154" s="32">
        <v>249502321.54375207</v>
      </c>
      <c r="AK154" s="32">
        <v>252088856.91974226</v>
      </c>
      <c r="AL154" s="32">
        <v>251440509.67513248</v>
      </c>
      <c r="AN154" s="32">
        <v>251440509.67513248</v>
      </c>
      <c r="AO154" s="32">
        <v>255314354.62850267</v>
      </c>
      <c r="AP154" s="32">
        <v>258846223.04961288</v>
      </c>
      <c r="AQ154" s="32">
        <v>307346976.47074711</v>
      </c>
    </row>
    <row r="155" spans="1:43" ht="15.75" thickBot="1">
      <c r="A155" s="8" t="s">
        <v>307</v>
      </c>
      <c r="B155" s="8"/>
      <c r="C155" s="7"/>
      <c r="D155" s="7"/>
      <c r="E155" s="17">
        <f t="shared" ref="E155:AC155" si="8">SUBTOTAL(9,E6:E154)</f>
        <v>841973870.63609147</v>
      </c>
      <c r="F155" s="17">
        <f t="shared" si="8"/>
        <v>851034984.20009983</v>
      </c>
      <c r="G155" s="17">
        <f t="shared" si="8"/>
        <v>861773062.46298814</v>
      </c>
      <c r="H155" s="17">
        <f t="shared" si="8"/>
        <v>865756139.23771667</v>
      </c>
      <c r="I155" s="17">
        <f t="shared" si="8"/>
        <v>848514442.95182502</v>
      </c>
      <c r="J155" s="17">
        <f t="shared" si="8"/>
        <v>846581516.27223337</v>
      </c>
      <c r="K155" s="17">
        <f t="shared" si="8"/>
        <v>408804491.77430165</v>
      </c>
      <c r="L155" s="17">
        <f t="shared" si="8"/>
        <v>375105323.50322998</v>
      </c>
      <c r="M155" s="17">
        <f t="shared" si="8"/>
        <v>366567163.29789841</v>
      </c>
      <c r="N155" s="17">
        <f t="shared" si="8"/>
        <v>324031467.80434674</v>
      </c>
      <c r="O155" s="17">
        <f t="shared" si="8"/>
        <v>338673305.73101509</v>
      </c>
      <c r="P155" s="17">
        <f t="shared" si="8"/>
        <v>324544418.48460352</v>
      </c>
      <c r="Q155" s="17">
        <f t="shared" si="8"/>
        <v>342022601.26313603</v>
      </c>
      <c r="R155" s="17">
        <f t="shared" si="8"/>
        <v>326654946.83576065</v>
      </c>
      <c r="S155" s="17">
        <f t="shared" si="8"/>
        <v>343855212.76639533</v>
      </c>
      <c r="T155" s="17">
        <f t="shared" si="8"/>
        <v>334168941.2875526</v>
      </c>
      <c r="U155" s="17">
        <f t="shared" si="8"/>
        <v>343207575.92397147</v>
      </c>
      <c r="V155" s="17">
        <f t="shared" si="8"/>
        <v>333499357.53015035</v>
      </c>
      <c r="W155" s="17">
        <f t="shared" si="8"/>
        <v>285968199.86670923</v>
      </c>
      <c r="X155" s="17">
        <f t="shared" si="8"/>
        <v>282991380.00510806</v>
      </c>
      <c r="Y155" s="17">
        <f t="shared" si="8"/>
        <v>274050593.79978693</v>
      </c>
      <c r="Z155" s="17">
        <f t="shared" si="8"/>
        <v>293464394.40110582</v>
      </c>
      <c r="AA155" s="17">
        <f t="shared" si="8"/>
        <v>284697246.18176472</v>
      </c>
      <c r="AB155" s="17">
        <f t="shared" si="8"/>
        <v>276668086.02896357</v>
      </c>
      <c r="AC155" s="17">
        <f t="shared" si="8"/>
        <v>314468054.1171006</v>
      </c>
      <c r="AD155" s="40">
        <f>AD15+AD30+AD33+AD46+AD128+AD154</f>
        <v>305490484.24957085</v>
      </c>
      <c r="AE155" s="40">
        <f t="shared" ref="AE155:AL155" si="9">AE15+AE30+AE33+AE46+AE128+AE154</f>
        <v>317118126.01156104</v>
      </c>
      <c r="AF155" s="40">
        <f t="shared" si="9"/>
        <v>308792108.80767119</v>
      </c>
      <c r="AG155" s="40">
        <f t="shared" si="9"/>
        <v>303400900.79899746</v>
      </c>
      <c r="AH155" s="40">
        <f t="shared" si="9"/>
        <v>300846202.91409487</v>
      </c>
      <c r="AI155" s="40">
        <f t="shared" si="9"/>
        <v>246357172.23214188</v>
      </c>
      <c r="AJ155" s="40">
        <f t="shared" si="9"/>
        <v>236782658.54375207</v>
      </c>
      <c r="AK155" s="40">
        <f t="shared" si="9"/>
        <v>239369193.91974226</v>
      </c>
      <c r="AL155" s="40">
        <f t="shared" si="9"/>
        <v>252997115.67513248</v>
      </c>
      <c r="AN155" s="34">
        <v>252997115.67513248</v>
      </c>
      <c r="AO155" s="34">
        <v>256870960.62850267</v>
      </c>
      <c r="AP155" s="34">
        <v>260402829.04961288</v>
      </c>
      <c r="AQ155" s="34">
        <v>311818167.47074711</v>
      </c>
    </row>
    <row r="156" spans="1:43" ht="15" thickTop="1"/>
    <row r="157" spans="1:43" ht="15.75" thickBot="1">
      <c r="E157" s="18">
        <v>841973870.63609099</v>
      </c>
      <c r="F157" s="18">
        <v>851034984.20009983</v>
      </c>
      <c r="G157" s="18">
        <v>861773062.46298814</v>
      </c>
      <c r="H157" s="18">
        <v>865756139.23771667</v>
      </c>
      <c r="I157" s="18">
        <v>848514442.95182502</v>
      </c>
      <c r="J157" s="18">
        <v>846581516.27223337</v>
      </c>
      <c r="K157" s="18">
        <v>408804491.77430165</v>
      </c>
      <c r="L157" s="18">
        <v>375105323.50322998</v>
      </c>
      <c r="M157" s="18">
        <v>366567163.29789841</v>
      </c>
      <c r="N157" s="18">
        <v>324031467.80434674</v>
      </c>
      <c r="O157" s="18">
        <v>338673305.73101509</v>
      </c>
      <c r="P157" s="18">
        <v>324544418.48460352</v>
      </c>
      <c r="Q157" s="18">
        <v>342022601.26313603</v>
      </c>
      <c r="R157" s="18">
        <v>326654946.83576065</v>
      </c>
      <c r="S157" s="18">
        <v>343855212.76639533</v>
      </c>
      <c r="T157" s="18">
        <v>334168941.2875526</v>
      </c>
      <c r="U157" s="18">
        <v>343207575.92397147</v>
      </c>
      <c r="V157" s="18">
        <v>333499357.53015035</v>
      </c>
      <c r="W157" s="18">
        <v>285968199.86670923</v>
      </c>
      <c r="X157" s="18">
        <v>282991380.00510806</v>
      </c>
      <c r="Y157" s="18">
        <v>274050593.79978693</v>
      </c>
      <c r="Z157" s="18">
        <v>293464394.40110582</v>
      </c>
      <c r="AA157" s="18">
        <v>284697246.18176472</v>
      </c>
      <c r="AB157" s="18">
        <v>276668086.02896357</v>
      </c>
      <c r="AC157" s="18">
        <v>314468054.1171006</v>
      </c>
      <c r="AD157" s="34">
        <v>305490484.24957085</v>
      </c>
      <c r="AE157" s="34">
        <v>317118126.01156104</v>
      </c>
      <c r="AF157" s="34">
        <v>308792108.80767119</v>
      </c>
      <c r="AG157" s="34">
        <v>303400900.79899746</v>
      </c>
      <c r="AH157" s="34">
        <v>300846202.91409487</v>
      </c>
      <c r="AI157" s="34">
        <v>246357172.23214188</v>
      </c>
      <c r="AJ157" s="34">
        <v>236782658.54375207</v>
      </c>
      <c r="AK157" s="34">
        <v>239369193.91974226</v>
      </c>
      <c r="AL157" s="34">
        <v>252997115.67513248</v>
      </c>
      <c r="AN157" s="40">
        <f>AN155</f>
        <v>252997115.67513248</v>
      </c>
      <c r="AO157" s="40">
        <f t="shared" ref="AO157:AQ157" si="10">AO155</f>
        <v>256870960.62850267</v>
      </c>
      <c r="AP157" s="40">
        <f t="shared" si="10"/>
        <v>260402829.04961288</v>
      </c>
      <c r="AQ157" s="40">
        <f t="shared" si="10"/>
        <v>311818167.47074711</v>
      </c>
    </row>
    <row r="158" spans="1:43" ht="15" thickTop="1"/>
    <row r="160" spans="1:43">
      <c r="C160" t="s">
        <v>326</v>
      </c>
      <c r="E160" s="22">
        <f ca="1">SUMIF(B6:B154,"Excl",E6:E153)</f>
        <v>35796993</v>
      </c>
      <c r="Q160" s="22">
        <f ca="1">SUMIF(B6:B154,"Excl",Q6:Q153)</f>
        <v>25188290</v>
      </c>
      <c r="AC160" s="22">
        <f ca="1">SUMIF(B6:B154,"Excl",AC6:AC153)</f>
        <v>21428201</v>
      </c>
      <c r="AL160" s="22">
        <f ca="1">SUMIF(B6:B154,"Excl",AL6:AL153)</f>
        <v>19995420</v>
      </c>
      <c r="AQ160" s="22">
        <f ca="1">SUMIF(B6:B154,"Excl",AQ6:AQ153)</f>
        <v>17982823</v>
      </c>
    </row>
    <row r="161" spans="3:43">
      <c r="C161" t="s">
        <v>327</v>
      </c>
      <c r="E161" s="22">
        <f ca="1">SUMIF(B6:B154,"state",E6:E153)</f>
        <v>1910422</v>
      </c>
      <c r="Q161" s="22">
        <f ca="1">SUMIF(B6:B154,"state",Q6:Q153)</f>
        <v>2780160</v>
      </c>
      <c r="AC161" s="22">
        <f ca="1">SUMIF(B6:B154,"state",AC6:AC153)</f>
        <v>2296070</v>
      </c>
      <c r="AL161" s="22">
        <f ca="1">SUMIF(B6:B154,"state",AL6:AL153)</f>
        <v>2299863</v>
      </c>
      <c r="AQ161" s="22">
        <f ca="1">SUMIF(B6:B154,"state",AQ6:AQ153)</f>
        <v>2475851</v>
      </c>
    </row>
    <row r="162" spans="3:43">
      <c r="C162" t="s">
        <v>328</v>
      </c>
      <c r="E162" s="22">
        <f ca="1">SUMIF(B6:B154,"tcja",E6:E153)</f>
        <v>0</v>
      </c>
      <c r="Q162" s="22">
        <f ca="1">SUMIF(B6:B154,"tcja",Q6:Q153)</f>
        <v>0</v>
      </c>
      <c r="AC162" s="22">
        <f ca="1">SUMIF(B6:B154,"tcja",AC6:AC153)</f>
        <v>0</v>
      </c>
      <c r="AL162" s="22">
        <f ca="1">SUMIF(B6:B154,"tcja",AL6:AL153)</f>
        <v>0</v>
      </c>
      <c r="AQ162" s="22">
        <f ca="1">SUMIF(B6:B154,"tcja",AQ6:AQ153)</f>
        <v>0</v>
      </c>
    </row>
    <row r="163" spans="3:43">
      <c r="C163" t="s">
        <v>345</v>
      </c>
      <c r="E163" s="22">
        <f ca="1">SUMIF(B6:B154,"fed nol",E6:E153)</f>
        <v>850194457</v>
      </c>
      <c r="Q163" s="22">
        <f ca="1">SUMIF(B6:B154,"fed nol",Q6:Q153)</f>
        <v>441283389</v>
      </c>
      <c r="AC163" s="22">
        <f ca="1">SUMIF(B6:B154,"fed nol",AC6:AC153)</f>
        <v>458676680</v>
      </c>
      <c r="AL163" s="22">
        <f ca="1">SUMIF(B6:B154,"fed nol",AL6:AL153)</f>
        <v>399122247</v>
      </c>
      <c r="AQ163" s="22">
        <f ca="1">SUMIF(B6:B154,"fed nol",AQ6:AQ153)</f>
        <v>441913339</v>
      </c>
    </row>
    <row r="166" spans="3:43">
      <c r="E166" s="19">
        <f ca="1">E157-E160-E161-E162-E163</f>
        <v>-45928001.363909006</v>
      </c>
      <c r="J166" s="19">
        <f ca="1">Q166-E166</f>
        <v>-81301236.372954965</v>
      </c>
      <c r="Q166" s="19">
        <f ca="1">Q157-Q160-Q161-Q162-Q163</f>
        <v>-127229237.73686397</v>
      </c>
    </row>
    <row r="168" spans="3:43">
      <c r="E168" s="19">
        <f>E151</f>
        <v>17941792.79397773</v>
      </c>
      <c r="Q168" s="19">
        <f>Q151</f>
        <v>-27203679.665537681</v>
      </c>
    </row>
    <row r="169" spans="3:43">
      <c r="E169" s="19">
        <f>E152</f>
        <v>-38090513.550885096</v>
      </c>
      <c r="J169" s="19">
        <f>Q170-E170</f>
        <v>-86669920.372955412</v>
      </c>
      <c r="Q169" s="19">
        <f>Q152</f>
        <v>-79614961.464325085</v>
      </c>
    </row>
    <row r="170" spans="3:43">
      <c r="E170" s="19">
        <f>SUM(E168:E169)</f>
        <v>-20148720.756907366</v>
      </c>
      <c r="Q170" s="19">
        <f>Q168+Q169</f>
        <v>-106818641.12986277</v>
      </c>
    </row>
  </sheetData>
  <phoneticPr fontId="19" type="noConversion"/>
  <pageMargins left="0.7" right="0.7" top="0.75" bottom="0.75" header="0.3" footer="0.3"/>
  <pageSetup scale="50" orientation="landscape" r:id="rId1"/>
  <headerFooter>
    <oddHeader>&amp;RCASE NO. 2024-00276
ATTACHMENT 1
TO STAFF DR NO. 3-04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3"/>
  <sheetViews>
    <sheetView workbookViewId="0">
      <pane xSplit="3" ySplit="5" topLeftCell="D19" activePane="bottomRight" state="frozen"/>
      <selection activeCell="C30" sqref="C30"/>
      <selection pane="topRight" activeCell="C30" sqref="C30"/>
      <selection pane="bottomLeft" activeCell="C30" sqref="C30"/>
      <selection pane="bottomRight"/>
    </sheetView>
  </sheetViews>
  <sheetFormatPr defaultRowHeight="14.25"/>
  <cols>
    <col min="1" max="1" width="39.25" bestFit="1" customWidth="1"/>
    <col min="3" max="3" width="10.25" bestFit="1" customWidth="1"/>
    <col min="4" max="4" width="27.875" bestFit="1" customWidth="1"/>
    <col min="5" max="38" width="11.625" bestFit="1" customWidth="1"/>
    <col min="40" max="43" width="12.25" bestFit="1" customWidth="1"/>
  </cols>
  <sheetData>
    <row r="1" spans="1:43" ht="15">
      <c r="A1" s="3" t="s">
        <v>0</v>
      </c>
    </row>
    <row r="2" spans="1:43" ht="15">
      <c r="A2" s="3" t="s">
        <v>1</v>
      </c>
    </row>
    <row r="3" spans="1:43" ht="15" thickBot="1">
      <c r="B3" s="1"/>
    </row>
    <row r="4" spans="1:43">
      <c r="A4" s="4"/>
      <c r="B4" s="4"/>
      <c r="C4" s="4"/>
      <c r="D4" s="4"/>
      <c r="E4" s="13" t="s">
        <v>308</v>
      </c>
      <c r="F4" s="13" t="s">
        <v>321</v>
      </c>
      <c r="G4" s="13" t="s">
        <v>321</v>
      </c>
      <c r="H4" s="13" t="s">
        <v>321</v>
      </c>
      <c r="I4" s="13" t="s">
        <v>321</v>
      </c>
      <c r="J4" s="13" t="s">
        <v>321</v>
      </c>
      <c r="K4" s="13" t="s">
        <v>321</v>
      </c>
      <c r="L4" s="13" t="s">
        <v>321</v>
      </c>
      <c r="M4" s="13" t="s">
        <v>321</v>
      </c>
      <c r="N4" s="13" t="s">
        <v>321</v>
      </c>
      <c r="O4" s="13" t="s">
        <v>321</v>
      </c>
      <c r="P4" s="13" t="s">
        <v>321</v>
      </c>
      <c r="Q4" s="13" t="s">
        <v>321</v>
      </c>
      <c r="R4" s="13" t="s">
        <v>322</v>
      </c>
      <c r="S4" s="13" t="s">
        <v>322</v>
      </c>
      <c r="T4" s="13" t="s">
        <v>322</v>
      </c>
      <c r="U4" s="13" t="s">
        <v>322</v>
      </c>
      <c r="V4" s="13" t="s">
        <v>322</v>
      </c>
      <c r="W4" s="13" t="s">
        <v>322</v>
      </c>
      <c r="X4" s="13" t="s">
        <v>322</v>
      </c>
      <c r="Y4" s="13" t="s">
        <v>322</v>
      </c>
      <c r="Z4" s="13" t="s">
        <v>322</v>
      </c>
      <c r="AA4" s="13" t="s">
        <v>322</v>
      </c>
      <c r="AB4" s="13" t="s">
        <v>322</v>
      </c>
      <c r="AC4" s="13" t="s">
        <v>322</v>
      </c>
      <c r="AD4" s="25" t="s">
        <v>323</v>
      </c>
      <c r="AE4" s="25" t="s">
        <v>323</v>
      </c>
      <c r="AF4" s="25" t="s">
        <v>323</v>
      </c>
      <c r="AG4" s="25" t="s">
        <v>323</v>
      </c>
      <c r="AH4" s="25" t="s">
        <v>323</v>
      </c>
      <c r="AI4" s="25" t="s">
        <v>323</v>
      </c>
      <c r="AJ4" s="25" t="s">
        <v>323</v>
      </c>
      <c r="AK4" s="25" t="s">
        <v>323</v>
      </c>
      <c r="AL4" s="25" t="s">
        <v>323</v>
      </c>
      <c r="AN4" s="25" t="s">
        <v>323</v>
      </c>
      <c r="AO4" s="25" t="s">
        <v>323</v>
      </c>
      <c r="AP4" s="25" t="s">
        <v>323</v>
      </c>
      <c r="AQ4" s="25" t="s">
        <v>323</v>
      </c>
    </row>
    <row r="5" spans="1:43" ht="15" thickBot="1">
      <c r="A5" s="5" t="s">
        <v>2</v>
      </c>
      <c r="B5" s="5"/>
      <c r="C5" s="5" t="s">
        <v>3</v>
      </c>
      <c r="D5" s="5" t="s">
        <v>4</v>
      </c>
      <c r="E5" s="14">
        <v>44469</v>
      </c>
      <c r="F5" s="14">
        <v>44500</v>
      </c>
      <c r="G5" s="14">
        <v>44530</v>
      </c>
      <c r="H5" s="14">
        <v>44561</v>
      </c>
      <c r="I5" s="14">
        <v>44592</v>
      </c>
      <c r="J5" s="14">
        <v>44620</v>
      </c>
      <c r="K5" s="14">
        <v>44651</v>
      </c>
      <c r="L5" s="14">
        <v>44681</v>
      </c>
      <c r="M5" s="14">
        <v>44712</v>
      </c>
      <c r="N5" s="14">
        <v>44742</v>
      </c>
      <c r="O5" s="14">
        <v>44773</v>
      </c>
      <c r="P5" s="14">
        <v>44804</v>
      </c>
      <c r="Q5" s="14">
        <v>44834</v>
      </c>
      <c r="R5" s="14">
        <v>44865</v>
      </c>
      <c r="S5" s="14">
        <v>44895</v>
      </c>
      <c r="T5" s="14">
        <v>44926</v>
      </c>
      <c r="U5" s="14">
        <v>44957</v>
      </c>
      <c r="V5" s="14">
        <v>44985</v>
      </c>
      <c r="W5" s="14">
        <v>45016</v>
      </c>
      <c r="X5" s="14">
        <v>45046</v>
      </c>
      <c r="Y5" s="14">
        <v>45077</v>
      </c>
      <c r="Z5" s="14">
        <v>45107</v>
      </c>
      <c r="AA5" s="14">
        <v>45138</v>
      </c>
      <c r="AB5" s="14">
        <v>45169</v>
      </c>
      <c r="AC5" s="14">
        <v>45199</v>
      </c>
      <c r="AD5" s="28">
        <v>45230</v>
      </c>
      <c r="AE5" s="28">
        <v>45260</v>
      </c>
      <c r="AF5" s="28">
        <v>45291</v>
      </c>
      <c r="AG5" s="28">
        <v>45322</v>
      </c>
      <c r="AH5" s="28">
        <v>45351</v>
      </c>
      <c r="AI5" s="28">
        <v>45382</v>
      </c>
      <c r="AJ5" s="28">
        <v>45412</v>
      </c>
      <c r="AK5" s="28">
        <v>45443</v>
      </c>
      <c r="AL5" s="28">
        <v>45473</v>
      </c>
      <c r="AN5" s="28">
        <v>45473</v>
      </c>
      <c r="AO5" s="28">
        <v>45504</v>
      </c>
      <c r="AP5" s="28">
        <v>45535</v>
      </c>
      <c r="AQ5" s="28">
        <v>45565</v>
      </c>
    </row>
    <row r="6" spans="1:43">
      <c r="A6" s="6" t="s">
        <v>5</v>
      </c>
      <c r="B6" s="6"/>
      <c r="C6" s="7" t="s">
        <v>6</v>
      </c>
      <c r="D6" s="7" t="s">
        <v>7</v>
      </c>
      <c r="AD6" s="30">
        <v>0</v>
      </c>
      <c r="AE6" s="30">
        <v>0</v>
      </c>
      <c r="AF6" s="30">
        <v>0</v>
      </c>
      <c r="AG6" s="30">
        <v>0</v>
      </c>
      <c r="AH6" s="30">
        <v>0</v>
      </c>
      <c r="AI6" s="30">
        <v>0</v>
      </c>
      <c r="AJ6" s="30">
        <v>0</v>
      </c>
      <c r="AK6" s="30">
        <v>0</v>
      </c>
      <c r="AL6" s="30">
        <v>0</v>
      </c>
      <c r="AN6" s="30">
        <v>0</v>
      </c>
      <c r="AO6" s="30">
        <v>0</v>
      </c>
      <c r="AP6" s="30">
        <v>0</v>
      </c>
      <c r="AQ6" s="30">
        <v>0</v>
      </c>
    </row>
    <row r="7" spans="1:43">
      <c r="A7" s="6" t="s">
        <v>8</v>
      </c>
      <c r="B7" s="6"/>
      <c r="C7" s="7" t="s">
        <v>6</v>
      </c>
      <c r="D7" s="7" t="s">
        <v>9</v>
      </c>
      <c r="AD7" s="30">
        <v>0</v>
      </c>
      <c r="AE7" s="30">
        <v>0</v>
      </c>
      <c r="AF7" s="30">
        <v>0</v>
      </c>
      <c r="AG7" s="30">
        <v>0</v>
      </c>
      <c r="AH7" s="30">
        <v>0</v>
      </c>
      <c r="AI7" s="30">
        <v>0</v>
      </c>
      <c r="AJ7" s="30">
        <v>0</v>
      </c>
      <c r="AK7" s="30">
        <v>0</v>
      </c>
      <c r="AL7" s="30">
        <v>0</v>
      </c>
      <c r="AN7" s="30">
        <v>0</v>
      </c>
      <c r="AO7" s="30">
        <v>0</v>
      </c>
      <c r="AP7" s="30">
        <v>0</v>
      </c>
      <c r="AQ7" s="30">
        <v>0</v>
      </c>
    </row>
    <row r="8" spans="1:43">
      <c r="A8" s="6" t="s">
        <v>10</v>
      </c>
      <c r="B8" s="6"/>
      <c r="C8" s="7" t="s">
        <v>6</v>
      </c>
      <c r="D8" s="7" t="s">
        <v>11</v>
      </c>
      <c r="AD8" s="30">
        <v>0</v>
      </c>
      <c r="AE8" s="30">
        <v>0</v>
      </c>
      <c r="AF8" s="30">
        <v>0</v>
      </c>
      <c r="AG8" s="30">
        <v>0</v>
      </c>
      <c r="AH8" s="30">
        <v>0</v>
      </c>
      <c r="AI8" s="30">
        <v>0</v>
      </c>
      <c r="AJ8" s="30">
        <v>0</v>
      </c>
      <c r="AK8" s="30">
        <v>0</v>
      </c>
      <c r="AL8" s="30">
        <v>0</v>
      </c>
      <c r="AN8" s="30">
        <v>0</v>
      </c>
      <c r="AO8" s="30">
        <v>0</v>
      </c>
      <c r="AP8" s="30">
        <v>0</v>
      </c>
      <c r="AQ8" s="30">
        <v>0</v>
      </c>
    </row>
    <row r="9" spans="1:43">
      <c r="A9" s="6" t="s">
        <v>12</v>
      </c>
      <c r="B9" s="6" t="s">
        <v>13</v>
      </c>
      <c r="C9" s="7" t="s">
        <v>6</v>
      </c>
      <c r="D9" s="7" t="s">
        <v>14</v>
      </c>
      <c r="E9" s="15">
        <v>-687431</v>
      </c>
      <c r="F9" s="15">
        <v>-687431</v>
      </c>
      <c r="G9" s="15">
        <v>-687431</v>
      </c>
      <c r="H9" s="15">
        <v>-688190</v>
      </c>
      <c r="I9" s="15">
        <v>-688190</v>
      </c>
      <c r="J9" s="15">
        <v>-688190</v>
      </c>
      <c r="K9" s="15">
        <v>-688949</v>
      </c>
      <c r="L9" s="15">
        <v>-688949</v>
      </c>
      <c r="M9" s="15">
        <v>-688949</v>
      </c>
      <c r="N9" s="15">
        <v>-689708</v>
      </c>
      <c r="O9" s="15">
        <v>-689708</v>
      </c>
      <c r="P9" s="15">
        <v>-689708</v>
      </c>
      <c r="Q9" s="15">
        <v>-834776</v>
      </c>
      <c r="R9" s="15">
        <v>-834776</v>
      </c>
      <c r="S9" s="15">
        <v>-834776</v>
      </c>
      <c r="T9" s="15">
        <v>-833473</v>
      </c>
      <c r="U9" s="15">
        <v>-833473</v>
      </c>
      <c r="V9" s="15">
        <v>-833473</v>
      </c>
      <c r="W9" s="21">
        <v>-832169</v>
      </c>
      <c r="X9" s="15">
        <v>-832169</v>
      </c>
      <c r="Y9" s="15">
        <v>-832169</v>
      </c>
      <c r="Z9" s="15">
        <v>-830866</v>
      </c>
      <c r="AA9" s="15">
        <v>-830866</v>
      </c>
      <c r="AB9" s="15">
        <v>-830866</v>
      </c>
      <c r="AC9" s="15">
        <v>-756501</v>
      </c>
      <c r="AD9" s="30">
        <v>-756501</v>
      </c>
      <c r="AE9" s="30">
        <v>-756501</v>
      </c>
      <c r="AF9" s="30">
        <v>-758365</v>
      </c>
      <c r="AG9" s="30">
        <v>-758365</v>
      </c>
      <c r="AH9" s="30">
        <v>-758365</v>
      </c>
      <c r="AI9" s="30">
        <v>-760229</v>
      </c>
      <c r="AJ9" s="30">
        <v>-760229</v>
      </c>
      <c r="AK9" s="30">
        <v>-760229</v>
      </c>
      <c r="AL9" s="30">
        <v>-762093</v>
      </c>
      <c r="AN9" s="30">
        <v>-762093</v>
      </c>
      <c r="AO9" s="30">
        <v>-762093</v>
      </c>
      <c r="AP9" s="30">
        <v>-762093</v>
      </c>
      <c r="AQ9" s="30">
        <v>-241751</v>
      </c>
    </row>
    <row r="10" spans="1:43">
      <c r="A10" s="6" t="s">
        <v>15</v>
      </c>
      <c r="B10" s="6"/>
      <c r="C10" s="7" t="s">
        <v>6</v>
      </c>
      <c r="D10" s="7" t="s">
        <v>16</v>
      </c>
      <c r="W10" s="29"/>
      <c r="AD10" s="30">
        <v>0</v>
      </c>
      <c r="AE10" s="30">
        <v>0</v>
      </c>
      <c r="AF10" s="30">
        <v>0</v>
      </c>
      <c r="AG10" s="30">
        <v>0</v>
      </c>
      <c r="AH10" s="30">
        <v>0</v>
      </c>
      <c r="AI10" s="30">
        <v>0</v>
      </c>
      <c r="AJ10" s="30">
        <v>0</v>
      </c>
      <c r="AK10" s="30">
        <v>0</v>
      </c>
      <c r="AL10" s="30">
        <v>0</v>
      </c>
      <c r="AN10" s="30">
        <v>0</v>
      </c>
      <c r="AO10" s="30">
        <v>0</v>
      </c>
      <c r="AP10" s="30">
        <v>0</v>
      </c>
      <c r="AQ10" s="30">
        <v>0</v>
      </c>
    </row>
    <row r="11" spans="1:43">
      <c r="A11" s="6" t="s">
        <v>17</v>
      </c>
      <c r="B11" s="6"/>
      <c r="C11" s="7" t="s">
        <v>6</v>
      </c>
      <c r="D11" s="7" t="s">
        <v>18</v>
      </c>
      <c r="AD11" s="30">
        <v>0</v>
      </c>
      <c r="AE11" s="30">
        <v>0</v>
      </c>
      <c r="AF11" s="30">
        <v>0</v>
      </c>
      <c r="AG11" s="30">
        <v>0</v>
      </c>
      <c r="AH11" s="30">
        <v>0</v>
      </c>
      <c r="AI11" s="30">
        <v>0</v>
      </c>
      <c r="AJ11" s="30">
        <v>0</v>
      </c>
      <c r="AK11" s="30">
        <v>0</v>
      </c>
      <c r="AL11" s="30">
        <v>0</v>
      </c>
      <c r="AN11" s="30">
        <v>0</v>
      </c>
      <c r="AO11" s="30">
        <v>0</v>
      </c>
      <c r="AP11" s="30">
        <v>0</v>
      </c>
      <c r="AQ11" s="30">
        <v>0</v>
      </c>
    </row>
    <row r="12" spans="1:43">
      <c r="A12" s="6" t="s">
        <v>19</v>
      </c>
      <c r="B12" s="6"/>
      <c r="C12" s="7" t="s">
        <v>6</v>
      </c>
      <c r="D12" s="7" t="s">
        <v>20</v>
      </c>
      <c r="AD12" s="30">
        <v>0</v>
      </c>
      <c r="AE12" s="30">
        <v>0</v>
      </c>
      <c r="AF12" s="30">
        <v>0</v>
      </c>
      <c r="AG12" s="30">
        <v>0</v>
      </c>
      <c r="AH12" s="30">
        <v>0</v>
      </c>
      <c r="AI12" s="30">
        <v>0</v>
      </c>
      <c r="AJ12" s="30">
        <v>0</v>
      </c>
      <c r="AK12" s="30">
        <v>0</v>
      </c>
      <c r="AL12" s="30">
        <v>0</v>
      </c>
      <c r="AN12" s="30">
        <v>0</v>
      </c>
      <c r="AO12" s="30">
        <v>0</v>
      </c>
      <c r="AP12" s="30">
        <v>0</v>
      </c>
      <c r="AQ12" s="30">
        <v>0</v>
      </c>
    </row>
    <row r="13" spans="1:43">
      <c r="A13" s="6" t="s">
        <v>21</v>
      </c>
      <c r="B13" s="6"/>
      <c r="C13" s="7" t="s">
        <v>6</v>
      </c>
      <c r="D13" s="7" t="s">
        <v>22</v>
      </c>
      <c r="E13" s="15">
        <v>9852</v>
      </c>
      <c r="F13" s="15">
        <v>9852</v>
      </c>
      <c r="G13" s="15">
        <v>9852</v>
      </c>
      <c r="H13" s="15">
        <v>9852</v>
      </c>
      <c r="I13" s="15">
        <v>9852</v>
      </c>
      <c r="J13" s="15">
        <v>9852</v>
      </c>
      <c r="K13" s="15">
        <v>9852</v>
      </c>
      <c r="L13" s="15">
        <v>9852</v>
      </c>
      <c r="M13" s="15">
        <v>9852</v>
      </c>
      <c r="N13" s="15">
        <v>9852</v>
      </c>
      <c r="O13" s="15">
        <v>9852</v>
      </c>
      <c r="P13" s="15">
        <v>9852</v>
      </c>
      <c r="Q13" s="15">
        <v>224</v>
      </c>
      <c r="R13" s="15">
        <v>224</v>
      </c>
      <c r="S13" s="15">
        <v>224</v>
      </c>
      <c r="T13" s="15">
        <v>224</v>
      </c>
      <c r="U13" s="15">
        <v>224</v>
      </c>
      <c r="V13" s="15">
        <v>224</v>
      </c>
      <c r="W13" s="21">
        <v>224</v>
      </c>
      <c r="X13" s="15">
        <v>224</v>
      </c>
      <c r="Y13" s="15">
        <v>224</v>
      </c>
      <c r="Z13" s="15">
        <v>224</v>
      </c>
      <c r="AA13" s="15">
        <v>224</v>
      </c>
      <c r="AB13" s="15">
        <v>224</v>
      </c>
      <c r="AC13" s="15">
        <v>-8408</v>
      </c>
      <c r="AD13" s="30">
        <v>-8408</v>
      </c>
      <c r="AE13" s="30">
        <v>-8408</v>
      </c>
      <c r="AF13" s="30">
        <v>-8408</v>
      </c>
      <c r="AG13" s="30">
        <v>-8408</v>
      </c>
      <c r="AH13" s="30">
        <v>-8408</v>
      </c>
      <c r="AI13" s="30">
        <v>-8408</v>
      </c>
      <c r="AJ13" s="30">
        <v>-8408</v>
      </c>
      <c r="AK13" s="30">
        <v>-8408</v>
      </c>
      <c r="AL13" s="30">
        <v>-8408</v>
      </c>
      <c r="AN13" s="30">
        <v>-8408</v>
      </c>
      <c r="AO13" s="30">
        <v>-8408</v>
      </c>
      <c r="AP13" s="30">
        <v>-8408</v>
      </c>
      <c r="AQ13" s="30">
        <v>-14216</v>
      </c>
    </row>
    <row r="14" spans="1:43">
      <c r="A14" s="6" t="s">
        <v>23</v>
      </c>
      <c r="B14" s="6"/>
      <c r="C14" s="7" t="s">
        <v>6</v>
      </c>
      <c r="D14" s="7" t="s">
        <v>24</v>
      </c>
      <c r="E14" s="15">
        <v>530</v>
      </c>
      <c r="F14" s="15">
        <v>530</v>
      </c>
      <c r="G14" s="15">
        <v>530</v>
      </c>
      <c r="H14" s="15">
        <v>560</v>
      </c>
      <c r="I14" s="15">
        <v>560</v>
      </c>
      <c r="J14" s="15">
        <v>560</v>
      </c>
      <c r="K14" s="15">
        <v>646</v>
      </c>
      <c r="L14" s="15">
        <v>646</v>
      </c>
      <c r="M14" s="15">
        <v>646</v>
      </c>
      <c r="N14" s="15">
        <v>720</v>
      </c>
      <c r="O14" s="15">
        <v>720</v>
      </c>
      <c r="P14" s="15">
        <v>720</v>
      </c>
      <c r="Q14" s="15">
        <v>729</v>
      </c>
      <c r="R14" s="15">
        <v>729</v>
      </c>
      <c r="S14" s="15">
        <v>729</v>
      </c>
      <c r="T14" s="15">
        <v>738</v>
      </c>
      <c r="U14" s="15">
        <v>738</v>
      </c>
      <c r="V14" s="15">
        <v>738</v>
      </c>
      <c r="W14" s="21">
        <v>779</v>
      </c>
      <c r="X14" s="15">
        <v>779</v>
      </c>
      <c r="Y14" s="15">
        <v>779</v>
      </c>
      <c r="Z14" s="15">
        <v>847</v>
      </c>
      <c r="AA14" s="15">
        <v>847</v>
      </c>
      <c r="AB14" s="15">
        <v>847</v>
      </c>
      <c r="AC14" s="15">
        <v>924</v>
      </c>
      <c r="AD14" s="30">
        <v>924</v>
      </c>
      <c r="AE14" s="30">
        <v>924</v>
      </c>
      <c r="AF14" s="30">
        <v>932</v>
      </c>
      <c r="AG14" s="30">
        <v>932</v>
      </c>
      <c r="AH14" s="30">
        <v>932</v>
      </c>
      <c r="AI14" s="30">
        <v>962</v>
      </c>
      <c r="AJ14" s="30">
        <v>962</v>
      </c>
      <c r="AK14" s="30">
        <v>962</v>
      </c>
      <c r="AL14" s="30">
        <v>991</v>
      </c>
      <c r="AN14" s="30">
        <v>991</v>
      </c>
      <c r="AO14" s="30">
        <v>991</v>
      </c>
      <c r="AP14" s="30">
        <v>991</v>
      </c>
      <c r="AQ14" s="30">
        <v>1025</v>
      </c>
    </row>
    <row r="15" spans="1:43">
      <c r="A15" s="8" t="s">
        <v>25</v>
      </c>
      <c r="B15" s="8"/>
      <c r="C15" s="9"/>
      <c r="D15" s="9"/>
      <c r="E15" s="16">
        <f t="shared" ref="E15:AC15" si="0">SUBTOTAL(9,E6:E14)</f>
        <v>-677049</v>
      </c>
      <c r="F15" s="16">
        <f t="shared" si="0"/>
        <v>-677049</v>
      </c>
      <c r="G15" s="16">
        <f t="shared" si="0"/>
        <v>-677049</v>
      </c>
      <c r="H15" s="16">
        <f t="shared" si="0"/>
        <v>-677778</v>
      </c>
      <c r="I15" s="16">
        <f t="shared" si="0"/>
        <v>-677778</v>
      </c>
      <c r="J15" s="16">
        <f t="shared" si="0"/>
        <v>-677778</v>
      </c>
      <c r="K15" s="16">
        <f t="shared" si="0"/>
        <v>-678451</v>
      </c>
      <c r="L15" s="16">
        <f t="shared" si="0"/>
        <v>-678451</v>
      </c>
      <c r="M15" s="16">
        <f t="shared" si="0"/>
        <v>-678451</v>
      </c>
      <c r="N15" s="16">
        <f t="shared" si="0"/>
        <v>-679136</v>
      </c>
      <c r="O15" s="16">
        <f t="shared" si="0"/>
        <v>-679136</v>
      </c>
      <c r="P15" s="16">
        <f t="shared" si="0"/>
        <v>-679136</v>
      </c>
      <c r="Q15" s="16">
        <f t="shared" si="0"/>
        <v>-833823</v>
      </c>
      <c r="R15" s="16">
        <f t="shared" si="0"/>
        <v>-833823</v>
      </c>
      <c r="S15" s="16">
        <f t="shared" si="0"/>
        <v>-833823</v>
      </c>
      <c r="T15" s="16">
        <f t="shared" si="0"/>
        <v>-832511</v>
      </c>
      <c r="U15" s="16">
        <f t="shared" si="0"/>
        <v>-832511</v>
      </c>
      <c r="V15" s="16">
        <f t="shared" si="0"/>
        <v>-832511</v>
      </c>
      <c r="W15" s="16">
        <f t="shared" si="0"/>
        <v>-831166</v>
      </c>
      <c r="X15" s="16">
        <f t="shared" si="0"/>
        <v>-831166</v>
      </c>
      <c r="Y15" s="16">
        <f t="shared" si="0"/>
        <v>-831166</v>
      </c>
      <c r="Z15" s="16">
        <f t="shared" si="0"/>
        <v>-829795</v>
      </c>
      <c r="AA15" s="16">
        <f t="shared" si="0"/>
        <v>-829795</v>
      </c>
      <c r="AB15" s="16">
        <f t="shared" si="0"/>
        <v>-829795</v>
      </c>
      <c r="AC15" s="16">
        <f t="shared" si="0"/>
        <v>-763985</v>
      </c>
      <c r="AD15" s="32">
        <v>-763985</v>
      </c>
      <c r="AE15" s="32">
        <v>-763985</v>
      </c>
      <c r="AF15" s="32">
        <v>-765841</v>
      </c>
      <c r="AG15" s="32">
        <v>-765841</v>
      </c>
      <c r="AH15" s="32">
        <v>-765841</v>
      </c>
      <c r="AI15" s="32">
        <v>-767675</v>
      </c>
      <c r="AJ15" s="32">
        <v>-767675</v>
      </c>
      <c r="AK15" s="32">
        <v>-767675</v>
      </c>
      <c r="AL15" s="32">
        <v>-769510</v>
      </c>
      <c r="AN15" s="32">
        <v>-769510</v>
      </c>
      <c r="AO15" s="32">
        <v>-769510</v>
      </c>
      <c r="AP15" s="32">
        <v>-769510</v>
      </c>
      <c r="AQ15" s="32">
        <v>-254942</v>
      </c>
    </row>
    <row r="16" spans="1:43">
      <c r="A16" s="6" t="s">
        <v>26</v>
      </c>
      <c r="B16" s="6"/>
      <c r="C16" s="7" t="s">
        <v>27</v>
      </c>
      <c r="D16" s="7" t="s">
        <v>28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  <c r="AI16" s="30">
        <v>0</v>
      </c>
      <c r="AJ16" s="30">
        <v>0</v>
      </c>
      <c r="AK16" s="30">
        <v>0</v>
      </c>
      <c r="AL16" s="30">
        <v>0</v>
      </c>
      <c r="AN16" s="30">
        <v>0</v>
      </c>
      <c r="AO16" s="30">
        <v>0</v>
      </c>
      <c r="AP16" s="30">
        <v>0</v>
      </c>
      <c r="AQ16" s="30">
        <v>0</v>
      </c>
    </row>
    <row r="17" spans="1:43">
      <c r="A17" s="6" t="s">
        <v>29</v>
      </c>
      <c r="B17" s="6" t="s">
        <v>196</v>
      </c>
      <c r="C17" s="7" t="s">
        <v>27</v>
      </c>
      <c r="D17" s="7" t="s">
        <v>30</v>
      </c>
      <c r="AD17" s="30">
        <v>0</v>
      </c>
      <c r="AE17" s="30">
        <v>0</v>
      </c>
      <c r="AF17" s="30">
        <v>0</v>
      </c>
      <c r="AG17" s="30">
        <v>0</v>
      </c>
      <c r="AH17" s="30">
        <v>0</v>
      </c>
      <c r="AI17" s="30">
        <v>0</v>
      </c>
      <c r="AJ17" s="30">
        <v>0</v>
      </c>
      <c r="AK17" s="30">
        <v>0</v>
      </c>
      <c r="AL17" s="30">
        <v>0</v>
      </c>
      <c r="AN17" s="30">
        <v>0</v>
      </c>
      <c r="AO17" s="30">
        <v>0</v>
      </c>
      <c r="AP17" s="30">
        <v>0</v>
      </c>
      <c r="AQ17" s="30">
        <v>0</v>
      </c>
    </row>
    <row r="18" spans="1:43">
      <c r="A18" s="6" t="s">
        <v>31</v>
      </c>
      <c r="B18" s="6" t="s">
        <v>196</v>
      </c>
      <c r="C18" s="7" t="s">
        <v>27</v>
      </c>
      <c r="D18" s="7" t="s">
        <v>32</v>
      </c>
      <c r="AD18" s="30">
        <v>0</v>
      </c>
      <c r="AE18" s="30">
        <v>0</v>
      </c>
      <c r="AF18" s="30">
        <v>0</v>
      </c>
      <c r="AG18" s="30">
        <v>0</v>
      </c>
      <c r="AH18" s="30">
        <v>0</v>
      </c>
      <c r="AI18" s="30">
        <v>0</v>
      </c>
      <c r="AJ18" s="30">
        <v>0</v>
      </c>
      <c r="AK18" s="30">
        <v>0</v>
      </c>
      <c r="AL18" s="30">
        <v>0</v>
      </c>
      <c r="AN18" s="30">
        <v>0</v>
      </c>
      <c r="AO18" s="30">
        <v>0</v>
      </c>
      <c r="AP18" s="30">
        <v>0</v>
      </c>
      <c r="AQ18" s="30">
        <v>0</v>
      </c>
    </row>
    <row r="19" spans="1:43">
      <c r="A19" s="6" t="s">
        <v>33</v>
      </c>
      <c r="B19" s="6" t="s">
        <v>196</v>
      </c>
      <c r="C19" s="7" t="s">
        <v>27</v>
      </c>
      <c r="D19" s="7" t="s">
        <v>34</v>
      </c>
      <c r="AD19" s="30">
        <v>0</v>
      </c>
      <c r="AE19" s="30">
        <v>0</v>
      </c>
      <c r="AF19" s="30">
        <v>0</v>
      </c>
      <c r="AG19" s="30">
        <v>0</v>
      </c>
      <c r="AH19" s="30">
        <v>0</v>
      </c>
      <c r="AI19" s="30">
        <v>0</v>
      </c>
      <c r="AJ19" s="30">
        <v>0</v>
      </c>
      <c r="AK19" s="30">
        <v>0</v>
      </c>
      <c r="AL19" s="30">
        <v>0</v>
      </c>
      <c r="AN19" s="30">
        <v>0</v>
      </c>
      <c r="AO19" s="30">
        <v>0</v>
      </c>
      <c r="AP19" s="30">
        <v>0</v>
      </c>
      <c r="AQ19" s="30">
        <v>0</v>
      </c>
    </row>
    <row r="20" spans="1:43">
      <c r="A20" s="6" t="s">
        <v>35</v>
      </c>
      <c r="B20" s="6"/>
      <c r="C20" s="7" t="s">
        <v>27</v>
      </c>
      <c r="D20" s="7" t="s">
        <v>36</v>
      </c>
      <c r="AD20" s="30">
        <v>0</v>
      </c>
      <c r="AE20" s="30">
        <v>0</v>
      </c>
      <c r="AF20" s="30">
        <v>0</v>
      </c>
      <c r="AG20" s="30">
        <v>0</v>
      </c>
      <c r="AH20" s="30">
        <v>0</v>
      </c>
      <c r="AI20" s="30">
        <v>0</v>
      </c>
      <c r="AJ20" s="30">
        <v>0</v>
      </c>
      <c r="AK20" s="30">
        <v>0</v>
      </c>
      <c r="AL20" s="30">
        <v>0</v>
      </c>
      <c r="AN20" s="30">
        <v>0</v>
      </c>
      <c r="AO20" s="30">
        <v>0</v>
      </c>
      <c r="AP20" s="30">
        <v>0</v>
      </c>
      <c r="AQ20" s="30">
        <v>0</v>
      </c>
    </row>
    <row r="21" spans="1:43">
      <c r="A21" s="6" t="s">
        <v>37</v>
      </c>
      <c r="B21" s="6"/>
      <c r="C21" s="7" t="s">
        <v>27</v>
      </c>
      <c r="D21" s="7" t="s">
        <v>38</v>
      </c>
      <c r="AD21" s="30">
        <v>0</v>
      </c>
      <c r="AE21" s="30">
        <v>0</v>
      </c>
      <c r="AF21" s="30">
        <v>0</v>
      </c>
      <c r="AG21" s="30">
        <v>0</v>
      </c>
      <c r="AH21" s="30">
        <v>0</v>
      </c>
      <c r="AI21" s="30">
        <v>0</v>
      </c>
      <c r="AJ21" s="30">
        <v>0</v>
      </c>
      <c r="AK21" s="30">
        <v>0</v>
      </c>
      <c r="AL21" s="30">
        <v>0</v>
      </c>
      <c r="AN21" s="30">
        <v>0</v>
      </c>
      <c r="AO21" s="30">
        <v>0</v>
      </c>
      <c r="AP21" s="30">
        <v>0</v>
      </c>
      <c r="AQ21" s="30">
        <v>0</v>
      </c>
    </row>
    <row r="22" spans="1:43">
      <c r="A22" s="6" t="s">
        <v>39</v>
      </c>
      <c r="B22" s="6" t="s">
        <v>196</v>
      </c>
      <c r="C22" s="7" t="s">
        <v>27</v>
      </c>
      <c r="D22" s="7" t="s">
        <v>40</v>
      </c>
      <c r="AD22" s="30">
        <v>0</v>
      </c>
      <c r="AE22" s="30">
        <v>0</v>
      </c>
      <c r="AF22" s="30">
        <v>0</v>
      </c>
      <c r="AG22" s="30">
        <v>0</v>
      </c>
      <c r="AH22" s="30">
        <v>0</v>
      </c>
      <c r="AI22" s="30">
        <v>0</v>
      </c>
      <c r="AJ22" s="30">
        <v>0</v>
      </c>
      <c r="AK22" s="30">
        <v>0</v>
      </c>
      <c r="AL22" s="30">
        <v>0</v>
      </c>
      <c r="AN22" s="30">
        <v>0</v>
      </c>
      <c r="AO22" s="30">
        <v>0</v>
      </c>
      <c r="AP22" s="30">
        <v>0</v>
      </c>
      <c r="AQ22" s="30">
        <v>0</v>
      </c>
    </row>
    <row r="23" spans="1:43">
      <c r="A23" s="6" t="s">
        <v>41</v>
      </c>
      <c r="B23" s="6" t="s">
        <v>196</v>
      </c>
      <c r="C23" s="7" t="s">
        <v>27</v>
      </c>
      <c r="D23" s="7" t="s">
        <v>42</v>
      </c>
      <c r="AD23" s="30">
        <v>0</v>
      </c>
      <c r="AE23" s="30">
        <v>0</v>
      </c>
      <c r="AF23" s="30">
        <v>0</v>
      </c>
      <c r="AG23" s="30">
        <v>0</v>
      </c>
      <c r="AH23" s="30">
        <v>0</v>
      </c>
      <c r="AI23" s="30">
        <v>0</v>
      </c>
      <c r="AJ23" s="30">
        <v>0</v>
      </c>
      <c r="AK23" s="30">
        <v>0</v>
      </c>
      <c r="AL23" s="30">
        <v>0</v>
      </c>
      <c r="AN23" s="30">
        <v>0</v>
      </c>
      <c r="AO23" s="30">
        <v>0</v>
      </c>
      <c r="AP23" s="30">
        <v>0</v>
      </c>
      <c r="AQ23" s="30">
        <v>0</v>
      </c>
    </row>
    <row r="24" spans="1:43">
      <c r="A24" s="6" t="s">
        <v>43</v>
      </c>
      <c r="B24" s="6"/>
      <c r="C24" s="7" t="s">
        <v>27</v>
      </c>
      <c r="D24" s="7" t="s">
        <v>44</v>
      </c>
      <c r="AD24" s="30">
        <v>0</v>
      </c>
      <c r="AE24" s="30">
        <v>0</v>
      </c>
      <c r="AF24" s="30">
        <v>0</v>
      </c>
      <c r="AG24" s="30">
        <v>0</v>
      </c>
      <c r="AH24" s="30">
        <v>0</v>
      </c>
      <c r="AI24" s="30">
        <v>0</v>
      </c>
      <c r="AJ24" s="30">
        <v>0</v>
      </c>
      <c r="AK24" s="30">
        <v>0</v>
      </c>
      <c r="AL24" s="30">
        <v>0</v>
      </c>
      <c r="AN24" s="30">
        <v>0</v>
      </c>
      <c r="AO24" s="30">
        <v>0</v>
      </c>
      <c r="AP24" s="30">
        <v>0</v>
      </c>
      <c r="AQ24" s="30">
        <v>0</v>
      </c>
    </row>
    <row r="25" spans="1:43">
      <c r="A25" s="10" t="s">
        <v>45</v>
      </c>
      <c r="B25" s="6"/>
      <c r="C25" s="7" t="s">
        <v>27</v>
      </c>
      <c r="D25" s="11" t="s">
        <v>46</v>
      </c>
      <c r="AD25" s="30">
        <v>0</v>
      </c>
      <c r="AE25" s="30">
        <v>0</v>
      </c>
      <c r="AF25" s="30">
        <v>0</v>
      </c>
      <c r="AG25" s="30">
        <v>0</v>
      </c>
      <c r="AH25" s="30">
        <v>0</v>
      </c>
      <c r="AI25" s="30">
        <v>0</v>
      </c>
      <c r="AJ25" s="30">
        <v>0</v>
      </c>
      <c r="AK25" s="30">
        <v>0</v>
      </c>
      <c r="AL25" s="30">
        <v>0</v>
      </c>
      <c r="AN25" s="30">
        <v>0</v>
      </c>
      <c r="AO25" s="30">
        <v>0</v>
      </c>
      <c r="AP25" s="30">
        <v>0</v>
      </c>
      <c r="AQ25" s="30">
        <v>0</v>
      </c>
    </row>
    <row r="26" spans="1:43">
      <c r="A26" s="10" t="s">
        <v>47</v>
      </c>
      <c r="B26" s="6"/>
      <c r="C26" s="7" t="s">
        <v>27</v>
      </c>
      <c r="D26" s="11" t="s">
        <v>48</v>
      </c>
      <c r="AD26" s="30">
        <v>0</v>
      </c>
      <c r="AE26" s="30">
        <v>0</v>
      </c>
      <c r="AF26" s="30">
        <v>0</v>
      </c>
      <c r="AG26" s="30">
        <v>0</v>
      </c>
      <c r="AH26" s="30">
        <v>0</v>
      </c>
      <c r="AI26" s="30">
        <v>0</v>
      </c>
      <c r="AJ26" s="30">
        <v>0</v>
      </c>
      <c r="AK26" s="30">
        <v>0</v>
      </c>
      <c r="AL26" s="30">
        <v>0</v>
      </c>
      <c r="AN26" s="30">
        <v>0</v>
      </c>
      <c r="AO26" s="30">
        <v>0</v>
      </c>
      <c r="AP26" s="30">
        <v>0</v>
      </c>
      <c r="AQ26" s="30">
        <v>0</v>
      </c>
    </row>
    <row r="27" spans="1:43">
      <c r="A27" s="10" t="s">
        <v>49</v>
      </c>
      <c r="B27" s="6"/>
      <c r="C27" s="7" t="s">
        <v>27</v>
      </c>
      <c r="D27" s="42" t="s">
        <v>50</v>
      </c>
      <c r="AD27" s="30">
        <v>0</v>
      </c>
      <c r="AE27" s="30">
        <v>0</v>
      </c>
      <c r="AF27" s="30">
        <v>0</v>
      </c>
      <c r="AG27" s="30">
        <v>0</v>
      </c>
      <c r="AH27" s="30">
        <v>0</v>
      </c>
      <c r="AI27" s="30">
        <v>0</v>
      </c>
      <c r="AJ27" s="30">
        <v>0</v>
      </c>
      <c r="AK27" s="30">
        <v>0</v>
      </c>
      <c r="AL27" s="30">
        <v>0</v>
      </c>
      <c r="AN27" s="30">
        <v>0</v>
      </c>
      <c r="AO27" s="30">
        <v>0</v>
      </c>
      <c r="AP27" s="30">
        <v>0</v>
      </c>
      <c r="AQ27" s="30">
        <v>0</v>
      </c>
    </row>
    <row r="28" spans="1:43">
      <c r="A28" s="6" t="s">
        <v>51</v>
      </c>
      <c r="B28" s="6"/>
      <c r="C28" s="7" t="s">
        <v>27</v>
      </c>
      <c r="D28" s="7" t="s">
        <v>52</v>
      </c>
      <c r="AD28" s="30">
        <v>0</v>
      </c>
      <c r="AE28" s="30">
        <v>0</v>
      </c>
      <c r="AF28" s="30">
        <v>0</v>
      </c>
      <c r="AG28" s="30">
        <v>0</v>
      </c>
      <c r="AH28" s="30">
        <v>0</v>
      </c>
      <c r="AI28" s="30">
        <v>0</v>
      </c>
      <c r="AJ28" s="30">
        <v>0</v>
      </c>
      <c r="AK28" s="30">
        <v>0</v>
      </c>
      <c r="AL28" s="30">
        <v>0</v>
      </c>
      <c r="AN28" s="30">
        <v>0</v>
      </c>
      <c r="AO28" s="30">
        <v>0</v>
      </c>
      <c r="AP28" s="30">
        <v>0</v>
      </c>
      <c r="AQ28" s="30">
        <v>0</v>
      </c>
    </row>
    <row r="29" spans="1:43">
      <c r="A29" s="6" t="s">
        <v>53</v>
      </c>
      <c r="B29" s="6"/>
      <c r="C29" s="7" t="s">
        <v>27</v>
      </c>
      <c r="D29" s="7" t="s">
        <v>54</v>
      </c>
      <c r="E29" s="15">
        <v>-936951</v>
      </c>
      <c r="F29" s="15">
        <v>-936951</v>
      </c>
      <c r="G29" s="15">
        <v>-936951</v>
      </c>
      <c r="H29" s="15">
        <v>-1107361</v>
      </c>
      <c r="I29" s="15">
        <v>-1107361</v>
      </c>
      <c r="J29" s="15">
        <v>-1107361</v>
      </c>
      <c r="K29" s="15">
        <v>-1145022</v>
      </c>
      <c r="L29" s="15">
        <v>-1145022</v>
      </c>
      <c r="M29" s="15">
        <v>-1145022</v>
      </c>
      <c r="N29" s="15">
        <v>-1149269</v>
      </c>
      <c r="O29" s="15">
        <v>-1149269</v>
      </c>
      <c r="P29" s="15">
        <v>-1149269</v>
      </c>
      <c r="Q29" s="15">
        <v>-1146908</v>
      </c>
      <c r="R29" s="15">
        <v>-1146908</v>
      </c>
      <c r="S29" s="15">
        <v>-1146908</v>
      </c>
      <c r="T29" s="15">
        <v>-1146908</v>
      </c>
      <c r="U29" s="15">
        <v>-1146908</v>
      </c>
      <c r="V29" s="15">
        <v>-1146908</v>
      </c>
      <c r="W29" s="21">
        <v>-1159540</v>
      </c>
      <c r="X29" s="15">
        <v>-1159540</v>
      </c>
      <c r="Y29" s="15">
        <v>-1159540</v>
      </c>
      <c r="Z29" s="15">
        <v>-1168981</v>
      </c>
      <c r="AA29" s="15">
        <v>-1168981</v>
      </c>
      <c r="AB29" s="15">
        <v>-1168981</v>
      </c>
      <c r="AC29" s="15">
        <v>-1182516</v>
      </c>
      <c r="AD29" s="30">
        <v>-1182516</v>
      </c>
      <c r="AE29" s="30">
        <v>-1182516</v>
      </c>
      <c r="AF29" s="30">
        <v>-1188408</v>
      </c>
      <c r="AG29" s="30">
        <v>-1188408</v>
      </c>
      <c r="AH29" s="30">
        <v>-1188408</v>
      </c>
      <c r="AI29" s="30">
        <v>-1194926</v>
      </c>
      <c r="AJ29" s="30">
        <v>-1194926</v>
      </c>
      <c r="AK29" s="30">
        <v>-1194926</v>
      </c>
      <c r="AL29" s="30">
        <v>-1207677</v>
      </c>
      <c r="AN29" s="30">
        <v>-1207677</v>
      </c>
      <c r="AO29" s="30">
        <v>-1207677</v>
      </c>
      <c r="AP29" s="30">
        <v>-1207677</v>
      </c>
      <c r="AQ29" s="30">
        <v>-1214904</v>
      </c>
    </row>
    <row r="30" spans="1:43">
      <c r="A30" s="8" t="s">
        <v>55</v>
      </c>
      <c r="B30" s="8"/>
      <c r="C30" s="9"/>
      <c r="D30" s="9"/>
      <c r="E30" s="16">
        <f t="shared" ref="E30:AC30" si="1">SUBTOTAL(9,E16:E29)</f>
        <v>-936951</v>
      </c>
      <c r="F30" s="16">
        <f t="shared" si="1"/>
        <v>-936951</v>
      </c>
      <c r="G30" s="16">
        <f t="shared" si="1"/>
        <v>-936951</v>
      </c>
      <c r="H30" s="16">
        <f t="shared" si="1"/>
        <v>-1107361</v>
      </c>
      <c r="I30" s="16">
        <f t="shared" si="1"/>
        <v>-1107361</v>
      </c>
      <c r="J30" s="16">
        <f t="shared" si="1"/>
        <v>-1107361</v>
      </c>
      <c r="K30" s="16">
        <f t="shared" si="1"/>
        <v>-1145022</v>
      </c>
      <c r="L30" s="16">
        <f t="shared" si="1"/>
        <v>-1145022</v>
      </c>
      <c r="M30" s="16">
        <f t="shared" si="1"/>
        <v>-1145022</v>
      </c>
      <c r="N30" s="16">
        <f t="shared" si="1"/>
        <v>-1149269</v>
      </c>
      <c r="O30" s="16">
        <f t="shared" si="1"/>
        <v>-1149269</v>
      </c>
      <c r="P30" s="16">
        <f t="shared" si="1"/>
        <v>-1149269</v>
      </c>
      <c r="Q30" s="16">
        <f t="shared" si="1"/>
        <v>-1146908</v>
      </c>
      <c r="R30" s="16">
        <f t="shared" si="1"/>
        <v>-1146908</v>
      </c>
      <c r="S30" s="16">
        <f t="shared" si="1"/>
        <v>-1146908</v>
      </c>
      <c r="T30" s="16">
        <f t="shared" si="1"/>
        <v>-1146908</v>
      </c>
      <c r="U30" s="16">
        <f t="shared" si="1"/>
        <v>-1146908</v>
      </c>
      <c r="V30" s="16">
        <f t="shared" si="1"/>
        <v>-1146908</v>
      </c>
      <c r="W30" s="16">
        <f t="shared" si="1"/>
        <v>-1159540</v>
      </c>
      <c r="X30" s="16">
        <f t="shared" si="1"/>
        <v>-1159540</v>
      </c>
      <c r="Y30" s="16">
        <f t="shared" si="1"/>
        <v>-1159540</v>
      </c>
      <c r="Z30" s="16">
        <f t="shared" si="1"/>
        <v>-1168981</v>
      </c>
      <c r="AA30" s="16">
        <f t="shared" si="1"/>
        <v>-1168981</v>
      </c>
      <c r="AB30" s="16">
        <f t="shared" si="1"/>
        <v>-1168981</v>
      </c>
      <c r="AC30" s="16">
        <f t="shared" si="1"/>
        <v>-1182516</v>
      </c>
      <c r="AD30" s="32">
        <v>-1182516</v>
      </c>
      <c r="AE30" s="32">
        <v>-1182516</v>
      </c>
      <c r="AF30" s="32">
        <v>-1188408</v>
      </c>
      <c r="AG30" s="32">
        <v>-1188408</v>
      </c>
      <c r="AH30" s="32">
        <v>-1188408</v>
      </c>
      <c r="AI30" s="32">
        <v>-1194926</v>
      </c>
      <c r="AJ30" s="32">
        <v>-1194926</v>
      </c>
      <c r="AK30" s="32">
        <v>-1194926</v>
      </c>
      <c r="AL30" s="32">
        <v>-1207677</v>
      </c>
      <c r="AN30" s="32">
        <v>-1207677</v>
      </c>
      <c r="AO30" s="32">
        <v>-1207677</v>
      </c>
      <c r="AP30" s="32">
        <v>-1207677</v>
      </c>
      <c r="AQ30" s="32">
        <v>-1214904</v>
      </c>
    </row>
    <row r="31" spans="1:43">
      <c r="A31" s="6" t="s">
        <v>56</v>
      </c>
      <c r="B31" s="6" t="s">
        <v>13</v>
      </c>
      <c r="C31" s="7" t="s">
        <v>57</v>
      </c>
      <c r="D31" s="7" t="s">
        <v>58</v>
      </c>
      <c r="E31" s="15">
        <v>-236984</v>
      </c>
      <c r="F31" s="15">
        <v>-236984</v>
      </c>
      <c r="G31" s="15">
        <v>-236984</v>
      </c>
      <c r="H31" s="15">
        <v>-236984</v>
      </c>
      <c r="I31" s="15">
        <v>-236984</v>
      </c>
      <c r="J31" s="15">
        <v>-236984</v>
      </c>
      <c r="K31" s="15">
        <v>-236984</v>
      </c>
      <c r="L31" s="15">
        <v>-236984</v>
      </c>
      <c r="M31" s="15">
        <v>-236984</v>
      </c>
      <c r="N31" s="15">
        <v>-236984</v>
      </c>
      <c r="O31" s="15">
        <v>-236984</v>
      </c>
      <c r="P31" s="15">
        <v>-236984</v>
      </c>
      <c r="Q31" s="15">
        <v>-62582</v>
      </c>
      <c r="R31" s="15">
        <v>-62582</v>
      </c>
      <c r="S31" s="15">
        <v>-62582</v>
      </c>
      <c r="T31" s="15">
        <v>-62582</v>
      </c>
      <c r="U31" s="15">
        <v>-62582</v>
      </c>
      <c r="V31" s="15">
        <v>-62582</v>
      </c>
      <c r="W31" s="21">
        <v>-62582</v>
      </c>
      <c r="X31" s="15">
        <v>-62582</v>
      </c>
      <c r="Y31" s="15">
        <v>-62582</v>
      </c>
      <c r="Z31" s="15">
        <v>-62582</v>
      </c>
      <c r="AA31" s="15">
        <v>-62582</v>
      </c>
      <c r="AB31" s="15">
        <v>-62582</v>
      </c>
      <c r="AC31" s="15">
        <v>-68320</v>
      </c>
      <c r="AD31" s="30">
        <v>-68320</v>
      </c>
      <c r="AE31" s="30">
        <v>-68320</v>
      </c>
      <c r="AF31" s="30">
        <v>-68320</v>
      </c>
      <c r="AG31" s="30">
        <v>-68320</v>
      </c>
      <c r="AH31" s="30">
        <v>-68320</v>
      </c>
      <c r="AI31" s="30">
        <v>-68320</v>
      </c>
      <c r="AJ31" s="30">
        <v>-68320</v>
      </c>
      <c r="AK31" s="30">
        <v>-68320</v>
      </c>
      <c r="AL31" s="30">
        <v>-68320</v>
      </c>
      <c r="AN31" s="30">
        <v>-68320</v>
      </c>
      <c r="AO31" s="30">
        <v>-68320</v>
      </c>
      <c r="AP31" s="30">
        <v>-68320</v>
      </c>
      <c r="AQ31" s="30">
        <v>-4426</v>
      </c>
    </row>
    <row r="32" spans="1:43">
      <c r="A32" s="6" t="s">
        <v>59</v>
      </c>
      <c r="B32" s="6" t="s">
        <v>13</v>
      </c>
      <c r="C32" s="7" t="s">
        <v>57</v>
      </c>
      <c r="D32" s="7" t="s">
        <v>60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33">
        <v>0</v>
      </c>
      <c r="X32" s="15"/>
      <c r="Y32" s="15"/>
      <c r="Z32" s="15"/>
      <c r="AA32" s="15"/>
      <c r="AB32" s="15"/>
      <c r="AC32" s="15"/>
      <c r="AD32" s="30">
        <v>0</v>
      </c>
      <c r="AE32" s="30">
        <v>0</v>
      </c>
      <c r="AF32" s="30">
        <v>0</v>
      </c>
      <c r="AG32" s="30">
        <v>0</v>
      </c>
      <c r="AH32" s="30">
        <v>0</v>
      </c>
      <c r="AI32" s="30">
        <v>0</v>
      </c>
      <c r="AJ32" s="30">
        <v>0</v>
      </c>
      <c r="AK32" s="30">
        <v>0</v>
      </c>
      <c r="AL32" s="30">
        <v>0</v>
      </c>
      <c r="AN32" s="30">
        <v>0</v>
      </c>
      <c r="AO32" s="30">
        <v>0</v>
      </c>
      <c r="AP32" s="30">
        <v>0</v>
      </c>
      <c r="AQ32" s="30">
        <v>0</v>
      </c>
    </row>
    <row r="33" spans="1:43">
      <c r="A33" s="8" t="s">
        <v>61</v>
      </c>
      <c r="B33" s="8"/>
      <c r="C33" s="9"/>
      <c r="D33" s="9"/>
      <c r="E33" s="16">
        <f t="shared" ref="E33:AC33" si="2">SUBTOTAL(9,E31:E32)</f>
        <v>-236984</v>
      </c>
      <c r="F33" s="16">
        <f t="shared" si="2"/>
        <v>-236984</v>
      </c>
      <c r="G33" s="16">
        <f t="shared" si="2"/>
        <v>-236984</v>
      </c>
      <c r="H33" s="16">
        <f t="shared" si="2"/>
        <v>-236984</v>
      </c>
      <c r="I33" s="16">
        <f t="shared" si="2"/>
        <v>-236984</v>
      </c>
      <c r="J33" s="16">
        <f t="shared" si="2"/>
        <v>-236984</v>
      </c>
      <c r="K33" s="16">
        <f t="shared" si="2"/>
        <v>-236984</v>
      </c>
      <c r="L33" s="16">
        <f t="shared" si="2"/>
        <v>-236984</v>
      </c>
      <c r="M33" s="16">
        <f t="shared" si="2"/>
        <v>-236984</v>
      </c>
      <c r="N33" s="16">
        <f t="shared" si="2"/>
        <v>-236984</v>
      </c>
      <c r="O33" s="16">
        <f t="shared" si="2"/>
        <v>-236984</v>
      </c>
      <c r="P33" s="16">
        <f t="shared" si="2"/>
        <v>-236984</v>
      </c>
      <c r="Q33" s="16">
        <f t="shared" si="2"/>
        <v>-62582</v>
      </c>
      <c r="R33" s="16">
        <f t="shared" si="2"/>
        <v>-62582</v>
      </c>
      <c r="S33" s="16">
        <f t="shared" si="2"/>
        <v>-62582</v>
      </c>
      <c r="T33" s="16">
        <f t="shared" si="2"/>
        <v>-62582</v>
      </c>
      <c r="U33" s="16">
        <f t="shared" si="2"/>
        <v>-62582</v>
      </c>
      <c r="V33" s="16">
        <f t="shared" si="2"/>
        <v>-62582</v>
      </c>
      <c r="W33" s="16">
        <f t="shared" si="2"/>
        <v>-62582</v>
      </c>
      <c r="X33" s="16">
        <f t="shared" si="2"/>
        <v>-62582</v>
      </c>
      <c r="Y33" s="16">
        <f t="shared" si="2"/>
        <v>-62582</v>
      </c>
      <c r="Z33" s="16">
        <f t="shared" si="2"/>
        <v>-62582</v>
      </c>
      <c r="AA33" s="16">
        <f t="shared" si="2"/>
        <v>-62582</v>
      </c>
      <c r="AB33" s="16">
        <f t="shared" si="2"/>
        <v>-62582</v>
      </c>
      <c r="AC33" s="16">
        <f t="shared" si="2"/>
        <v>-68320</v>
      </c>
      <c r="AD33" s="32">
        <v>-68320</v>
      </c>
      <c r="AE33" s="32">
        <v>-68320</v>
      </c>
      <c r="AF33" s="32">
        <v>-68320</v>
      </c>
      <c r="AG33" s="32">
        <v>-68320</v>
      </c>
      <c r="AH33" s="32">
        <v>-68320</v>
      </c>
      <c r="AI33" s="32">
        <v>-68320</v>
      </c>
      <c r="AJ33" s="32">
        <v>-68320</v>
      </c>
      <c r="AK33" s="32">
        <v>-68320</v>
      </c>
      <c r="AL33" s="32">
        <v>-68320</v>
      </c>
      <c r="AN33" s="32">
        <v>-68320</v>
      </c>
      <c r="AO33" s="32">
        <v>-68320</v>
      </c>
      <c r="AP33" s="32">
        <v>-68320</v>
      </c>
      <c r="AQ33" s="32">
        <v>-4426</v>
      </c>
    </row>
    <row r="34" spans="1:43">
      <c r="A34" s="6" t="s">
        <v>62</v>
      </c>
      <c r="B34" s="6"/>
      <c r="C34" s="7" t="s">
        <v>63</v>
      </c>
      <c r="D34" s="7" t="s">
        <v>64</v>
      </c>
      <c r="E34" s="15">
        <v>-22333444</v>
      </c>
      <c r="F34" s="15">
        <v>-22333444</v>
      </c>
      <c r="G34" s="15">
        <v>-22333444</v>
      </c>
      <c r="H34" s="15">
        <v>-22396903</v>
      </c>
      <c r="I34" s="15">
        <v>-22396903</v>
      </c>
      <c r="J34" s="15">
        <v>-22396903</v>
      </c>
      <c r="K34" s="15">
        <v>-22460362</v>
      </c>
      <c r="L34" s="15">
        <v>-22460362</v>
      </c>
      <c r="M34" s="15">
        <v>-22460362</v>
      </c>
      <c r="N34" s="15">
        <v>-22523822</v>
      </c>
      <c r="O34" s="15">
        <v>-22523822</v>
      </c>
      <c r="P34" s="15">
        <v>-22523822</v>
      </c>
      <c r="Q34" s="15">
        <v>-23037662</v>
      </c>
      <c r="R34" s="15">
        <v>-23037662</v>
      </c>
      <c r="S34" s="15">
        <v>-23037662</v>
      </c>
      <c r="T34" s="15">
        <v>-23144414</v>
      </c>
      <c r="U34" s="15">
        <v>-23144414</v>
      </c>
      <c r="V34" s="15">
        <v>-23144414</v>
      </c>
      <c r="W34" s="21">
        <v>-23251165</v>
      </c>
      <c r="X34" s="15">
        <v>-23251165</v>
      </c>
      <c r="Y34" s="15">
        <v>-23251165</v>
      </c>
      <c r="Z34" s="15">
        <v>-23357917</v>
      </c>
      <c r="AA34" s="15">
        <v>-23357917</v>
      </c>
      <c r="AB34" s="15">
        <v>-23357917</v>
      </c>
      <c r="AC34" s="15">
        <v>-22696272</v>
      </c>
      <c r="AD34" s="30">
        <v>-22696272</v>
      </c>
      <c r="AE34" s="30">
        <v>-22696272</v>
      </c>
      <c r="AF34" s="30">
        <v>-22699710</v>
      </c>
      <c r="AG34" s="30">
        <v>-22699710</v>
      </c>
      <c r="AH34" s="30">
        <v>-22699710</v>
      </c>
      <c r="AI34" s="30">
        <v>-22703147</v>
      </c>
      <c r="AJ34" s="30">
        <v>-22703147</v>
      </c>
      <c r="AK34" s="30">
        <v>-22703147</v>
      </c>
      <c r="AL34" s="30">
        <v>-22706585</v>
      </c>
      <c r="AN34" s="30">
        <v>-22706585</v>
      </c>
      <c r="AO34" s="30">
        <v>-22706585</v>
      </c>
      <c r="AP34" s="30">
        <v>-22706585</v>
      </c>
      <c r="AQ34" s="30">
        <v>-23779801</v>
      </c>
    </row>
    <row r="35" spans="1:43">
      <c r="A35" s="6" t="s">
        <v>65</v>
      </c>
      <c r="B35" s="6"/>
      <c r="C35" s="7" t="s">
        <v>63</v>
      </c>
      <c r="D35" s="7" t="s">
        <v>66</v>
      </c>
      <c r="E35" s="15">
        <v>9083799</v>
      </c>
      <c r="F35" s="15">
        <v>9083799</v>
      </c>
      <c r="G35" s="15">
        <v>9083799</v>
      </c>
      <c r="H35" s="15">
        <v>9555624</v>
      </c>
      <c r="I35" s="15">
        <v>9555624</v>
      </c>
      <c r="J35" s="15">
        <v>9555624</v>
      </c>
      <c r="K35" s="15">
        <v>9977712</v>
      </c>
      <c r="L35" s="15">
        <v>9977712</v>
      </c>
      <c r="M35" s="15">
        <v>9977712</v>
      </c>
      <c r="N35" s="15">
        <v>10087031</v>
      </c>
      <c r="O35" s="15">
        <v>10087031</v>
      </c>
      <c r="P35" s="15">
        <v>10087031</v>
      </c>
      <c r="Q35" s="15">
        <v>10648828</v>
      </c>
      <c r="R35" s="15">
        <v>10648828</v>
      </c>
      <c r="S35" s="15">
        <v>10648828</v>
      </c>
      <c r="T35" s="15">
        <v>11049531</v>
      </c>
      <c r="U35" s="15">
        <v>11049531</v>
      </c>
      <c r="V35" s="15">
        <v>11049531</v>
      </c>
      <c r="W35" s="21">
        <v>11449590</v>
      </c>
      <c r="X35" s="15">
        <v>11449590</v>
      </c>
      <c r="Y35" s="15">
        <v>11449590</v>
      </c>
      <c r="Z35" s="15">
        <v>11877733</v>
      </c>
      <c r="AA35" s="15">
        <v>11877733</v>
      </c>
      <c r="AB35" s="15">
        <v>11877733</v>
      </c>
      <c r="AC35" s="15">
        <v>12096546</v>
      </c>
      <c r="AD35" s="30">
        <v>12096546</v>
      </c>
      <c r="AE35" s="30">
        <v>12096546</v>
      </c>
      <c r="AF35" s="30">
        <v>12384286</v>
      </c>
      <c r="AG35" s="30">
        <v>12384286</v>
      </c>
      <c r="AH35" s="30">
        <v>12384286</v>
      </c>
      <c r="AI35" s="30">
        <v>12763900</v>
      </c>
      <c r="AJ35" s="30">
        <v>12763900</v>
      </c>
      <c r="AK35" s="30">
        <v>12763900</v>
      </c>
      <c r="AL35" s="30">
        <v>13301101</v>
      </c>
      <c r="AN35" s="30">
        <v>13301101</v>
      </c>
      <c r="AO35" s="30">
        <v>13301101</v>
      </c>
      <c r="AP35" s="30">
        <v>13301101</v>
      </c>
      <c r="AQ35" s="30">
        <v>13554153</v>
      </c>
    </row>
    <row r="36" spans="1:43">
      <c r="A36" s="6" t="s">
        <v>67</v>
      </c>
      <c r="B36" s="6"/>
      <c r="C36" s="7" t="s">
        <v>63</v>
      </c>
      <c r="D36" s="7" t="s">
        <v>68</v>
      </c>
      <c r="AD36" s="30">
        <v>0</v>
      </c>
      <c r="AE36" s="30">
        <v>0</v>
      </c>
      <c r="AF36" s="30">
        <v>0</v>
      </c>
      <c r="AG36" s="30">
        <v>0</v>
      </c>
      <c r="AH36" s="30">
        <v>0</v>
      </c>
      <c r="AI36" s="30">
        <v>0</v>
      </c>
      <c r="AJ36" s="30">
        <v>0</v>
      </c>
      <c r="AK36" s="30">
        <v>0</v>
      </c>
      <c r="AL36" s="30">
        <v>0</v>
      </c>
      <c r="AN36" s="30">
        <v>0</v>
      </c>
      <c r="AO36" s="30">
        <v>0</v>
      </c>
      <c r="AP36" s="30">
        <v>0</v>
      </c>
      <c r="AQ36" s="30">
        <v>0</v>
      </c>
    </row>
    <row r="37" spans="1:43">
      <c r="A37" s="6" t="s">
        <v>69</v>
      </c>
      <c r="B37" s="6"/>
      <c r="C37" s="7" t="s">
        <v>63</v>
      </c>
      <c r="D37" s="7" t="s">
        <v>70</v>
      </c>
      <c r="AD37" s="30">
        <v>0</v>
      </c>
      <c r="AE37" s="30">
        <v>0</v>
      </c>
      <c r="AF37" s="30">
        <v>0</v>
      </c>
      <c r="AG37" s="30">
        <v>0</v>
      </c>
      <c r="AH37" s="30">
        <v>0</v>
      </c>
      <c r="AI37" s="30">
        <v>0</v>
      </c>
      <c r="AJ37" s="30">
        <v>0</v>
      </c>
      <c r="AK37" s="30">
        <v>0</v>
      </c>
      <c r="AL37" s="30">
        <v>0</v>
      </c>
      <c r="AN37" s="30">
        <v>0</v>
      </c>
      <c r="AO37" s="30">
        <v>0</v>
      </c>
      <c r="AP37" s="30">
        <v>0</v>
      </c>
      <c r="AQ37" s="30">
        <v>0</v>
      </c>
    </row>
    <row r="38" spans="1:43">
      <c r="A38" s="6" t="s">
        <v>71</v>
      </c>
      <c r="B38" s="6"/>
      <c r="C38" s="7" t="s">
        <v>63</v>
      </c>
      <c r="D38" s="7" t="s">
        <v>72</v>
      </c>
      <c r="AD38" s="30">
        <v>0</v>
      </c>
      <c r="AE38" s="30">
        <v>0</v>
      </c>
      <c r="AF38" s="30">
        <v>0</v>
      </c>
      <c r="AG38" s="30">
        <v>0</v>
      </c>
      <c r="AH38" s="30">
        <v>0</v>
      </c>
      <c r="AI38" s="30">
        <v>0</v>
      </c>
      <c r="AJ38" s="30">
        <v>0</v>
      </c>
      <c r="AK38" s="30">
        <v>0</v>
      </c>
      <c r="AL38" s="30">
        <v>0</v>
      </c>
      <c r="AN38" s="30">
        <v>0</v>
      </c>
      <c r="AO38" s="30">
        <v>0</v>
      </c>
      <c r="AP38" s="30">
        <v>0</v>
      </c>
      <c r="AQ38" s="30">
        <v>0</v>
      </c>
    </row>
    <row r="39" spans="1:43">
      <c r="A39" s="6" t="s">
        <v>73</v>
      </c>
      <c r="B39" s="6"/>
      <c r="C39" s="7" t="s">
        <v>63</v>
      </c>
      <c r="D39" s="7" t="s">
        <v>74</v>
      </c>
      <c r="AD39" s="30">
        <v>0</v>
      </c>
      <c r="AE39" s="30">
        <v>0</v>
      </c>
      <c r="AF39" s="30">
        <v>0</v>
      </c>
      <c r="AG39" s="30">
        <v>0</v>
      </c>
      <c r="AH39" s="30">
        <v>0</v>
      </c>
      <c r="AI39" s="30">
        <v>0</v>
      </c>
      <c r="AJ39" s="30">
        <v>0</v>
      </c>
      <c r="AK39" s="30">
        <v>0</v>
      </c>
      <c r="AL39" s="30">
        <v>0</v>
      </c>
      <c r="AN39" s="30">
        <v>0</v>
      </c>
      <c r="AO39" s="30">
        <v>0</v>
      </c>
      <c r="AP39" s="30">
        <v>0</v>
      </c>
      <c r="AQ39" s="30">
        <v>0</v>
      </c>
    </row>
    <row r="40" spans="1:43">
      <c r="A40" s="6" t="s">
        <v>75</v>
      </c>
      <c r="B40" s="6"/>
      <c r="C40" s="7" t="s">
        <v>63</v>
      </c>
      <c r="D40" s="7" t="s">
        <v>76</v>
      </c>
      <c r="AD40" s="30">
        <v>0</v>
      </c>
      <c r="AE40" s="30">
        <v>0</v>
      </c>
      <c r="AF40" s="30">
        <v>0</v>
      </c>
      <c r="AG40" s="30">
        <v>0</v>
      </c>
      <c r="AH40" s="30">
        <v>0</v>
      </c>
      <c r="AI40" s="30">
        <v>0</v>
      </c>
      <c r="AJ40" s="30">
        <v>0</v>
      </c>
      <c r="AK40" s="30">
        <v>0</v>
      </c>
      <c r="AL40" s="30">
        <v>0</v>
      </c>
      <c r="AN40" s="30">
        <v>0</v>
      </c>
      <c r="AO40" s="30">
        <v>0</v>
      </c>
      <c r="AP40" s="30">
        <v>0</v>
      </c>
      <c r="AQ40" s="30">
        <v>0</v>
      </c>
    </row>
    <row r="41" spans="1:43">
      <c r="A41" s="6" t="s">
        <v>77</v>
      </c>
      <c r="B41" s="6"/>
      <c r="C41" s="7" t="s">
        <v>63</v>
      </c>
      <c r="D41" s="7" t="s">
        <v>78</v>
      </c>
      <c r="AD41" s="30">
        <v>0</v>
      </c>
      <c r="AE41" s="30">
        <v>0</v>
      </c>
      <c r="AF41" s="30">
        <v>0</v>
      </c>
      <c r="AG41" s="30">
        <v>0</v>
      </c>
      <c r="AH41" s="30">
        <v>0</v>
      </c>
      <c r="AI41" s="30">
        <v>0</v>
      </c>
      <c r="AJ41" s="30">
        <v>0</v>
      </c>
      <c r="AK41" s="30">
        <v>0</v>
      </c>
      <c r="AL41" s="30">
        <v>0</v>
      </c>
      <c r="AN41" s="30">
        <v>0</v>
      </c>
      <c r="AO41" s="30">
        <v>0</v>
      </c>
      <c r="AP41" s="30">
        <v>0</v>
      </c>
      <c r="AQ41" s="30">
        <v>0</v>
      </c>
    </row>
    <row r="42" spans="1:43">
      <c r="A42" s="6" t="s">
        <v>79</v>
      </c>
      <c r="B42" s="6"/>
      <c r="C42" s="7" t="s">
        <v>63</v>
      </c>
      <c r="D42" s="7" t="s">
        <v>80</v>
      </c>
      <c r="AD42" s="30">
        <v>0</v>
      </c>
      <c r="AE42" s="30">
        <v>0</v>
      </c>
      <c r="AF42" s="30">
        <v>0</v>
      </c>
      <c r="AG42" s="30">
        <v>0</v>
      </c>
      <c r="AH42" s="30">
        <v>0</v>
      </c>
      <c r="AI42" s="30">
        <v>0</v>
      </c>
      <c r="AJ42" s="30">
        <v>0</v>
      </c>
      <c r="AK42" s="30">
        <v>0</v>
      </c>
      <c r="AL42" s="30">
        <v>0</v>
      </c>
      <c r="AN42" s="30">
        <v>0</v>
      </c>
      <c r="AO42" s="30">
        <v>0</v>
      </c>
      <c r="AP42" s="30">
        <v>0</v>
      </c>
      <c r="AQ42" s="30">
        <v>0</v>
      </c>
    </row>
    <row r="43" spans="1:43">
      <c r="A43" s="6" t="s">
        <v>81</v>
      </c>
      <c r="B43" s="6"/>
      <c r="C43" s="7" t="s">
        <v>63</v>
      </c>
      <c r="D43" s="7" t="s">
        <v>82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0</v>
      </c>
      <c r="AJ43" s="30">
        <v>0</v>
      </c>
      <c r="AK43" s="30">
        <v>0</v>
      </c>
      <c r="AL43" s="30">
        <v>0</v>
      </c>
      <c r="AN43" s="30">
        <v>0</v>
      </c>
      <c r="AO43" s="30">
        <v>0</v>
      </c>
      <c r="AP43" s="30">
        <v>0</v>
      </c>
      <c r="AQ43" s="30">
        <v>0</v>
      </c>
    </row>
    <row r="44" spans="1:43">
      <c r="A44" s="10" t="s">
        <v>83</v>
      </c>
      <c r="B44" s="6"/>
      <c r="C44" s="7" t="s">
        <v>63</v>
      </c>
      <c r="D44" s="11" t="s">
        <v>84</v>
      </c>
      <c r="AD44" s="30">
        <v>0</v>
      </c>
      <c r="AE44" s="30">
        <v>0</v>
      </c>
      <c r="AF44" s="30">
        <v>0</v>
      </c>
      <c r="AG44" s="30">
        <v>0</v>
      </c>
      <c r="AH44" s="30">
        <v>0</v>
      </c>
      <c r="AI44" s="30">
        <v>0</v>
      </c>
      <c r="AJ44" s="30">
        <v>0</v>
      </c>
      <c r="AK44" s="30">
        <v>0</v>
      </c>
      <c r="AL44" s="30">
        <v>0</v>
      </c>
      <c r="AN44" s="30">
        <v>0</v>
      </c>
      <c r="AO44" s="30">
        <v>0</v>
      </c>
      <c r="AP44" s="30">
        <v>0</v>
      </c>
      <c r="AQ44" s="30">
        <v>0</v>
      </c>
    </row>
    <row r="45" spans="1:43">
      <c r="A45" s="6" t="s">
        <v>85</v>
      </c>
      <c r="B45" s="6"/>
      <c r="C45" s="7" t="s">
        <v>63</v>
      </c>
      <c r="D45" s="7" t="s">
        <v>86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30">
        <v>0</v>
      </c>
      <c r="AN45" s="30">
        <v>0</v>
      </c>
      <c r="AO45" s="30">
        <v>0</v>
      </c>
      <c r="AP45" s="30">
        <v>0</v>
      </c>
      <c r="AQ45" s="30">
        <v>0</v>
      </c>
    </row>
    <row r="46" spans="1:43">
      <c r="A46" s="8" t="s">
        <v>87</v>
      </c>
      <c r="B46" s="8"/>
      <c r="C46" s="9"/>
      <c r="D46" s="9"/>
      <c r="E46" s="16">
        <f t="shared" ref="E46:AC46" si="3">SUBTOTAL(9,E34:E45)</f>
        <v>-13249645</v>
      </c>
      <c r="F46" s="16">
        <f t="shared" si="3"/>
        <v>-13249645</v>
      </c>
      <c r="G46" s="16">
        <f t="shared" si="3"/>
        <v>-13249645</v>
      </c>
      <c r="H46" s="16">
        <f t="shared" si="3"/>
        <v>-12841279</v>
      </c>
      <c r="I46" s="16">
        <f t="shared" si="3"/>
        <v>-12841279</v>
      </c>
      <c r="J46" s="16">
        <f t="shared" si="3"/>
        <v>-12841279</v>
      </c>
      <c r="K46" s="16">
        <f t="shared" si="3"/>
        <v>-12482650</v>
      </c>
      <c r="L46" s="16">
        <f t="shared" si="3"/>
        <v>-12482650</v>
      </c>
      <c r="M46" s="16">
        <f t="shared" si="3"/>
        <v>-12482650</v>
      </c>
      <c r="N46" s="16">
        <f t="shared" si="3"/>
        <v>-12436791</v>
      </c>
      <c r="O46" s="16">
        <f t="shared" si="3"/>
        <v>-12436791</v>
      </c>
      <c r="P46" s="16">
        <f t="shared" si="3"/>
        <v>-12436791</v>
      </c>
      <c r="Q46" s="16">
        <f t="shared" si="3"/>
        <v>-12388834</v>
      </c>
      <c r="R46" s="16">
        <f t="shared" si="3"/>
        <v>-12388834</v>
      </c>
      <c r="S46" s="16">
        <f t="shared" si="3"/>
        <v>-12388834</v>
      </c>
      <c r="T46" s="16">
        <f t="shared" si="3"/>
        <v>-12094883</v>
      </c>
      <c r="U46" s="16">
        <f t="shared" si="3"/>
        <v>-12094883</v>
      </c>
      <c r="V46" s="16">
        <f t="shared" si="3"/>
        <v>-12094883</v>
      </c>
      <c r="W46" s="16">
        <f t="shared" si="3"/>
        <v>-11801575</v>
      </c>
      <c r="X46" s="16">
        <f t="shared" si="3"/>
        <v>-11801575</v>
      </c>
      <c r="Y46" s="16">
        <f t="shared" si="3"/>
        <v>-11801575</v>
      </c>
      <c r="Z46" s="16">
        <f t="shared" si="3"/>
        <v>-11480184</v>
      </c>
      <c r="AA46" s="16">
        <f t="shared" si="3"/>
        <v>-11480184</v>
      </c>
      <c r="AB46" s="16">
        <f t="shared" si="3"/>
        <v>-11480184</v>
      </c>
      <c r="AC46" s="16">
        <f t="shared" si="3"/>
        <v>-10599726</v>
      </c>
      <c r="AD46" s="32">
        <v>-10599726</v>
      </c>
      <c r="AE46" s="32">
        <v>-10599726</v>
      </c>
      <c r="AF46" s="32">
        <v>-10315424</v>
      </c>
      <c r="AG46" s="32">
        <v>-10315424</v>
      </c>
      <c r="AH46" s="32">
        <v>-10315424</v>
      </c>
      <c r="AI46" s="32">
        <v>-9939247</v>
      </c>
      <c r="AJ46" s="32">
        <v>-9939247</v>
      </c>
      <c r="AK46" s="32">
        <v>-9939247</v>
      </c>
      <c r="AL46" s="32">
        <v>-9405484</v>
      </c>
      <c r="AN46" s="32">
        <v>-9405484</v>
      </c>
      <c r="AO46" s="32">
        <v>-9405484</v>
      </c>
      <c r="AP46" s="32">
        <v>-9405484</v>
      </c>
      <c r="AQ46" s="32">
        <v>-10225648</v>
      </c>
    </row>
    <row r="47" spans="1:43">
      <c r="A47" s="6" t="s">
        <v>88</v>
      </c>
      <c r="B47" s="6" t="s">
        <v>196</v>
      </c>
      <c r="C47" s="7" t="s">
        <v>89</v>
      </c>
      <c r="D47" s="7" t="s">
        <v>90</v>
      </c>
      <c r="AD47" s="30">
        <v>0</v>
      </c>
      <c r="AE47" s="30">
        <v>0</v>
      </c>
      <c r="AF47" s="30">
        <v>0</v>
      </c>
      <c r="AG47" s="30">
        <v>0</v>
      </c>
      <c r="AH47" s="30">
        <v>0</v>
      </c>
      <c r="AI47" s="30">
        <v>0</v>
      </c>
      <c r="AJ47" s="30">
        <v>0</v>
      </c>
      <c r="AK47" s="30">
        <v>0</v>
      </c>
      <c r="AL47" s="30">
        <v>0</v>
      </c>
      <c r="AN47" s="30">
        <v>0</v>
      </c>
      <c r="AO47" s="30">
        <v>0</v>
      </c>
      <c r="AP47" s="30">
        <v>0</v>
      </c>
      <c r="AQ47" s="30">
        <v>0</v>
      </c>
    </row>
    <row r="48" spans="1:43">
      <c r="A48" s="6" t="s">
        <v>91</v>
      </c>
      <c r="B48" s="6" t="s">
        <v>196</v>
      </c>
      <c r="C48" s="7" t="s">
        <v>89</v>
      </c>
      <c r="D48" s="7" t="s">
        <v>92</v>
      </c>
      <c r="AD48" s="30">
        <v>0</v>
      </c>
      <c r="AE48" s="30">
        <v>0</v>
      </c>
      <c r="AF48" s="30">
        <v>0</v>
      </c>
      <c r="AG48" s="30">
        <v>0</v>
      </c>
      <c r="AH48" s="30">
        <v>0</v>
      </c>
      <c r="AI48" s="30">
        <v>0</v>
      </c>
      <c r="AJ48" s="30">
        <v>0</v>
      </c>
      <c r="AK48" s="30">
        <v>0</v>
      </c>
      <c r="AL48" s="30">
        <v>0</v>
      </c>
      <c r="AN48" s="30">
        <v>0</v>
      </c>
      <c r="AO48" s="30">
        <v>0</v>
      </c>
      <c r="AP48" s="30">
        <v>0</v>
      </c>
      <c r="AQ48" s="30">
        <v>0</v>
      </c>
    </row>
    <row r="49" spans="1:43">
      <c r="A49" s="6" t="s">
        <v>93</v>
      </c>
      <c r="B49" s="6"/>
      <c r="C49" s="7" t="s">
        <v>89</v>
      </c>
      <c r="D49" s="7" t="s">
        <v>94</v>
      </c>
      <c r="AD49" s="30">
        <v>0</v>
      </c>
      <c r="AE49" s="30">
        <v>0</v>
      </c>
      <c r="AF49" s="30">
        <v>0</v>
      </c>
      <c r="AG49" s="30">
        <v>0</v>
      </c>
      <c r="AH49" s="30">
        <v>0</v>
      </c>
      <c r="AI49" s="30">
        <v>0</v>
      </c>
      <c r="AJ49" s="30">
        <v>0</v>
      </c>
      <c r="AK49" s="30">
        <v>0</v>
      </c>
      <c r="AL49" s="30">
        <v>0</v>
      </c>
      <c r="AN49" s="30">
        <v>0</v>
      </c>
      <c r="AO49" s="30">
        <v>0</v>
      </c>
      <c r="AP49" s="30">
        <v>0</v>
      </c>
      <c r="AQ49" s="30">
        <v>0</v>
      </c>
    </row>
    <row r="50" spans="1:43">
      <c r="A50" s="8" t="s">
        <v>95</v>
      </c>
      <c r="B50" s="8"/>
      <c r="C50" s="9"/>
      <c r="D50" s="9"/>
      <c r="E50" s="16">
        <f t="shared" ref="E50:W50" si="4">SUBTOTAL(9,E47:E49)</f>
        <v>0</v>
      </c>
      <c r="F50" s="16">
        <f t="shared" si="4"/>
        <v>0</v>
      </c>
      <c r="G50" s="16">
        <f t="shared" si="4"/>
        <v>0</v>
      </c>
      <c r="H50" s="16">
        <f t="shared" si="4"/>
        <v>0</v>
      </c>
      <c r="I50" s="16">
        <f t="shared" si="4"/>
        <v>0</v>
      </c>
      <c r="J50" s="16">
        <f t="shared" si="4"/>
        <v>0</v>
      </c>
      <c r="K50" s="16">
        <f t="shared" si="4"/>
        <v>0</v>
      </c>
      <c r="L50" s="16">
        <f t="shared" si="4"/>
        <v>0</v>
      </c>
      <c r="M50" s="16">
        <f t="shared" si="4"/>
        <v>0</v>
      </c>
      <c r="N50" s="16">
        <f t="shared" si="4"/>
        <v>0</v>
      </c>
      <c r="O50" s="16">
        <f t="shared" si="4"/>
        <v>0</v>
      </c>
      <c r="P50" s="16">
        <f t="shared" si="4"/>
        <v>0</v>
      </c>
      <c r="Q50" s="16">
        <f t="shared" si="4"/>
        <v>0</v>
      </c>
      <c r="R50" s="16">
        <f t="shared" si="4"/>
        <v>0</v>
      </c>
      <c r="S50" s="16">
        <f t="shared" si="4"/>
        <v>0</v>
      </c>
      <c r="T50" s="16">
        <f t="shared" si="4"/>
        <v>0</v>
      </c>
      <c r="U50" s="16">
        <f t="shared" si="4"/>
        <v>0</v>
      </c>
      <c r="V50" s="16">
        <f t="shared" si="4"/>
        <v>0</v>
      </c>
      <c r="W50" s="16">
        <f t="shared" si="4"/>
        <v>0</v>
      </c>
      <c r="X50" s="16"/>
      <c r="Y50" s="16"/>
      <c r="Z50" s="16"/>
      <c r="AA50" s="16"/>
      <c r="AB50" s="16"/>
      <c r="AC50" s="16"/>
      <c r="AD50" s="32">
        <v>0</v>
      </c>
      <c r="AE50" s="32">
        <v>0</v>
      </c>
      <c r="AF50" s="32">
        <v>0</v>
      </c>
      <c r="AG50" s="32">
        <v>0</v>
      </c>
      <c r="AH50" s="32">
        <v>0</v>
      </c>
      <c r="AI50" s="32">
        <v>0</v>
      </c>
      <c r="AJ50" s="32">
        <v>0</v>
      </c>
      <c r="AK50" s="32">
        <v>0</v>
      </c>
      <c r="AL50" s="32">
        <v>0</v>
      </c>
      <c r="AN50" s="32">
        <v>0</v>
      </c>
      <c r="AO50" s="32">
        <v>0</v>
      </c>
      <c r="AP50" s="32">
        <v>0</v>
      </c>
      <c r="AQ50" s="32">
        <v>0</v>
      </c>
    </row>
    <row r="51" spans="1:43">
      <c r="A51" s="6" t="s">
        <v>96</v>
      </c>
      <c r="B51" s="6"/>
      <c r="C51" s="7" t="s">
        <v>97</v>
      </c>
      <c r="D51" s="7" t="s">
        <v>98</v>
      </c>
      <c r="AD51" s="30">
        <v>0</v>
      </c>
      <c r="AE51" s="30">
        <v>0</v>
      </c>
      <c r="AF51" s="30">
        <v>0</v>
      </c>
      <c r="AG51" s="30">
        <v>0</v>
      </c>
      <c r="AH51" s="30">
        <v>0</v>
      </c>
      <c r="AI51" s="30">
        <v>0</v>
      </c>
      <c r="AJ51" s="30">
        <v>0</v>
      </c>
      <c r="AK51" s="30">
        <v>0</v>
      </c>
      <c r="AL51" s="30">
        <v>0</v>
      </c>
      <c r="AN51" s="30">
        <v>0</v>
      </c>
      <c r="AO51" s="30">
        <v>0</v>
      </c>
      <c r="AP51" s="30">
        <v>0</v>
      </c>
      <c r="AQ51" s="30">
        <v>0</v>
      </c>
    </row>
    <row r="52" spans="1:43">
      <c r="A52" s="6" t="s">
        <v>99</v>
      </c>
      <c r="B52" s="6"/>
      <c r="C52" s="7" t="s">
        <v>97</v>
      </c>
      <c r="D52" s="7" t="s">
        <v>100</v>
      </c>
      <c r="AD52" s="30">
        <v>0</v>
      </c>
      <c r="AE52" s="30">
        <v>0</v>
      </c>
      <c r="AF52" s="30">
        <v>0</v>
      </c>
      <c r="AG52" s="30">
        <v>0</v>
      </c>
      <c r="AH52" s="30">
        <v>0</v>
      </c>
      <c r="AI52" s="30">
        <v>0</v>
      </c>
      <c r="AJ52" s="30">
        <v>0</v>
      </c>
      <c r="AK52" s="30">
        <v>0</v>
      </c>
      <c r="AL52" s="30">
        <v>0</v>
      </c>
      <c r="AN52" s="30">
        <v>0</v>
      </c>
      <c r="AO52" s="30">
        <v>0</v>
      </c>
      <c r="AP52" s="30">
        <v>0</v>
      </c>
      <c r="AQ52" s="30">
        <v>0</v>
      </c>
    </row>
    <row r="53" spans="1:43">
      <c r="A53" s="8" t="s">
        <v>101</v>
      </c>
      <c r="B53" s="8"/>
      <c r="C53" s="9"/>
      <c r="D53" s="9"/>
      <c r="E53" s="16">
        <f t="shared" ref="E53:W53" si="5">SUBTOTAL(9,E51:E52)</f>
        <v>0</v>
      </c>
      <c r="F53" s="16">
        <f t="shared" si="5"/>
        <v>0</v>
      </c>
      <c r="G53" s="16">
        <f t="shared" si="5"/>
        <v>0</v>
      </c>
      <c r="H53" s="16">
        <f t="shared" si="5"/>
        <v>0</v>
      </c>
      <c r="I53" s="16">
        <f t="shared" si="5"/>
        <v>0</v>
      </c>
      <c r="J53" s="16">
        <f t="shared" si="5"/>
        <v>0</v>
      </c>
      <c r="K53" s="16">
        <f t="shared" si="5"/>
        <v>0</v>
      </c>
      <c r="L53" s="16">
        <f t="shared" si="5"/>
        <v>0</v>
      </c>
      <c r="M53" s="16">
        <f t="shared" si="5"/>
        <v>0</v>
      </c>
      <c r="N53" s="16">
        <f t="shared" si="5"/>
        <v>0</v>
      </c>
      <c r="O53" s="16">
        <f t="shared" si="5"/>
        <v>0</v>
      </c>
      <c r="P53" s="16">
        <f t="shared" si="5"/>
        <v>0</v>
      </c>
      <c r="Q53" s="16">
        <f t="shared" si="5"/>
        <v>0</v>
      </c>
      <c r="R53" s="16">
        <f t="shared" si="5"/>
        <v>0</v>
      </c>
      <c r="S53" s="16">
        <f t="shared" si="5"/>
        <v>0</v>
      </c>
      <c r="T53" s="16">
        <f t="shared" si="5"/>
        <v>0</v>
      </c>
      <c r="U53" s="16">
        <f t="shared" si="5"/>
        <v>0</v>
      </c>
      <c r="V53" s="16">
        <f t="shared" si="5"/>
        <v>0</v>
      </c>
      <c r="W53" s="16">
        <f t="shared" si="5"/>
        <v>0</v>
      </c>
      <c r="X53" s="16"/>
      <c r="Y53" s="16"/>
      <c r="Z53" s="16"/>
      <c r="AA53" s="16"/>
      <c r="AB53" s="16"/>
      <c r="AC53" s="16"/>
      <c r="AD53" s="32">
        <v>0</v>
      </c>
      <c r="AE53" s="32">
        <v>0</v>
      </c>
      <c r="AF53" s="32">
        <v>0</v>
      </c>
      <c r="AG53" s="32">
        <v>0</v>
      </c>
      <c r="AH53" s="32">
        <v>0</v>
      </c>
      <c r="AI53" s="32">
        <v>0</v>
      </c>
      <c r="AJ53" s="32">
        <v>0</v>
      </c>
      <c r="AK53" s="32">
        <v>0</v>
      </c>
      <c r="AL53" s="32">
        <v>0</v>
      </c>
      <c r="AN53" s="32">
        <v>0</v>
      </c>
      <c r="AO53" s="32">
        <v>0</v>
      </c>
      <c r="AP53" s="32">
        <v>0</v>
      </c>
      <c r="AQ53" s="32">
        <v>0</v>
      </c>
    </row>
    <row r="54" spans="1:43">
      <c r="A54" s="6" t="s">
        <v>102</v>
      </c>
      <c r="B54" s="6"/>
      <c r="C54" s="7" t="s">
        <v>103</v>
      </c>
      <c r="D54" s="7" t="s">
        <v>104</v>
      </c>
      <c r="AD54" s="30">
        <v>0</v>
      </c>
      <c r="AE54" s="30">
        <v>0</v>
      </c>
      <c r="AF54" s="30">
        <v>0</v>
      </c>
      <c r="AG54" s="30">
        <v>0</v>
      </c>
      <c r="AH54" s="30">
        <v>0</v>
      </c>
      <c r="AI54" s="30">
        <v>0</v>
      </c>
      <c r="AJ54" s="30">
        <v>0</v>
      </c>
      <c r="AK54" s="30">
        <v>0</v>
      </c>
      <c r="AL54" s="30">
        <v>0</v>
      </c>
      <c r="AN54" s="30">
        <v>0</v>
      </c>
      <c r="AO54" s="30">
        <v>0</v>
      </c>
      <c r="AP54" s="30">
        <v>0</v>
      </c>
      <c r="AQ54" s="30">
        <v>0</v>
      </c>
    </row>
    <row r="55" spans="1:43">
      <c r="A55" s="43" t="s">
        <v>105</v>
      </c>
      <c r="B55" s="48"/>
      <c r="C55" s="45" t="s">
        <v>103</v>
      </c>
      <c r="D55" s="45" t="s">
        <v>106</v>
      </c>
      <c r="AD55" s="30">
        <v>0</v>
      </c>
      <c r="AE55" s="30">
        <v>0</v>
      </c>
      <c r="AF55" s="30">
        <v>0</v>
      </c>
      <c r="AG55" s="30">
        <v>0</v>
      </c>
      <c r="AH55" s="30">
        <v>0</v>
      </c>
      <c r="AI55" s="30">
        <v>0</v>
      </c>
      <c r="AJ55" s="30">
        <v>0</v>
      </c>
      <c r="AK55" s="30">
        <v>0</v>
      </c>
      <c r="AL55" s="30">
        <v>0</v>
      </c>
      <c r="AN55" s="30">
        <v>0</v>
      </c>
      <c r="AO55" s="30">
        <v>0</v>
      </c>
      <c r="AP55" s="30">
        <v>0</v>
      </c>
      <c r="AQ55" s="30">
        <v>0</v>
      </c>
    </row>
    <row r="56" spans="1:43">
      <c r="A56" s="6" t="s">
        <v>107</v>
      </c>
      <c r="B56" s="6"/>
      <c r="C56" s="7" t="s">
        <v>103</v>
      </c>
      <c r="D56" s="7" t="s">
        <v>108</v>
      </c>
      <c r="AD56" s="30">
        <v>0</v>
      </c>
      <c r="AE56" s="30">
        <v>0</v>
      </c>
      <c r="AF56" s="30">
        <v>0</v>
      </c>
      <c r="AG56" s="30">
        <v>0</v>
      </c>
      <c r="AH56" s="30">
        <v>0</v>
      </c>
      <c r="AI56" s="30">
        <v>0</v>
      </c>
      <c r="AJ56" s="30">
        <v>0</v>
      </c>
      <c r="AK56" s="30">
        <v>0</v>
      </c>
      <c r="AL56" s="30">
        <v>0</v>
      </c>
      <c r="AN56" s="30">
        <v>0</v>
      </c>
      <c r="AO56" s="30">
        <v>0</v>
      </c>
      <c r="AP56" s="30">
        <v>0</v>
      </c>
      <c r="AQ56" s="30">
        <v>0</v>
      </c>
    </row>
    <row r="57" spans="1:43">
      <c r="A57" s="6" t="s">
        <v>109</v>
      </c>
      <c r="B57" s="6"/>
      <c r="C57" s="7" t="s">
        <v>103</v>
      </c>
      <c r="D57" s="7" t="s">
        <v>110</v>
      </c>
      <c r="AD57" s="30">
        <v>0</v>
      </c>
      <c r="AE57" s="30">
        <v>0</v>
      </c>
      <c r="AF57" s="30">
        <v>0</v>
      </c>
      <c r="AG57" s="30">
        <v>0</v>
      </c>
      <c r="AH57" s="30">
        <v>0</v>
      </c>
      <c r="AI57" s="30">
        <v>0</v>
      </c>
      <c r="AJ57" s="30">
        <v>0</v>
      </c>
      <c r="AK57" s="30">
        <v>0</v>
      </c>
      <c r="AL57" s="30">
        <v>0</v>
      </c>
      <c r="AN57" s="30">
        <v>0</v>
      </c>
      <c r="AO57" s="30">
        <v>0</v>
      </c>
      <c r="AP57" s="30">
        <v>0</v>
      </c>
      <c r="AQ57" s="30">
        <v>0</v>
      </c>
    </row>
    <row r="58" spans="1:43">
      <c r="A58" s="6" t="s">
        <v>111</v>
      </c>
      <c r="B58" s="6"/>
      <c r="C58" s="7" t="s">
        <v>103</v>
      </c>
      <c r="D58" s="7" t="s">
        <v>112</v>
      </c>
      <c r="AD58" s="30">
        <v>0</v>
      </c>
      <c r="AE58" s="30">
        <v>0</v>
      </c>
      <c r="AF58" s="30">
        <v>0</v>
      </c>
      <c r="AG58" s="30">
        <v>0</v>
      </c>
      <c r="AH58" s="30">
        <v>0</v>
      </c>
      <c r="AI58" s="30">
        <v>0</v>
      </c>
      <c r="AJ58" s="30">
        <v>0</v>
      </c>
      <c r="AK58" s="30">
        <v>0</v>
      </c>
      <c r="AL58" s="30">
        <v>0</v>
      </c>
      <c r="AN58" s="30">
        <v>0</v>
      </c>
      <c r="AO58" s="30">
        <v>0</v>
      </c>
      <c r="AP58" s="30">
        <v>0</v>
      </c>
      <c r="AQ58" s="30">
        <v>0</v>
      </c>
    </row>
    <row r="59" spans="1:43">
      <c r="A59" s="6" t="s">
        <v>113</v>
      </c>
      <c r="B59" s="6"/>
      <c r="C59" s="7" t="s">
        <v>103</v>
      </c>
      <c r="D59" s="7" t="s">
        <v>114</v>
      </c>
      <c r="AD59" s="30">
        <v>0</v>
      </c>
      <c r="AE59" s="30">
        <v>0</v>
      </c>
      <c r="AF59" s="30">
        <v>0</v>
      </c>
      <c r="AG59" s="30">
        <v>0</v>
      </c>
      <c r="AH59" s="30">
        <v>0</v>
      </c>
      <c r="AI59" s="30">
        <v>0</v>
      </c>
      <c r="AJ59" s="30">
        <v>0</v>
      </c>
      <c r="AK59" s="30">
        <v>0</v>
      </c>
      <c r="AL59" s="30">
        <v>0</v>
      </c>
      <c r="AN59" s="30">
        <v>0</v>
      </c>
      <c r="AO59" s="30">
        <v>0</v>
      </c>
      <c r="AP59" s="30">
        <v>0</v>
      </c>
      <c r="AQ59" s="30">
        <v>0</v>
      </c>
    </row>
    <row r="60" spans="1:43">
      <c r="A60" s="6" t="s">
        <v>115</v>
      </c>
      <c r="B60" s="6"/>
      <c r="C60" s="7" t="s">
        <v>103</v>
      </c>
      <c r="D60" s="7" t="s">
        <v>116</v>
      </c>
      <c r="AD60" s="30">
        <v>0</v>
      </c>
      <c r="AE60" s="30">
        <v>0</v>
      </c>
      <c r="AF60" s="30">
        <v>0</v>
      </c>
      <c r="AG60" s="30">
        <v>0</v>
      </c>
      <c r="AH60" s="30">
        <v>0</v>
      </c>
      <c r="AI60" s="30">
        <v>0</v>
      </c>
      <c r="AJ60" s="30">
        <v>0</v>
      </c>
      <c r="AK60" s="30">
        <v>0</v>
      </c>
      <c r="AL60" s="30">
        <v>0</v>
      </c>
      <c r="AN60" s="30">
        <v>0</v>
      </c>
      <c r="AO60" s="30">
        <v>0</v>
      </c>
      <c r="AP60" s="30">
        <v>0</v>
      </c>
      <c r="AQ60" s="30">
        <v>0</v>
      </c>
    </row>
    <row r="61" spans="1:43">
      <c r="A61" s="6" t="s">
        <v>117</v>
      </c>
      <c r="B61" s="6"/>
      <c r="C61" s="7" t="s">
        <v>103</v>
      </c>
      <c r="D61" s="7" t="s">
        <v>118</v>
      </c>
      <c r="AD61" s="30">
        <v>0</v>
      </c>
      <c r="AE61" s="30">
        <v>0</v>
      </c>
      <c r="AF61" s="30">
        <v>0</v>
      </c>
      <c r="AG61" s="30">
        <v>0</v>
      </c>
      <c r="AH61" s="30">
        <v>0</v>
      </c>
      <c r="AI61" s="30">
        <v>0</v>
      </c>
      <c r="AJ61" s="30">
        <v>0</v>
      </c>
      <c r="AK61" s="30">
        <v>0</v>
      </c>
      <c r="AL61" s="30">
        <v>0</v>
      </c>
      <c r="AN61" s="30">
        <v>0</v>
      </c>
      <c r="AO61" s="30">
        <v>0</v>
      </c>
      <c r="AP61" s="30">
        <v>0</v>
      </c>
      <c r="AQ61" s="30">
        <v>0</v>
      </c>
    </row>
    <row r="62" spans="1:43">
      <c r="A62" s="6" t="s">
        <v>119</v>
      </c>
      <c r="B62" s="6"/>
      <c r="C62" s="7" t="s">
        <v>103</v>
      </c>
      <c r="D62" s="7" t="s">
        <v>120</v>
      </c>
      <c r="E62" s="15">
        <v>-2545695</v>
      </c>
      <c r="F62" s="15">
        <v>-2545695</v>
      </c>
      <c r="G62" s="15">
        <v>-2545695</v>
      </c>
      <c r="H62" s="15">
        <v>-2510790</v>
      </c>
      <c r="I62" s="15">
        <v>-2510790</v>
      </c>
      <c r="J62" s="15">
        <v>-2510790</v>
      </c>
      <c r="K62" s="15">
        <v>-2458125</v>
      </c>
      <c r="L62" s="15">
        <v>-2458125</v>
      </c>
      <c r="M62" s="15">
        <v>-2458125</v>
      </c>
      <c r="N62" s="15">
        <v>-2405086</v>
      </c>
      <c r="O62" s="15">
        <v>-2405086</v>
      </c>
      <c r="P62" s="15">
        <v>-2405086</v>
      </c>
      <c r="Q62" s="15">
        <v>-2333782</v>
      </c>
      <c r="R62" s="15">
        <v>-2333782</v>
      </c>
      <c r="S62" s="15">
        <v>-2333782</v>
      </c>
      <c r="T62" s="15">
        <v>-2297877</v>
      </c>
      <c r="U62" s="15">
        <v>-2297877</v>
      </c>
      <c r="V62" s="15">
        <v>-2297877</v>
      </c>
      <c r="W62" s="21">
        <v>-2243702</v>
      </c>
      <c r="X62" s="15">
        <v>-2243702</v>
      </c>
      <c r="Y62" s="15">
        <v>-2243702</v>
      </c>
      <c r="Z62" s="15">
        <v>-2189143</v>
      </c>
      <c r="AA62" s="15">
        <v>-2189143</v>
      </c>
      <c r="AB62" s="15">
        <v>-2189143</v>
      </c>
      <c r="AC62" s="15">
        <v>-2115795</v>
      </c>
      <c r="AD62" s="30">
        <v>-2115795</v>
      </c>
      <c r="AE62" s="30">
        <v>-2115795</v>
      </c>
      <c r="AF62" s="30">
        <v>-2235177</v>
      </c>
      <c r="AG62" s="30">
        <v>-2235177</v>
      </c>
      <c r="AH62" s="30">
        <v>-2235177</v>
      </c>
      <c r="AI62" s="30">
        <v>-2176535</v>
      </c>
      <c r="AJ62" s="30">
        <v>-2176535</v>
      </c>
      <c r="AK62" s="30">
        <v>-2176535</v>
      </c>
      <c r="AL62" s="30">
        <v>-2147929</v>
      </c>
      <c r="AN62" s="30">
        <v>-2147929</v>
      </c>
      <c r="AO62" s="30">
        <v>-2147929</v>
      </c>
      <c r="AP62" s="30">
        <v>-2147929</v>
      </c>
      <c r="AQ62" s="30">
        <v>-2105759</v>
      </c>
    </row>
    <row r="63" spans="1:43">
      <c r="A63" s="6" t="s">
        <v>121</v>
      </c>
      <c r="B63" s="6"/>
      <c r="C63" s="7" t="s">
        <v>103</v>
      </c>
      <c r="D63" s="7" t="s">
        <v>122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0</v>
      </c>
      <c r="AN63" s="30">
        <v>0</v>
      </c>
      <c r="AO63" s="30">
        <v>0</v>
      </c>
      <c r="AP63" s="30">
        <v>0</v>
      </c>
      <c r="AQ63" s="30">
        <v>0</v>
      </c>
    </row>
    <row r="64" spans="1:43">
      <c r="A64" s="6" t="s">
        <v>123</v>
      </c>
      <c r="B64" s="6"/>
      <c r="C64" s="7" t="s">
        <v>103</v>
      </c>
      <c r="D64" s="7" t="s">
        <v>124</v>
      </c>
      <c r="AD64" s="30">
        <v>0</v>
      </c>
      <c r="AE64" s="30">
        <v>0</v>
      </c>
      <c r="AF64" s="30">
        <v>0</v>
      </c>
      <c r="AG64" s="30">
        <v>0</v>
      </c>
      <c r="AH64" s="30">
        <v>0</v>
      </c>
      <c r="AI64" s="30">
        <v>0</v>
      </c>
      <c r="AJ64" s="30">
        <v>0</v>
      </c>
      <c r="AK64" s="30">
        <v>0</v>
      </c>
      <c r="AL64" s="30">
        <v>0</v>
      </c>
      <c r="AN64" s="30">
        <v>0</v>
      </c>
      <c r="AO64" s="30">
        <v>0</v>
      </c>
      <c r="AP64" s="30">
        <v>0</v>
      </c>
      <c r="AQ64" s="30">
        <v>0</v>
      </c>
    </row>
    <row r="65" spans="1:43">
      <c r="A65" s="6" t="s">
        <v>125</v>
      </c>
      <c r="B65" s="6"/>
      <c r="C65" s="7" t="s">
        <v>103</v>
      </c>
      <c r="D65" s="7" t="s">
        <v>126</v>
      </c>
      <c r="AD65" s="30">
        <v>0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>
        <v>0</v>
      </c>
      <c r="AK65" s="30">
        <v>0</v>
      </c>
      <c r="AL65" s="30">
        <v>0</v>
      </c>
      <c r="AN65" s="30">
        <v>0</v>
      </c>
      <c r="AO65" s="30">
        <v>0</v>
      </c>
      <c r="AP65" s="30">
        <v>0</v>
      </c>
      <c r="AQ65" s="30">
        <v>0</v>
      </c>
    </row>
    <row r="66" spans="1:43">
      <c r="A66" s="6" t="s">
        <v>127</v>
      </c>
      <c r="B66" s="6"/>
      <c r="C66" s="7" t="s">
        <v>103</v>
      </c>
      <c r="D66" s="7" t="s">
        <v>128</v>
      </c>
      <c r="E66" s="15">
        <v>2545695</v>
      </c>
      <c r="F66" s="15">
        <v>2545695</v>
      </c>
      <c r="G66" s="15">
        <v>2545695</v>
      </c>
      <c r="H66" s="15">
        <v>2510790</v>
      </c>
      <c r="I66" s="15">
        <v>2510790</v>
      </c>
      <c r="J66" s="15">
        <v>2510790</v>
      </c>
      <c r="K66" s="15">
        <v>2458125</v>
      </c>
      <c r="L66" s="15">
        <v>2458125</v>
      </c>
      <c r="M66" s="15">
        <v>2458125</v>
      </c>
      <c r="N66" s="15">
        <v>2405086</v>
      </c>
      <c r="O66" s="15">
        <v>2405086</v>
      </c>
      <c r="P66" s="15">
        <v>2405086</v>
      </c>
      <c r="Q66" s="15">
        <v>2333782</v>
      </c>
      <c r="R66" s="15">
        <v>2333782</v>
      </c>
      <c r="S66" s="15">
        <v>2333782</v>
      </c>
      <c r="T66" s="15">
        <v>2297877</v>
      </c>
      <c r="U66" s="15">
        <v>2297877</v>
      </c>
      <c r="V66" s="15">
        <v>2297877</v>
      </c>
      <c r="W66" s="21">
        <v>2243702</v>
      </c>
      <c r="X66" s="15">
        <v>2243702</v>
      </c>
      <c r="Y66" s="15">
        <v>2243702</v>
      </c>
      <c r="Z66" s="15">
        <v>2189143</v>
      </c>
      <c r="AA66" s="15">
        <v>2189143</v>
      </c>
      <c r="AB66" s="15">
        <v>2189143</v>
      </c>
      <c r="AC66" s="15">
        <v>2115795</v>
      </c>
      <c r="AD66" s="30">
        <v>2115795</v>
      </c>
      <c r="AE66" s="30">
        <v>2115795</v>
      </c>
      <c r="AF66" s="30">
        <v>2235177</v>
      </c>
      <c r="AG66" s="30">
        <v>2235177</v>
      </c>
      <c r="AH66" s="30">
        <v>2235177</v>
      </c>
      <c r="AI66" s="30">
        <v>2176535</v>
      </c>
      <c r="AJ66" s="30">
        <v>2176535</v>
      </c>
      <c r="AK66" s="30">
        <v>2176535</v>
      </c>
      <c r="AL66" s="30">
        <v>2147929</v>
      </c>
      <c r="AN66" s="30">
        <v>2147929</v>
      </c>
      <c r="AO66" s="30">
        <v>2147929</v>
      </c>
      <c r="AP66" s="30">
        <v>2147929</v>
      </c>
      <c r="AQ66" s="30">
        <v>2105759</v>
      </c>
    </row>
    <row r="67" spans="1:43">
      <c r="A67" s="43" t="s">
        <v>129</v>
      </c>
      <c r="B67" s="46"/>
      <c r="C67" s="47" t="s">
        <v>103</v>
      </c>
      <c r="D67" s="45" t="s">
        <v>130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33"/>
      <c r="X67" s="15"/>
      <c r="Y67" s="15"/>
      <c r="Z67" s="15"/>
      <c r="AA67" s="15"/>
      <c r="AB67" s="15"/>
      <c r="AC67" s="15"/>
      <c r="AD67" s="30">
        <v>0</v>
      </c>
      <c r="AE67" s="30">
        <v>0</v>
      </c>
      <c r="AF67" s="30">
        <v>0</v>
      </c>
      <c r="AG67" s="30">
        <v>0</v>
      </c>
      <c r="AH67" s="30">
        <v>0</v>
      </c>
      <c r="AI67" s="30">
        <v>0</v>
      </c>
      <c r="AJ67" s="30">
        <v>0</v>
      </c>
      <c r="AK67" s="30">
        <v>0</v>
      </c>
      <c r="AL67" s="30">
        <v>0</v>
      </c>
      <c r="AN67" s="30">
        <v>0</v>
      </c>
      <c r="AO67" s="30">
        <v>0</v>
      </c>
      <c r="AP67" s="30">
        <v>0</v>
      </c>
      <c r="AQ67" s="30">
        <v>0</v>
      </c>
    </row>
    <row r="68" spans="1:43">
      <c r="A68" s="6" t="s">
        <v>131</v>
      </c>
      <c r="B68" s="6"/>
      <c r="C68" s="7" t="s">
        <v>103</v>
      </c>
      <c r="D68" s="7" t="s">
        <v>132</v>
      </c>
      <c r="AD68" s="30">
        <v>0</v>
      </c>
      <c r="AE68" s="30">
        <v>0</v>
      </c>
      <c r="AF68" s="30">
        <v>0</v>
      </c>
      <c r="AG68" s="30">
        <v>0</v>
      </c>
      <c r="AH68" s="30">
        <v>0</v>
      </c>
      <c r="AI68" s="30">
        <v>0</v>
      </c>
      <c r="AJ68" s="30">
        <v>0</v>
      </c>
      <c r="AK68" s="30">
        <v>0</v>
      </c>
      <c r="AL68" s="30">
        <v>0</v>
      </c>
      <c r="AN68" s="30">
        <v>0</v>
      </c>
      <c r="AO68" s="30">
        <v>0</v>
      </c>
      <c r="AP68" s="30">
        <v>0</v>
      </c>
      <c r="AQ68" s="30">
        <v>0</v>
      </c>
    </row>
    <row r="69" spans="1:43">
      <c r="A69" s="6" t="s">
        <v>133</v>
      </c>
      <c r="B69" s="6"/>
      <c r="C69" s="7" t="s">
        <v>103</v>
      </c>
      <c r="D69" s="7" t="s">
        <v>134</v>
      </c>
      <c r="AD69" s="30">
        <v>0</v>
      </c>
      <c r="AE69" s="30">
        <v>0</v>
      </c>
      <c r="AF69" s="30">
        <v>0</v>
      </c>
      <c r="AG69" s="30">
        <v>0</v>
      </c>
      <c r="AH69" s="30">
        <v>0</v>
      </c>
      <c r="AI69" s="30">
        <v>0</v>
      </c>
      <c r="AJ69" s="30">
        <v>0</v>
      </c>
      <c r="AK69" s="30">
        <v>0</v>
      </c>
      <c r="AL69" s="30">
        <v>0</v>
      </c>
      <c r="AN69" s="30">
        <v>0</v>
      </c>
      <c r="AO69" s="30">
        <v>0</v>
      </c>
      <c r="AP69" s="30">
        <v>0</v>
      </c>
      <c r="AQ69" s="30">
        <v>0</v>
      </c>
    </row>
    <row r="70" spans="1:43">
      <c r="A70" s="6" t="s">
        <v>135</v>
      </c>
      <c r="B70" s="6"/>
      <c r="C70" s="7" t="s">
        <v>103</v>
      </c>
      <c r="D70" s="7" t="s">
        <v>136</v>
      </c>
      <c r="AD70" s="30">
        <v>0</v>
      </c>
      <c r="AE70" s="30">
        <v>0</v>
      </c>
      <c r="AF70" s="30">
        <v>0</v>
      </c>
      <c r="AG70" s="30">
        <v>0</v>
      </c>
      <c r="AH70" s="30">
        <v>0</v>
      </c>
      <c r="AI70" s="30">
        <v>0</v>
      </c>
      <c r="AJ70" s="30">
        <v>0</v>
      </c>
      <c r="AK70" s="30">
        <v>0</v>
      </c>
      <c r="AL70" s="30">
        <v>0</v>
      </c>
      <c r="AN70" s="30">
        <v>0</v>
      </c>
      <c r="AO70" s="30">
        <v>0</v>
      </c>
      <c r="AP70" s="30">
        <v>0</v>
      </c>
      <c r="AQ70" s="30">
        <v>0</v>
      </c>
    </row>
    <row r="71" spans="1:43">
      <c r="A71" s="6" t="s">
        <v>137</v>
      </c>
      <c r="B71" s="6"/>
      <c r="C71" s="7" t="s">
        <v>103</v>
      </c>
      <c r="D71" s="7" t="s">
        <v>138</v>
      </c>
      <c r="AD71" s="30">
        <v>0</v>
      </c>
      <c r="AE71" s="30">
        <v>0</v>
      </c>
      <c r="AF71" s="30">
        <v>0</v>
      </c>
      <c r="AG71" s="30">
        <v>0</v>
      </c>
      <c r="AH71" s="30">
        <v>0</v>
      </c>
      <c r="AI71" s="30">
        <v>0</v>
      </c>
      <c r="AJ71" s="30">
        <v>0</v>
      </c>
      <c r="AK71" s="30">
        <v>0</v>
      </c>
      <c r="AL71" s="30">
        <v>0</v>
      </c>
      <c r="AN71" s="30">
        <v>0</v>
      </c>
      <c r="AO71" s="30">
        <v>0</v>
      </c>
      <c r="AP71" s="30">
        <v>0</v>
      </c>
      <c r="AQ71" s="30">
        <v>0</v>
      </c>
    </row>
    <row r="72" spans="1:43">
      <c r="A72" s="6" t="s">
        <v>139</v>
      </c>
      <c r="B72" s="6"/>
      <c r="C72" s="7" t="s">
        <v>103</v>
      </c>
      <c r="D72" s="7" t="s">
        <v>140</v>
      </c>
      <c r="AD72" s="30">
        <v>0</v>
      </c>
      <c r="AE72" s="30">
        <v>0</v>
      </c>
      <c r="AF72" s="30">
        <v>0</v>
      </c>
      <c r="AG72" s="30">
        <v>0</v>
      </c>
      <c r="AH72" s="30">
        <v>0</v>
      </c>
      <c r="AI72" s="30">
        <v>0</v>
      </c>
      <c r="AJ72" s="30">
        <v>0</v>
      </c>
      <c r="AK72" s="30">
        <v>0</v>
      </c>
      <c r="AL72" s="30">
        <v>0</v>
      </c>
      <c r="AN72" s="30">
        <v>0</v>
      </c>
      <c r="AO72" s="30">
        <v>0</v>
      </c>
      <c r="AP72" s="30">
        <v>0</v>
      </c>
      <c r="AQ72" s="30">
        <v>0</v>
      </c>
    </row>
    <row r="73" spans="1:43">
      <c r="A73" s="6" t="s">
        <v>141</v>
      </c>
      <c r="B73" s="6"/>
      <c r="C73" s="7" t="s">
        <v>103</v>
      </c>
      <c r="D73" s="7" t="s">
        <v>142</v>
      </c>
      <c r="AD73" s="30">
        <v>0</v>
      </c>
      <c r="AE73" s="30">
        <v>0</v>
      </c>
      <c r="AF73" s="30">
        <v>0</v>
      </c>
      <c r="AG73" s="30">
        <v>0</v>
      </c>
      <c r="AH73" s="30">
        <v>0</v>
      </c>
      <c r="AI73" s="30">
        <v>0</v>
      </c>
      <c r="AJ73" s="30">
        <v>0</v>
      </c>
      <c r="AK73" s="30">
        <v>0</v>
      </c>
      <c r="AL73" s="30">
        <v>0</v>
      </c>
      <c r="AN73" s="30">
        <v>0</v>
      </c>
      <c r="AO73" s="30">
        <v>0</v>
      </c>
      <c r="AP73" s="30">
        <v>0</v>
      </c>
      <c r="AQ73" s="30">
        <v>0</v>
      </c>
    </row>
    <row r="74" spans="1:43">
      <c r="A74" s="6" t="s">
        <v>143</v>
      </c>
      <c r="B74" s="6"/>
      <c r="C74" s="7" t="s">
        <v>103</v>
      </c>
      <c r="D74" s="7" t="s">
        <v>144</v>
      </c>
      <c r="AD74" s="30">
        <v>0</v>
      </c>
      <c r="AE74" s="30">
        <v>0</v>
      </c>
      <c r="AF74" s="30">
        <v>0</v>
      </c>
      <c r="AG74" s="30">
        <v>0</v>
      </c>
      <c r="AH74" s="30">
        <v>0</v>
      </c>
      <c r="AI74" s="30">
        <v>0</v>
      </c>
      <c r="AJ74" s="30">
        <v>0</v>
      </c>
      <c r="AK74" s="30">
        <v>0</v>
      </c>
      <c r="AL74" s="30">
        <v>0</v>
      </c>
      <c r="AN74" s="30">
        <v>0</v>
      </c>
      <c r="AO74" s="30">
        <v>0</v>
      </c>
      <c r="AP74" s="30">
        <v>0</v>
      </c>
      <c r="AQ74" s="30">
        <v>0</v>
      </c>
    </row>
    <row r="75" spans="1:43">
      <c r="A75" s="6" t="s">
        <v>145</v>
      </c>
      <c r="B75" s="6"/>
      <c r="C75" s="7" t="s">
        <v>103</v>
      </c>
      <c r="D75" s="7" t="s">
        <v>146</v>
      </c>
      <c r="AD75" s="30">
        <v>0</v>
      </c>
      <c r="AE75" s="30">
        <v>0</v>
      </c>
      <c r="AF75" s="30">
        <v>0</v>
      </c>
      <c r="AG75" s="30">
        <v>0</v>
      </c>
      <c r="AH75" s="30">
        <v>0</v>
      </c>
      <c r="AI75" s="30">
        <v>0</v>
      </c>
      <c r="AJ75" s="30">
        <v>0</v>
      </c>
      <c r="AK75" s="30">
        <v>0</v>
      </c>
      <c r="AL75" s="30">
        <v>0</v>
      </c>
      <c r="AN75" s="30">
        <v>0</v>
      </c>
      <c r="AO75" s="30">
        <v>0</v>
      </c>
      <c r="AP75" s="30">
        <v>0</v>
      </c>
      <c r="AQ75" s="30">
        <v>0</v>
      </c>
    </row>
    <row r="76" spans="1:43">
      <c r="A76" s="6" t="s">
        <v>147</v>
      </c>
      <c r="B76" s="6"/>
      <c r="C76" s="7" t="s">
        <v>103</v>
      </c>
      <c r="D76" s="7" t="s">
        <v>148</v>
      </c>
      <c r="AD76" s="30">
        <v>0</v>
      </c>
      <c r="AE76" s="30">
        <v>0</v>
      </c>
      <c r="AF76" s="30">
        <v>0</v>
      </c>
      <c r="AG76" s="30">
        <v>0</v>
      </c>
      <c r="AH76" s="30">
        <v>0</v>
      </c>
      <c r="AI76" s="30">
        <v>0</v>
      </c>
      <c r="AJ76" s="30">
        <v>0</v>
      </c>
      <c r="AK76" s="30">
        <v>0</v>
      </c>
      <c r="AL76" s="30">
        <v>0</v>
      </c>
      <c r="AN76" s="30">
        <v>0</v>
      </c>
      <c r="AO76" s="30">
        <v>0</v>
      </c>
      <c r="AP76" s="30">
        <v>0</v>
      </c>
      <c r="AQ76" s="30">
        <v>0</v>
      </c>
    </row>
    <row r="77" spans="1:43">
      <c r="A77" s="10" t="s">
        <v>149</v>
      </c>
      <c r="B77" s="6"/>
      <c r="C77" s="7" t="s">
        <v>103</v>
      </c>
      <c r="D77" s="11" t="s">
        <v>150</v>
      </c>
      <c r="AD77" s="30">
        <v>0</v>
      </c>
      <c r="AE77" s="30">
        <v>0</v>
      </c>
      <c r="AF77" s="30">
        <v>0</v>
      </c>
      <c r="AG77" s="30">
        <v>0</v>
      </c>
      <c r="AH77" s="30">
        <v>0</v>
      </c>
      <c r="AI77" s="30">
        <v>0</v>
      </c>
      <c r="AJ77" s="30">
        <v>0</v>
      </c>
      <c r="AK77" s="30">
        <v>0</v>
      </c>
      <c r="AL77" s="30">
        <v>0</v>
      </c>
      <c r="AN77" s="30">
        <v>0</v>
      </c>
      <c r="AO77" s="30">
        <v>0</v>
      </c>
      <c r="AP77" s="30">
        <v>0</v>
      </c>
      <c r="AQ77" s="30">
        <v>0</v>
      </c>
    </row>
    <row r="78" spans="1:43">
      <c r="A78" s="10" t="s">
        <v>151</v>
      </c>
      <c r="B78" s="6"/>
      <c r="C78" s="7" t="s">
        <v>103</v>
      </c>
      <c r="D78" s="11" t="s">
        <v>152</v>
      </c>
      <c r="AD78" s="30">
        <v>0</v>
      </c>
      <c r="AE78" s="30">
        <v>0</v>
      </c>
      <c r="AF78" s="30">
        <v>0</v>
      </c>
      <c r="AG78" s="30">
        <v>0</v>
      </c>
      <c r="AH78" s="30">
        <v>0</v>
      </c>
      <c r="AI78" s="30">
        <v>0</v>
      </c>
      <c r="AJ78" s="30">
        <v>0</v>
      </c>
      <c r="AK78" s="30">
        <v>0</v>
      </c>
      <c r="AL78" s="30">
        <v>0</v>
      </c>
      <c r="AN78" s="30">
        <v>0</v>
      </c>
      <c r="AO78" s="30">
        <v>0</v>
      </c>
      <c r="AP78" s="30">
        <v>0</v>
      </c>
      <c r="AQ78" s="30">
        <v>0</v>
      </c>
    </row>
    <row r="79" spans="1:43">
      <c r="A79" s="6" t="s">
        <v>153</v>
      </c>
      <c r="B79" s="6"/>
      <c r="C79" s="7" t="s">
        <v>103</v>
      </c>
      <c r="D79" s="7" t="s">
        <v>154</v>
      </c>
      <c r="AD79" s="30">
        <v>0</v>
      </c>
      <c r="AE79" s="30">
        <v>0</v>
      </c>
      <c r="AF79" s="30">
        <v>0</v>
      </c>
      <c r="AG79" s="30">
        <v>0</v>
      </c>
      <c r="AH79" s="30">
        <v>0</v>
      </c>
      <c r="AI79" s="30">
        <v>0</v>
      </c>
      <c r="AJ79" s="30">
        <v>0</v>
      </c>
      <c r="AK79" s="30">
        <v>0</v>
      </c>
      <c r="AL79" s="30">
        <v>0</v>
      </c>
      <c r="AN79" s="30">
        <v>0</v>
      </c>
      <c r="AO79" s="30">
        <v>0</v>
      </c>
      <c r="AP79" s="30">
        <v>0</v>
      </c>
      <c r="AQ79" s="30">
        <v>0</v>
      </c>
    </row>
    <row r="80" spans="1:43">
      <c r="A80" s="6" t="s">
        <v>155</v>
      </c>
      <c r="B80" s="6"/>
      <c r="C80" s="7" t="s">
        <v>103</v>
      </c>
      <c r="D80" s="7" t="s">
        <v>156</v>
      </c>
      <c r="AD80" s="30">
        <v>0</v>
      </c>
      <c r="AE80" s="30">
        <v>0</v>
      </c>
      <c r="AF80" s="30">
        <v>0</v>
      </c>
      <c r="AG80" s="30">
        <v>0</v>
      </c>
      <c r="AH80" s="30">
        <v>0</v>
      </c>
      <c r="AI80" s="30">
        <v>0</v>
      </c>
      <c r="AJ80" s="30">
        <v>0</v>
      </c>
      <c r="AK80" s="30">
        <v>0</v>
      </c>
      <c r="AL80" s="30">
        <v>0</v>
      </c>
      <c r="AN80" s="30">
        <v>0</v>
      </c>
      <c r="AO80" s="30">
        <v>0</v>
      </c>
      <c r="AP80" s="30">
        <v>0</v>
      </c>
      <c r="AQ80" s="30">
        <v>0</v>
      </c>
    </row>
    <row r="81" spans="1:43">
      <c r="A81" s="6" t="s">
        <v>157</v>
      </c>
      <c r="B81" s="6"/>
      <c r="C81" s="7" t="s">
        <v>103</v>
      </c>
      <c r="D81" s="7" t="s">
        <v>158</v>
      </c>
      <c r="AD81" s="30">
        <v>0</v>
      </c>
      <c r="AE81" s="30">
        <v>0</v>
      </c>
      <c r="AF81" s="30">
        <v>0</v>
      </c>
      <c r="AG81" s="30">
        <v>0</v>
      </c>
      <c r="AH81" s="30">
        <v>0</v>
      </c>
      <c r="AI81" s="30">
        <v>0</v>
      </c>
      <c r="AJ81" s="30">
        <v>0</v>
      </c>
      <c r="AK81" s="30">
        <v>0</v>
      </c>
      <c r="AL81" s="30">
        <v>0</v>
      </c>
      <c r="AN81" s="30">
        <v>0</v>
      </c>
      <c r="AO81" s="30">
        <v>0</v>
      </c>
      <c r="AP81" s="30">
        <v>0</v>
      </c>
      <c r="AQ81" s="30">
        <v>0</v>
      </c>
    </row>
    <row r="82" spans="1:43">
      <c r="A82" s="6" t="s">
        <v>159</v>
      </c>
      <c r="B82" s="6"/>
      <c r="C82" s="7" t="s">
        <v>103</v>
      </c>
      <c r="D82" s="7" t="s">
        <v>160</v>
      </c>
      <c r="AD82" s="30">
        <v>0</v>
      </c>
      <c r="AE82" s="30">
        <v>0</v>
      </c>
      <c r="AF82" s="30">
        <v>0</v>
      </c>
      <c r="AG82" s="30">
        <v>0</v>
      </c>
      <c r="AH82" s="30">
        <v>0</v>
      </c>
      <c r="AI82" s="30">
        <v>0</v>
      </c>
      <c r="AJ82" s="30">
        <v>0</v>
      </c>
      <c r="AK82" s="30">
        <v>0</v>
      </c>
      <c r="AL82" s="30">
        <v>0</v>
      </c>
      <c r="AN82" s="30">
        <v>0</v>
      </c>
      <c r="AO82" s="30">
        <v>0</v>
      </c>
      <c r="AP82" s="30">
        <v>0</v>
      </c>
      <c r="AQ82" s="30">
        <v>0</v>
      </c>
    </row>
    <row r="83" spans="1:43">
      <c r="A83" s="6" t="s">
        <v>161</v>
      </c>
      <c r="B83" s="6"/>
      <c r="C83" s="7" t="s">
        <v>103</v>
      </c>
      <c r="D83" s="7" t="s">
        <v>162</v>
      </c>
      <c r="AD83" s="30">
        <v>0</v>
      </c>
      <c r="AE83" s="30">
        <v>0</v>
      </c>
      <c r="AF83" s="30">
        <v>0</v>
      </c>
      <c r="AG83" s="30">
        <v>0</v>
      </c>
      <c r="AH83" s="30">
        <v>0</v>
      </c>
      <c r="AI83" s="30">
        <v>0</v>
      </c>
      <c r="AJ83" s="30">
        <v>0</v>
      </c>
      <c r="AK83" s="30">
        <v>0</v>
      </c>
      <c r="AL83" s="30">
        <v>0</v>
      </c>
      <c r="AN83" s="30">
        <v>0</v>
      </c>
      <c r="AO83" s="30">
        <v>0</v>
      </c>
      <c r="AP83" s="30">
        <v>0</v>
      </c>
      <c r="AQ83" s="30">
        <v>0</v>
      </c>
    </row>
    <row r="84" spans="1:43">
      <c r="A84" s="6" t="s">
        <v>163</v>
      </c>
      <c r="B84" s="6" t="s">
        <v>13</v>
      </c>
      <c r="C84" s="7" t="s">
        <v>103</v>
      </c>
      <c r="D84" s="7" t="s">
        <v>164</v>
      </c>
      <c r="E84" s="15">
        <v>3177</v>
      </c>
      <c r="F84" s="15">
        <v>3177</v>
      </c>
      <c r="G84" s="15">
        <v>3177</v>
      </c>
      <c r="H84" s="15">
        <v>4276</v>
      </c>
      <c r="I84" s="15">
        <v>4276</v>
      </c>
      <c r="J84" s="15">
        <v>4276</v>
      </c>
      <c r="K84" s="15">
        <v>3177</v>
      </c>
      <c r="L84" s="15">
        <v>3177</v>
      </c>
      <c r="M84" s="15">
        <v>3177</v>
      </c>
      <c r="N84" s="15">
        <v>3177</v>
      </c>
      <c r="O84" s="15">
        <v>3177</v>
      </c>
      <c r="P84" s="15">
        <v>3177</v>
      </c>
      <c r="Q84" s="15">
        <v>3177</v>
      </c>
      <c r="R84" s="15">
        <v>3177</v>
      </c>
      <c r="S84" s="15">
        <v>3177</v>
      </c>
      <c r="T84" s="15">
        <v>3269</v>
      </c>
      <c r="U84" s="15">
        <v>3269</v>
      </c>
      <c r="V84" s="15">
        <v>3269</v>
      </c>
      <c r="W84" s="21">
        <v>4920</v>
      </c>
      <c r="X84" s="15">
        <v>4920</v>
      </c>
      <c r="Y84" s="15">
        <v>4920</v>
      </c>
      <c r="Z84" s="15">
        <v>5616</v>
      </c>
      <c r="AA84" s="15">
        <v>5616</v>
      </c>
      <c r="AB84" s="15">
        <v>5616</v>
      </c>
      <c r="AC84" s="15">
        <v>8496</v>
      </c>
      <c r="AD84" s="30">
        <v>8496</v>
      </c>
      <c r="AE84" s="30">
        <v>8496</v>
      </c>
      <c r="AF84" s="30">
        <v>8991</v>
      </c>
      <c r="AG84" s="30">
        <v>8991</v>
      </c>
      <c r="AH84" s="30">
        <v>8991</v>
      </c>
      <c r="AI84" s="30">
        <v>11720</v>
      </c>
      <c r="AJ84" s="30">
        <v>11720</v>
      </c>
      <c r="AK84" s="30">
        <v>11720</v>
      </c>
      <c r="AL84" s="30">
        <v>12851</v>
      </c>
      <c r="AN84" s="30">
        <v>12851</v>
      </c>
      <c r="AO84" s="30">
        <v>12851</v>
      </c>
      <c r="AP84" s="30">
        <v>12851</v>
      </c>
      <c r="AQ84" s="30">
        <v>10248</v>
      </c>
    </row>
    <row r="85" spans="1:43">
      <c r="A85" s="6" t="s">
        <v>165</v>
      </c>
      <c r="B85" s="6"/>
      <c r="C85" s="7" t="s">
        <v>103</v>
      </c>
      <c r="D85" s="7" t="s">
        <v>166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30">
        <v>0</v>
      </c>
      <c r="AN85" s="30">
        <v>0</v>
      </c>
      <c r="AO85" s="30">
        <v>0</v>
      </c>
      <c r="AP85" s="30">
        <v>0</v>
      </c>
      <c r="AQ85" s="30">
        <v>0</v>
      </c>
    </row>
    <row r="86" spans="1:43">
      <c r="A86" s="10" t="s">
        <v>167</v>
      </c>
      <c r="B86" s="6"/>
      <c r="C86" s="7" t="s">
        <v>103</v>
      </c>
      <c r="D86" s="11" t="s">
        <v>168</v>
      </c>
      <c r="AD86" s="30">
        <v>0</v>
      </c>
      <c r="AE86" s="30">
        <v>0</v>
      </c>
      <c r="AF86" s="30">
        <v>0</v>
      </c>
      <c r="AG86" s="30">
        <v>0</v>
      </c>
      <c r="AH86" s="30">
        <v>0</v>
      </c>
      <c r="AI86" s="30">
        <v>0</v>
      </c>
      <c r="AJ86" s="30">
        <v>0</v>
      </c>
      <c r="AK86" s="30">
        <v>0</v>
      </c>
      <c r="AL86" s="30">
        <v>0</v>
      </c>
      <c r="AN86" s="30">
        <v>0</v>
      </c>
      <c r="AO86" s="30">
        <v>0</v>
      </c>
      <c r="AP86" s="30">
        <v>0</v>
      </c>
      <c r="AQ86" s="30">
        <v>0</v>
      </c>
    </row>
    <row r="87" spans="1:43">
      <c r="A87" s="10" t="s">
        <v>169</v>
      </c>
      <c r="B87" s="6"/>
      <c r="C87" s="7" t="s">
        <v>103</v>
      </c>
      <c r="D87" s="11" t="s">
        <v>170</v>
      </c>
      <c r="AD87" s="30">
        <v>0</v>
      </c>
      <c r="AE87" s="30">
        <v>0</v>
      </c>
      <c r="AF87" s="30">
        <v>0</v>
      </c>
      <c r="AG87" s="30">
        <v>0</v>
      </c>
      <c r="AH87" s="30">
        <v>0</v>
      </c>
      <c r="AI87" s="30">
        <v>0</v>
      </c>
      <c r="AJ87" s="30">
        <v>0</v>
      </c>
      <c r="AK87" s="30">
        <v>0</v>
      </c>
      <c r="AL87" s="30">
        <v>0</v>
      </c>
      <c r="AN87" s="30">
        <v>0</v>
      </c>
      <c r="AO87" s="30">
        <v>0</v>
      </c>
      <c r="AP87" s="30">
        <v>0</v>
      </c>
      <c r="AQ87" s="30">
        <v>0</v>
      </c>
    </row>
    <row r="88" spans="1:43">
      <c r="A88" s="10" t="s">
        <v>171</v>
      </c>
      <c r="B88" s="6"/>
      <c r="C88" s="7" t="s">
        <v>103</v>
      </c>
      <c r="D88" s="11" t="s">
        <v>172</v>
      </c>
      <c r="AD88" s="30">
        <v>0</v>
      </c>
      <c r="AE88" s="30">
        <v>0</v>
      </c>
      <c r="AF88" s="30">
        <v>0</v>
      </c>
      <c r="AG88" s="30">
        <v>0</v>
      </c>
      <c r="AH88" s="30">
        <v>0</v>
      </c>
      <c r="AI88" s="30">
        <v>0</v>
      </c>
      <c r="AJ88" s="30">
        <v>0</v>
      </c>
      <c r="AK88" s="30">
        <v>0</v>
      </c>
      <c r="AL88" s="30">
        <v>0</v>
      </c>
      <c r="AN88" s="30">
        <v>0</v>
      </c>
      <c r="AO88" s="30">
        <v>0</v>
      </c>
      <c r="AP88" s="30">
        <v>0</v>
      </c>
      <c r="AQ88" s="30">
        <v>0</v>
      </c>
    </row>
    <row r="89" spans="1:43">
      <c r="A89" s="6" t="s">
        <v>173</v>
      </c>
      <c r="B89" s="6"/>
      <c r="C89" s="7" t="s">
        <v>103</v>
      </c>
      <c r="D89" s="7" t="s">
        <v>174</v>
      </c>
      <c r="AD89" s="30">
        <v>0</v>
      </c>
      <c r="AE89" s="30">
        <v>0</v>
      </c>
      <c r="AF89" s="30">
        <v>0</v>
      </c>
      <c r="AG89" s="30">
        <v>0</v>
      </c>
      <c r="AH89" s="30">
        <v>0</v>
      </c>
      <c r="AI89" s="30">
        <v>0</v>
      </c>
      <c r="AJ89" s="30">
        <v>0</v>
      </c>
      <c r="AK89" s="30">
        <v>0</v>
      </c>
      <c r="AL89" s="30">
        <v>0</v>
      </c>
      <c r="AN89" s="30">
        <v>0</v>
      </c>
      <c r="AO89" s="30">
        <v>0</v>
      </c>
      <c r="AP89" s="30">
        <v>0</v>
      </c>
      <c r="AQ89" s="30">
        <v>0</v>
      </c>
    </row>
    <row r="90" spans="1:43">
      <c r="A90" s="6" t="s">
        <v>175</v>
      </c>
      <c r="B90" s="6"/>
      <c r="C90" s="7" t="s">
        <v>103</v>
      </c>
      <c r="D90" s="7" t="s">
        <v>176</v>
      </c>
      <c r="AD90" s="30">
        <v>0</v>
      </c>
      <c r="AE90" s="30">
        <v>0</v>
      </c>
      <c r="AF90" s="30">
        <v>0</v>
      </c>
      <c r="AG90" s="30">
        <v>0</v>
      </c>
      <c r="AH90" s="30">
        <v>0</v>
      </c>
      <c r="AI90" s="30">
        <v>0</v>
      </c>
      <c r="AJ90" s="30">
        <v>0</v>
      </c>
      <c r="AK90" s="30">
        <v>0</v>
      </c>
      <c r="AL90" s="30">
        <v>0</v>
      </c>
      <c r="AN90" s="30">
        <v>0</v>
      </c>
      <c r="AO90" s="30">
        <v>0</v>
      </c>
      <c r="AP90" s="30">
        <v>0</v>
      </c>
      <c r="AQ90" s="30">
        <v>0</v>
      </c>
    </row>
    <row r="91" spans="1:43">
      <c r="A91" s="6" t="s">
        <v>177</v>
      </c>
      <c r="B91" s="6"/>
      <c r="C91" s="7" t="s">
        <v>103</v>
      </c>
      <c r="D91" s="7" t="s">
        <v>178</v>
      </c>
      <c r="AD91" s="30">
        <v>0</v>
      </c>
      <c r="AE91" s="30">
        <v>0</v>
      </c>
      <c r="AF91" s="30">
        <v>0</v>
      </c>
      <c r="AG91" s="30">
        <v>0</v>
      </c>
      <c r="AH91" s="30">
        <v>0</v>
      </c>
      <c r="AI91" s="30">
        <v>0</v>
      </c>
      <c r="AJ91" s="30">
        <v>0</v>
      </c>
      <c r="AK91" s="30">
        <v>0</v>
      </c>
      <c r="AL91" s="30">
        <v>0</v>
      </c>
      <c r="AN91" s="30">
        <v>0</v>
      </c>
      <c r="AO91" s="30">
        <v>0</v>
      </c>
      <c r="AP91" s="30">
        <v>0</v>
      </c>
      <c r="AQ91" s="30">
        <v>0</v>
      </c>
    </row>
    <row r="92" spans="1:43">
      <c r="A92" s="10" t="s">
        <v>179</v>
      </c>
      <c r="B92" s="6"/>
      <c r="C92" s="7" t="s">
        <v>103</v>
      </c>
      <c r="D92" s="11" t="s">
        <v>180</v>
      </c>
      <c r="AD92" s="30">
        <v>0</v>
      </c>
      <c r="AE92" s="30">
        <v>0</v>
      </c>
      <c r="AF92" s="30">
        <v>0</v>
      </c>
      <c r="AG92" s="30">
        <v>0</v>
      </c>
      <c r="AH92" s="30">
        <v>0</v>
      </c>
      <c r="AI92" s="30">
        <v>0</v>
      </c>
      <c r="AJ92" s="30">
        <v>0</v>
      </c>
      <c r="AK92" s="30">
        <v>0</v>
      </c>
      <c r="AL92" s="30">
        <v>0</v>
      </c>
      <c r="AN92" s="30">
        <v>0</v>
      </c>
      <c r="AO92" s="30">
        <v>0</v>
      </c>
      <c r="AP92" s="30">
        <v>0</v>
      </c>
      <c r="AQ92" s="30">
        <v>0</v>
      </c>
    </row>
    <row r="93" spans="1:43">
      <c r="A93" s="6" t="s">
        <v>181</v>
      </c>
      <c r="B93" s="6" t="s">
        <v>13</v>
      </c>
      <c r="C93" s="7" t="s">
        <v>103</v>
      </c>
      <c r="D93" s="7" t="s">
        <v>182</v>
      </c>
      <c r="E93" s="15">
        <v>-245166</v>
      </c>
      <c r="F93" s="15">
        <v>-245166</v>
      </c>
      <c r="G93" s="15">
        <v>-245166</v>
      </c>
      <c r="H93" s="15">
        <v>-212519</v>
      </c>
      <c r="I93" s="15">
        <v>-212519</v>
      </c>
      <c r="J93" s="15">
        <v>-212519</v>
      </c>
      <c r="K93" s="15">
        <v>-418990</v>
      </c>
      <c r="L93" s="15">
        <v>-418990</v>
      </c>
      <c r="M93" s="15">
        <v>-418990</v>
      </c>
      <c r="N93" s="15">
        <v>-71503</v>
      </c>
      <c r="O93" s="15">
        <v>-71503</v>
      </c>
      <c r="P93" s="15">
        <v>-71503</v>
      </c>
      <c r="Q93" s="15">
        <v>52521</v>
      </c>
      <c r="R93" s="15">
        <v>52521</v>
      </c>
      <c r="S93" s="15">
        <v>52521</v>
      </c>
      <c r="T93" s="15">
        <v>133702</v>
      </c>
      <c r="U93" s="15">
        <v>133702</v>
      </c>
      <c r="V93" s="15">
        <v>133702</v>
      </c>
      <c r="W93" s="21">
        <v>-28240</v>
      </c>
      <c r="X93" s="15">
        <v>-28240</v>
      </c>
      <c r="Y93" s="15">
        <v>-28240</v>
      </c>
      <c r="Z93" s="15">
        <v>375675</v>
      </c>
      <c r="AA93" s="15">
        <v>375675</v>
      </c>
      <c r="AB93" s="15">
        <v>375675</v>
      </c>
      <c r="AC93" s="15">
        <v>788466</v>
      </c>
      <c r="AD93" s="30">
        <v>788466</v>
      </c>
      <c r="AE93" s="30">
        <v>788466</v>
      </c>
      <c r="AF93" s="30">
        <v>917612</v>
      </c>
      <c r="AG93" s="30">
        <v>917612</v>
      </c>
      <c r="AH93" s="30">
        <v>917612</v>
      </c>
      <c r="AI93" s="30">
        <v>600288</v>
      </c>
      <c r="AJ93" s="30">
        <v>600288</v>
      </c>
      <c r="AK93" s="30">
        <v>600288</v>
      </c>
      <c r="AL93" s="30">
        <v>777911</v>
      </c>
      <c r="AN93" s="30">
        <v>777911</v>
      </c>
      <c r="AO93" s="30">
        <v>777911</v>
      </c>
      <c r="AP93" s="30">
        <v>777911</v>
      </c>
      <c r="AQ93" s="30">
        <v>1308304</v>
      </c>
    </row>
    <row r="94" spans="1:43">
      <c r="A94" s="6" t="s">
        <v>183</v>
      </c>
      <c r="B94" s="6"/>
      <c r="C94" s="7" t="s">
        <v>103</v>
      </c>
      <c r="D94" s="7" t="s">
        <v>184</v>
      </c>
      <c r="E94" s="15">
        <v>5981</v>
      </c>
      <c r="F94" s="15">
        <v>5981</v>
      </c>
      <c r="G94" s="15">
        <v>5981</v>
      </c>
      <c r="H94" s="15">
        <v>-51064</v>
      </c>
      <c r="I94" s="15">
        <v>-51064</v>
      </c>
      <c r="J94" s="15">
        <v>-51064</v>
      </c>
      <c r="K94" s="15">
        <v>-11057</v>
      </c>
      <c r="L94" s="15">
        <v>-11057</v>
      </c>
      <c r="M94" s="15">
        <v>-11057</v>
      </c>
      <c r="N94" s="15">
        <v>-10825</v>
      </c>
      <c r="O94" s="15">
        <v>-10825</v>
      </c>
      <c r="P94" s="15">
        <v>-10825</v>
      </c>
      <c r="Q94" s="15">
        <v>-12549</v>
      </c>
      <c r="R94" s="15">
        <v>-12549</v>
      </c>
      <c r="S94" s="15">
        <v>-12549</v>
      </c>
      <c r="T94" s="15">
        <v>-12041</v>
      </c>
      <c r="U94" s="15">
        <v>-12041</v>
      </c>
      <c r="V94" s="15">
        <v>-12041</v>
      </c>
      <c r="W94" s="21">
        <v>-12549</v>
      </c>
      <c r="X94" s="15">
        <v>-12549</v>
      </c>
      <c r="Y94" s="15">
        <v>-12549</v>
      </c>
      <c r="Z94" s="15">
        <v>-12549</v>
      </c>
      <c r="AA94" s="15">
        <v>-12549</v>
      </c>
      <c r="AB94" s="15">
        <v>-12549</v>
      </c>
      <c r="AC94" s="15">
        <v>0</v>
      </c>
      <c r="AD94" s="30">
        <v>0</v>
      </c>
      <c r="AE94" s="30">
        <v>0</v>
      </c>
      <c r="AF94" s="30">
        <v>0</v>
      </c>
      <c r="AG94" s="30">
        <v>0</v>
      </c>
      <c r="AH94" s="30">
        <v>0</v>
      </c>
      <c r="AI94" s="30">
        <v>0</v>
      </c>
      <c r="AJ94" s="30">
        <v>0</v>
      </c>
      <c r="AK94" s="30">
        <v>0</v>
      </c>
      <c r="AL94" s="30">
        <v>0</v>
      </c>
      <c r="AN94" s="30">
        <v>0</v>
      </c>
      <c r="AO94" s="30">
        <v>0</v>
      </c>
      <c r="AP94" s="30">
        <v>0</v>
      </c>
      <c r="AQ94" s="30">
        <v>0</v>
      </c>
    </row>
    <row r="95" spans="1:43">
      <c r="A95" s="6" t="s">
        <v>185</v>
      </c>
      <c r="B95" s="6"/>
      <c r="C95" s="7" t="s">
        <v>103</v>
      </c>
      <c r="D95" s="7" t="s">
        <v>186</v>
      </c>
      <c r="AD95" s="30">
        <v>0</v>
      </c>
      <c r="AE95" s="30">
        <v>0</v>
      </c>
      <c r="AF95" s="30">
        <v>0</v>
      </c>
      <c r="AG95" s="30">
        <v>0</v>
      </c>
      <c r="AH95" s="30">
        <v>0</v>
      </c>
      <c r="AI95" s="30">
        <v>0</v>
      </c>
      <c r="AJ95" s="30">
        <v>0</v>
      </c>
      <c r="AK95" s="30">
        <v>0</v>
      </c>
      <c r="AL95" s="30">
        <v>0</v>
      </c>
      <c r="AN95" s="30">
        <v>0</v>
      </c>
      <c r="AO95" s="30">
        <v>0</v>
      </c>
      <c r="AP95" s="30">
        <v>0</v>
      </c>
      <c r="AQ95" s="30">
        <v>0</v>
      </c>
    </row>
    <row r="96" spans="1:43">
      <c r="A96" s="6" t="s">
        <v>187</v>
      </c>
      <c r="B96" s="6"/>
      <c r="C96" s="7" t="s">
        <v>103</v>
      </c>
      <c r="D96" s="7" t="s">
        <v>188</v>
      </c>
      <c r="AD96" s="30">
        <v>0</v>
      </c>
      <c r="AE96" s="30">
        <v>0</v>
      </c>
      <c r="AF96" s="30">
        <v>0</v>
      </c>
      <c r="AG96" s="30">
        <v>0</v>
      </c>
      <c r="AH96" s="30">
        <v>0</v>
      </c>
      <c r="AI96" s="30">
        <v>0</v>
      </c>
      <c r="AJ96" s="30">
        <v>0</v>
      </c>
      <c r="AK96" s="30">
        <v>0</v>
      </c>
      <c r="AL96" s="30">
        <v>0</v>
      </c>
      <c r="AN96" s="30">
        <v>0</v>
      </c>
      <c r="AO96" s="30">
        <v>0</v>
      </c>
      <c r="AP96" s="30">
        <v>0</v>
      </c>
      <c r="AQ96" s="30">
        <v>0</v>
      </c>
    </row>
    <row r="97" spans="1:43">
      <c r="A97" s="10" t="s">
        <v>189</v>
      </c>
      <c r="B97" s="6"/>
      <c r="C97" s="7" t="s">
        <v>103</v>
      </c>
      <c r="D97" s="11" t="s">
        <v>190</v>
      </c>
      <c r="AD97" s="30">
        <v>0</v>
      </c>
      <c r="AE97" s="30">
        <v>0</v>
      </c>
      <c r="AF97" s="30">
        <v>0</v>
      </c>
      <c r="AG97" s="30">
        <v>0</v>
      </c>
      <c r="AH97" s="30">
        <v>0</v>
      </c>
      <c r="AI97" s="30">
        <v>0</v>
      </c>
      <c r="AJ97" s="30">
        <v>0</v>
      </c>
      <c r="AK97" s="30">
        <v>0</v>
      </c>
      <c r="AL97" s="30">
        <v>0</v>
      </c>
      <c r="AN97" s="30">
        <v>0</v>
      </c>
      <c r="AO97" s="30">
        <v>0</v>
      </c>
      <c r="AP97" s="30">
        <v>0</v>
      </c>
      <c r="AQ97" s="30">
        <v>0</v>
      </c>
    </row>
    <row r="98" spans="1:43">
      <c r="A98" s="6" t="s">
        <v>191</v>
      </c>
      <c r="B98" s="6"/>
      <c r="C98" s="7" t="s">
        <v>103</v>
      </c>
      <c r="D98" s="7" t="s">
        <v>192</v>
      </c>
      <c r="AD98" s="30">
        <v>0</v>
      </c>
      <c r="AE98" s="30">
        <v>0</v>
      </c>
      <c r="AF98" s="30">
        <v>0</v>
      </c>
      <c r="AG98" s="30">
        <v>0</v>
      </c>
      <c r="AH98" s="30">
        <v>0</v>
      </c>
      <c r="AI98" s="30">
        <v>0</v>
      </c>
      <c r="AJ98" s="30">
        <v>0</v>
      </c>
      <c r="AK98" s="30">
        <v>0</v>
      </c>
      <c r="AL98" s="30">
        <v>0</v>
      </c>
      <c r="AN98" s="30">
        <v>0</v>
      </c>
      <c r="AO98" s="30">
        <v>0</v>
      </c>
      <c r="AP98" s="30">
        <v>0</v>
      </c>
      <c r="AQ98" s="30">
        <v>0</v>
      </c>
    </row>
    <row r="99" spans="1:43">
      <c r="A99" s="6" t="s">
        <v>193</v>
      </c>
      <c r="B99" s="6"/>
      <c r="C99" s="7" t="s">
        <v>103</v>
      </c>
      <c r="D99" s="7" t="s">
        <v>194</v>
      </c>
      <c r="AD99" s="30">
        <v>0</v>
      </c>
      <c r="AE99" s="30">
        <v>0</v>
      </c>
      <c r="AF99" s="30">
        <v>0</v>
      </c>
      <c r="AG99" s="30">
        <v>0</v>
      </c>
      <c r="AH99" s="30">
        <v>0</v>
      </c>
      <c r="AI99" s="30">
        <v>0</v>
      </c>
      <c r="AJ99" s="30">
        <v>0</v>
      </c>
      <c r="AK99" s="30">
        <v>0</v>
      </c>
      <c r="AL99" s="30">
        <v>0</v>
      </c>
      <c r="AN99" s="30">
        <v>0</v>
      </c>
      <c r="AO99" s="30">
        <v>0</v>
      </c>
      <c r="AP99" s="30">
        <v>0</v>
      </c>
      <c r="AQ99" s="30">
        <v>0</v>
      </c>
    </row>
    <row r="100" spans="1:43">
      <c r="A100" s="6" t="s">
        <v>195</v>
      </c>
      <c r="B100" s="6"/>
      <c r="C100" s="7" t="s">
        <v>103</v>
      </c>
      <c r="D100" s="7" t="s">
        <v>197</v>
      </c>
      <c r="AD100" s="30">
        <v>0</v>
      </c>
      <c r="AE100" s="30">
        <v>0</v>
      </c>
      <c r="AF100" s="30">
        <v>0</v>
      </c>
      <c r="AG100" s="30">
        <v>0</v>
      </c>
      <c r="AH100" s="30">
        <v>0</v>
      </c>
      <c r="AI100" s="30">
        <v>0</v>
      </c>
      <c r="AJ100" s="30">
        <v>0</v>
      </c>
      <c r="AK100" s="30">
        <v>0</v>
      </c>
      <c r="AL100" s="30">
        <v>0</v>
      </c>
      <c r="AN100" s="30">
        <v>0</v>
      </c>
      <c r="AO100" s="30">
        <v>0</v>
      </c>
      <c r="AP100" s="30">
        <v>0</v>
      </c>
      <c r="AQ100" s="30">
        <v>0</v>
      </c>
    </row>
    <row r="101" spans="1:43">
      <c r="A101" s="6" t="s">
        <v>198</v>
      </c>
      <c r="B101" s="6"/>
      <c r="C101" s="7" t="s">
        <v>103</v>
      </c>
      <c r="D101" s="7" t="s">
        <v>199</v>
      </c>
      <c r="AD101" s="30">
        <v>0</v>
      </c>
      <c r="AE101" s="30">
        <v>0</v>
      </c>
      <c r="AF101" s="30">
        <v>0</v>
      </c>
      <c r="AG101" s="30">
        <v>0</v>
      </c>
      <c r="AH101" s="30">
        <v>0</v>
      </c>
      <c r="AI101" s="30">
        <v>0</v>
      </c>
      <c r="AJ101" s="30">
        <v>0</v>
      </c>
      <c r="AK101" s="30">
        <v>0</v>
      </c>
      <c r="AL101" s="30">
        <v>0</v>
      </c>
      <c r="AN101" s="30">
        <v>0</v>
      </c>
      <c r="AO101" s="30">
        <v>0</v>
      </c>
      <c r="AP101" s="30">
        <v>0</v>
      </c>
      <c r="AQ101" s="30">
        <v>0</v>
      </c>
    </row>
    <row r="102" spans="1:43">
      <c r="A102" s="6" t="s">
        <v>200</v>
      </c>
      <c r="B102" s="6"/>
      <c r="C102" s="7" t="s">
        <v>103</v>
      </c>
      <c r="D102" s="7" t="s">
        <v>201</v>
      </c>
      <c r="AD102" s="30">
        <v>0</v>
      </c>
      <c r="AE102" s="30">
        <v>0</v>
      </c>
      <c r="AF102" s="30">
        <v>0</v>
      </c>
      <c r="AG102" s="30">
        <v>0</v>
      </c>
      <c r="AH102" s="30">
        <v>0</v>
      </c>
      <c r="AI102" s="30" t="s">
        <v>324</v>
      </c>
      <c r="AJ102" s="30" t="s">
        <v>324</v>
      </c>
      <c r="AK102" s="30" t="s">
        <v>324</v>
      </c>
      <c r="AL102" s="30"/>
      <c r="AN102" s="30"/>
      <c r="AO102" s="30">
        <v>0</v>
      </c>
      <c r="AP102" s="30">
        <v>0</v>
      </c>
      <c r="AQ102" s="30"/>
    </row>
    <row r="103" spans="1:43">
      <c r="A103" s="6" t="s">
        <v>202</v>
      </c>
      <c r="B103" s="6"/>
      <c r="C103" s="7" t="s">
        <v>103</v>
      </c>
      <c r="D103" s="7" t="s">
        <v>203</v>
      </c>
      <c r="AD103" s="30">
        <v>0</v>
      </c>
      <c r="AE103" s="30">
        <v>0</v>
      </c>
      <c r="AF103" s="30">
        <v>0</v>
      </c>
      <c r="AG103" s="30">
        <v>0</v>
      </c>
      <c r="AH103" s="30">
        <v>0</v>
      </c>
      <c r="AI103" s="30">
        <v>0</v>
      </c>
      <c r="AJ103" s="30">
        <v>0</v>
      </c>
      <c r="AK103" s="30">
        <v>0</v>
      </c>
      <c r="AL103" s="30">
        <v>0</v>
      </c>
      <c r="AN103" s="30">
        <v>0</v>
      </c>
      <c r="AO103" s="30">
        <v>0</v>
      </c>
      <c r="AP103" s="30">
        <v>0</v>
      </c>
      <c r="AQ103" s="30">
        <v>0</v>
      </c>
    </row>
    <row r="104" spans="1:43">
      <c r="A104" s="6" t="s">
        <v>204</v>
      </c>
      <c r="B104" s="6"/>
      <c r="C104" s="7" t="s">
        <v>103</v>
      </c>
      <c r="D104" s="7" t="s">
        <v>205</v>
      </c>
      <c r="AD104" s="30">
        <v>0</v>
      </c>
      <c r="AE104" s="30">
        <v>0</v>
      </c>
      <c r="AF104" s="30">
        <v>0</v>
      </c>
      <c r="AG104" s="30">
        <v>0</v>
      </c>
      <c r="AH104" s="30">
        <v>0</v>
      </c>
      <c r="AI104" s="30">
        <v>0</v>
      </c>
      <c r="AJ104" s="30">
        <v>0</v>
      </c>
      <c r="AK104" s="30">
        <v>0</v>
      </c>
      <c r="AL104" s="30">
        <v>0</v>
      </c>
      <c r="AN104" s="30">
        <v>0</v>
      </c>
      <c r="AO104" s="30">
        <v>0</v>
      </c>
      <c r="AP104" s="30">
        <v>0</v>
      </c>
      <c r="AQ104" s="30">
        <v>0</v>
      </c>
    </row>
    <row r="105" spans="1:43">
      <c r="A105" s="10" t="s">
        <v>206</v>
      </c>
      <c r="B105" s="6"/>
      <c r="C105" s="7" t="s">
        <v>103</v>
      </c>
      <c r="D105" s="11" t="s">
        <v>207</v>
      </c>
      <c r="AD105" s="30">
        <v>0</v>
      </c>
      <c r="AE105" s="30">
        <v>0</v>
      </c>
      <c r="AF105" s="30">
        <v>0</v>
      </c>
      <c r="AG105" s="30">
        <v>0</v>
      </c>
      <c r="AH105" s="30">
        <v>0</v>
      </c>
      <c r="AI105" s="30">
        <v>0</v>
      </c>
      <c r="AJ105" s="30">
        <v>0</v>
      </c>
      <c r="AK105" s="30">
        <v>0</v>
      </c>
      <c r="AL105" s="30">
        <v>0</v>
      </c>
      <c r="AN105" s="30">
        <v>0</v>
      </c>
      <c r="AO105" s="30">
        <v>0</v>
      </c>
      <c r="AP105" s="30">
        <v>0</v>
      </c>
      <c r="AQ105" s="30">
        <v>0</v>
      </c>
    </row>
    <row r="106" spans="1:43">
      <c r="A106" s="6" t="s">
        <v>208</v>
      </c>
      <c r="B106" s="6"/>
      <c r="C106" s="7" t="s">
        <v>103</v>
      </c>
      <c r="D106" s="7" t="s">
        <v>209</v>
      </c>
      <c r="AD106" s="30">
        <v>0</v>
      </c>
      <c r="AE106" s="30">
        <v>0</v>
      </c>
      <c r="AF106" s="30">
        <v>0</v>
      </c>
      <c r="AG106" s="30">
        <v>0</v>
      </c>
      <c r="AH106" s="30">
        <v>0</v>
      </c>
      <c r="AI106" s="30">
        <v>0</v>
      </c>
      <c r="AJ106" s="30">
        <v>0</v>
      </c>
      <c r="AK106" s="30">
        <v>0</v>
      </c>
      <c r="AL106" s="30">
        <v>0</v>
      </c>
      <c r="AN106" s="30">
        <v>0</v>
      </c>
      <c r="AO106" s="30">
        <v>0</v>
      </c>
      <c r="AP106" s="30">
        <v>0</v>
      </c>
      <c r="AQ106" s="30">
        <v>0</v>
      </c>
    </row>
    <row r="107" spans="1:43">
      <c r="A107" s="6" t="s">
        <v>210</v>
      </c>
      <c r="B107" s="6"/>
      <c r="C107" s="7" t="s">
        <v>103</v>
      </c>
      <c r="D107" s="7" t="s">
        <v>211</v>
      </c>
      <c r="AD107" s="30">
        <v>0</v>
      </c>
      <c r="AE107" s="30">
        <v>0</v>
      </c>
      <c r="AF107" s="30">
        <v>0</v>
      </c>
      <c r="AG107" s="30">
        <v>0</v>
      </c>
      <c r="AH107" s="30">
        <v>0</v>
      </c>
      <c r="AI107" s="30">
        <v>0</v>
      </c>
      <c r="AJ107" s="30">
        <v>0</v>
      </c>
      <c r="AK107" s="30">
        <v>0</v>
      </c>
      <c r="AL107" s="30">
        <v>0</v>
      </c>
      <c r="AN107" s="30">
        <v>0</v>
      </c>
      <c r="AO107" s="30">
        <v>0</v>
      </c>
      <c r="AP107" s="30">
        <v>0</v>
      </c>
      <c r="AQ107" s="30">
        <v>0</v>
      </c>
    </row>
    <row r="108" spans="1:43">
      <c r="A108" s="6" t="s">
        <v>212</v>
      </c>
      <c r="B108" s="6"/>
      <c r="C108" s="7" t="s">
        <v>103</v>
      </c>
      <c r="D108" s="7" t="s">
        <v>213</v>
      </c>
      <c r="AD108" s="30">
        <v>0</v>
      </c>
      <c r="AE108" s="30">
        <v>0</v>
      </c>
      <c r="AF108" s="30">
        <v>0</v>
      </c>
      <c r="AG108" s="30">
        <v>0</v>
      </c>
      <c r="AH108" s="30">
        <v>0</v>
      </c>
      <c r="AI108" s="30">
        <v>0</v>
      </c>
      <c r="AJ108" s="30">
        <v>0</v>
      </c>
      <c r="AK108" s="30">
        <v>0</v>
      </c>
      <c r="AL108" s="30">
        <v>0</v>
      </c>
      <c r="AN108" s="30">
        <v>0</v>
      </c>
      <c r="AO108" s="30">
        <v>0</v>
      </c>
      <c r="AP108" s="30">
        <v>0</v>
      </c>
      <c r="AQ108" s="30">
        <v>0</v>
      </c>
    </row>
    <row r="109" spans="1:43">
      <c r="A109" s="6" t="s">
        <v>214</v>
      </c>
      <c r="B109" s="6"/>
      <c r="C109" s="7" t="s">
        <v>103</v>
      </c>
      <c r="D109" s="7" t="s">
        <v>215</v>
      </c>
      <c r="AD109" s="30">
        <v>0</v>
      </c>
      <c r="AE109" s="30">
        <v>0</v>
      </c>
      <c r="AF109" s="30">
        <v>0</v>
      </c>
      <c r="AG109" s="30">
        <v>0</v>
      </c>
      <c r="AH109" s="30">
        <v>0</v>
      </c>
      <c r="AI109" s="30">
        <v>0</v>
      </c>
      <c r="AJ109" s="30">
        <v>0</v>
      </c>
      <c r="AK109" s="30">
        <v>0</v>
      </c>
      <c r="AL109" s="30">
        <v>0</v>
      </c>
      <c r="AN109" s="30">
        <v>0</v>
      </c>
      <c r="AO109" s="30">
        <v>0</v>
      </c>
      <c r="AP109" s="30">
        <v>0</v>
      </c>
      <c r="AQ109" s="30">
        <v>0</v>
      </c>
    </row>
    <row r="110" spans="1:43">
      <c r="A110" s="6" t="s">
        <v>216</v>
      </c>
      <c r="B110" s="6"/>
      <c r="C110" s="7" t="s">
        <v>103</v>
      </c>
      <c r="D110" s="7" t="s">
        <v>217</v>
      </c>
      <c r="AD110" s="30">
        <v>0</v>
      </c>
      <c r="AE110" s="30">
        <v>0</v>
      </c>
      <c r="AF110" s="30">
        <v>0</v>
      </c>
      <c r="AG110" s="30">
        <v>0</v>
      </c>
      <c r="AH110" s="30">
        <v>0</v>
      </c>
      <c r="AI110" s="30">
        <v>0</v>
      </c>
      <c r="AJ110" s="30">
        <v>0</v>
      </c>
      <c r="AK110" s="30">
        <v>0</v>
      </c>
      <c r="AL110" s="30">
        <v>0</v>
      </c>
      <c r="AN110" s="30">
        <v>0</v>
      </c>
      <c r="AO110" s="30">
        <v>0</v>
      </c>
      <c r="AP110" s="30">
        <v>0</v>
      </c>
      <c r="AQ110" s="30">
        <v>0</v>
      </c>
    </row>
    <row r="111" spans="1:43">
      <c r="A111" s="6" t="s">
        <v>218</v>
      </c>
      <c r="B111" s="6"/>
      <c r="C111" s="7" t="s">
        <v>103</v>
      </c>
      <c r="D111" s="7" t="s">
        <v>219</v>
      </c>
      <c r="E111" s="15">
        <v>0</v>
      </c>
      <c r="F111" s="15">
        <v>0</v>
      </c>
      <c r="G111" s="15">
        <v>0</v>
      </c>
      <c r="H111" s="15">
        <v>938</v>
      </c>
      <c r="I111" s="15">
        <v>938</v>
      </c>
      <c r="J111" s="15">
        <v>938</v>
      </c>
      <c r="K111" s="21">
        <v>2465</v>
      </c>
      <c r="L111" s="21">
        <v>2465</v>
      </c>
      <c r="M111" s="21">
        <v>2465</v>
      </c>
      <c r="N111" s="21">
        <v>4295</v>
      </c>
      <c r="O111" s="21">
        <v>4295</v>
      </c>
      <c r="P111" s="21">
        <v>4295</v>
      </c>
      <c r="Q111" s="21">
        <v>0</v>
      </c>
      <c r="R111" s="21">
        <v>0</v>
      </c>
      <c r="S111" s="21">
        <v>0</v>
      </c>
      <c r="T111" s="21">
        <v>-31006</v>
      </c>
      <c r="U111" s="21">
        <v>-31006</v>
      </c>
      <c r="V111" s="21">
        <v>-31006</v>
      </c>
      <c r="W111" s="21">
        <v>-866</v>
      </c>
      <c r="X111" s="21">
        <v>-866</v>
      </c>
      <c r="Y111" s="21">
        <v>-866</v>
      </c>
      <c r="Z111" s="21">
        <v>-1562</v>
      </c>
      <c r="AA111" s="21">
        <v>-1562</v>
      </c>
      <c r="AB111" s="21">
        <v>-1562</v>
      </c>
      <c r="AC111" s="21">
        <v>0</v>
      </c>
      <c r="AD111" s="30">
        <v>0</v>
      </c>
      <c r="AE111" s="30">
        <v>0</v>
      </c>
      <c r="AF111" s="30">
        <v>-123</v>
      </c>
      <c r="AG111" s="30">
        <v>-123</v>
      </c>
      <c r="AH111" s="30">
        <v>-123</v>
      </c>
      <c r="AI111" s="30">
        <v>-4765</v>
      </c>
      <c r="AJ111" s="30">
        <v>-4765</v>
      </c>
      <c r="AK111" s="30">
        <v>-4765</v>
      </c>
      <c r="AL111" s="30">
        <v>2037</v>
      </c>
      <c r="AN111" s="30">
        <v>2037</v>
      </c>
      <c r="AO111" s="30">
        <v>2037</v>
      </c>
      <c r="AP111" s="30">
        <v>2037</v>
      </c>
      <c r="AQ111" s="30">
        <v>0</v>
      </c>
    </row>
    <row r="112" spans="1:43">
      <c r="A112" s="6" t="s">
        <v>220</v>
      </c>
      <c r="B112" s="6"/>
      <c r="C112" s="7" t="s">
        <v>103</v>
      </c>
      <c r="D112" s="7" t="s">
        <v>221</v>
      </c>
      <c r="W112" s="29"/>
      <c r="AD112" s="30">
        <v>0</v>
      </c>
      <c r="AE112" s="30">
        <v>0</v>
      </c>
      <c r="AF112" s="30">
        <v>0</v>
      </c>
      <c r="AG112" s="30">
        <v>0</v>
      </c>
      <c r="AH112" s="30">
        <v>0</v>
      </c>
      <c r="AI112" s="30">
        <v>0</v>
      </c>
      <c r="AJ112" s="30">
        <v>0</v>
      </c>
      <c r="AK112" s="30">
        <v>0</v>
      </c>
      <c r="AL112" s="30">
        <v>0</v>
      </c>
      <c r="AN112" s="30">
        <v>0</v>
      </c>
      <c r="AO112" s="30">
        <v>0</v>
      </c>
      <c r="AP112" s="30">
        <v>0</v>
      </c>
      <c r="AQ112" s="30">
        <v>0</v>
      </c>
    </row>
    <row r="113" spans="1:43">
      <c r="A113" s="10" t="s">
        <v>222</v>
      </c>
      <c r="B113" s="6"/>
      <c r="C113" s="7" t="s">
        <v>103</v>
      </c>
      <c r="D113" s="11" t="s">
        <v>223</v>
      </c>
      <c r="AD113" s="30">
        <v>0</v>
      </c>
      <c r="AE113" s="30">
        <v>0</v>
      </c>
      <c r="AF113" s="30">
        <v>0</v>
      </c>
      <c r="AG113" s="30">
        <v>0</v>
      </c>
      <c r="AH113" s="30">
        <v>0</v>
      </c>
      <c r="AI113" s="30">
        <v>0</v>
      </c>
      <c r="AJ113" s="30">
        <v>0</v>
      </c>
      <c r="AK113" s="30">
        <v>0</v>
      </c>
      <c r="AL113" s="30">
        <v>0</v>
      </c>
      <c r="AN113" s="30">
        <v>0</v>
      </c>
      <c r="AO113" s="30">
        <v>0</v>
      </c>
      <c r="AP113" s="30">
        <v>0</v>
      </c>
      <c r="AQ113" s="30">
        <v>0</v>
      </c>
    </row>
    <row r="114" spans="1:43">
      <c r="A114" s="6" t="s">
        <v>224</v>
      </c>
      <c r="B114" s="6"/>
      <c r="C114" s="7" t="s">
        <v>103</v>
      </c>
      <c r="D114" s="7" t="s">
        <v>225</v>
      </c>
      <c r="AD114" s="30">
        <v>0</v>
      </c>
      <c r="AE114" s="30">
        <v>0</v>
      </c>
      <c r="AF114" s="30">
        <v>0</v>
      </c>
      <c r="AG114" s="30">
        <v>0</v>
      </c>
      <c r="AH114" s="30">
        <v>0</v>
      </c>
      <c r="AI114" s="30">
        <v>0</v>
      </c>
      <c r="AJ114" s="30">
        <v>0</v>
      </c>
      <c r="AK114" s="30">
        <v>0</v>
      </c>
      <c r="AL114" s="30">
        <v>0</v>
      </c>
      <c r="AN114" s="30">
        <v>0</v>
      </c>
      <c r="AO114" s="30">
        <v>0</v>
      </c>
      <c r="AP114" s="30">
        <v>0</v>
      </c>
      <c r="AQ114" s="30">
        <v>0</v>
      </c>
    </row>
    <row r="115" spans="1:43">
      <c r="A115" s="6" t="s">
        <v>226</v>
      </c>
      <c r="B115" s="6"/>
      <c r="C115" s="7" t="s">
        <v>103</v>
      </c>
      <c r="D115" s="7" t="s">
        <v>227</v>
      </c>
      <c r="AD115" s="30">
        <v>0</v>
      </c>
      <c r="AE115" s="30">
        <v>0</v>
      </c>
      <c r="AF115" s="30">
        <v>0</v>
      </c>
      <c r="AG115" s="30">
        <v>0</v>
      </c>
      <c r="AH115" s="30">
        <v>0</v>
      </c>
      <c r="AI115" s="30">
        <v>0</v>
      </c>
      <c r="AJ115" s="30">
        <v>0</v>
      </c>
      <c r="AK115" s="30">
        <v>0</v>
      </c>
      <c r="AL115" s="30">
        <v>0</v>
      </c>
      <c r="AN115" s="30">
        <v>0</v>
      </c>
      <c r="AO115" s="30">
        <v>0</v>
      </c>
      <c r="AP115" s="30">
        <v>0</v>
      </c>
      <c r="AQ115" s="30">
        <v>0</v>
      </c>
    </row>
    <row r="116" spans="1:43">
      <c r="A116" s="6" t="s">
        <v>228</v>
      </c>
      <c r="B116" s="6"/>
      <c r="C116" s="7" t="s">
        <v>103</v>
      </c>
      <c r="D116" s="7" t="s">
        <v>229</v>
      </c>
      <c r="AD116" s="30">
        <v>0</v>
      </c>
      <c r="AE116" s="30">
        <v>0</v>
      </c>
      <c r="AF116" s="30">
        <v>0</v>
      </c>
      <c r="AG116" s="30">
        <v>0</v>
      </c>
      <c r="AH116" s="30">
        <v>0</v>
      </c>
      <c r="AI116" s="30">
        <v>0</v>
      </c>
      <c r="AJ116" s="30">
        <v>0</v>
      </c>
      <c r="AK116" s="30">
        <v>0</v>
      </c>
      <c r="AL116" s="30">
        <v>0</v>
      </c>
      <c r="AN116" s="30">
        <v>0</v>
      </c>
      <c r="AO116" s="30">
        <v>0</v>
      </c>
      <c r="AP116" s="30">
        <v>0</v>
      </c>
      <c r="AQ116" s="30">
        <v>0</v>
      </c>
    </row>
    <row r="117" spans="1:43">
      <c r="A117" s="6" t="s">
        <v>230</v>
      </c>
      <c r="B117" s="6"/>
      <c r="C117" s="7" t="s">
        <v>103</v>
      </c>
      <c r="D117" s="7" t="s">
        <v>231</v>
      </c>
      <c r="AD117" s="30">
        <v>0</v>
      </c>
      <c r="AE117" s="30">
        <v>0</v>
      </c>
      <c r="AF117" s="30">
        <v>0</v>
      </c>
      <c r="AG117" s="30">
        <v>0</v>
      </c>
      <c r="AH117" s="30">
        <v>0</v>
      </c>
      <c r="AI117" s="30">
        <v>0</v>
      </c>
      <c r="AJ117" s="30">
        <v>0</v>
      </c>
      <c r="AK117" s="30">
        <v>0</v>
      </c>
      <c r="AL117" s="30">
        <v>0</v>
      </c>
      <c r="AN117" s="30">
        <v>0</v>
      </c>
      <c r="AO117" s="30">
        <v>0</v>
      </c>
      <c r="AP117" s="30">
        <v>0</v>
      </c>
      <c r="AQ117" s="30">
        <v>0</v>
      </c>
    </row>
    <row r="118" spans="1:43">
      <c r="A118" s="6" t="s">
        <v>232</v>
      </c>
      <c r="B118" s="6"/>
      <c r="C118" s="7" t="s">
        <v>103</v>
      </c>
      <c r="D118" s="7" t="s">
        <v>233</v>
      </c>
      <c r="AD118" s="30">
        <v>0</v>
      </c>
      <c r="AE118" s="30">
        <v>0</v>
      </c>
      <c r="AF118" s="30">
        <v>0</v>
      </c>
      <c r="AG118" s="30">
        <v>0</v>
      </c>
      <c r="AH118" s="30">
        <v>0</v>
      </c>
      <c r="AI118" s="30">
        <v>0</v>
      </c>
      <c r="AJ118" s="30">
        <v>0</v>
      </c>
      <c r="AK118" s="30">
        <v>0</v>
      </c>
      <c r="AL118" s="30">
        <v>0</v>
      </c>
      <c r="AN118" s="30">
        <v>0</v>
      </c>
      <c r="AO118" s="30">
        <v>0</v>
      </c>
      <c r="AP118" s="30">
        <v>0</v>
      </c>
      <c r="AQ118" s="30">
        <v>0</v>
      </c>
    </row>
    <row r="119" spans="1:43">
      <c r="A119" s="6" t="s">
        <v>234</v>
      </c>
      <c r="B119" s="6"/>
      <c r="C119" s="7" t="s">
        <v>103</v>
      </c>
      <c r="D119" s="7" t="s">
        <v>235</v>
      </c>
      <c r="AD119" s="30">
        <v>0</v>
      </c>
      <c r="AE119" s="30">
        <v>0</v>
      </c>
      <c r="AF119" s="30">
        <v>0</v>
      </c>
      <c r="AG119" s="30">
        <v>0</v>
      </c>
      <c r="AH119" s="30">
        <v>0</v>
      </c>
      <c r="AI119" s="30">
        <v>0</v>
      </c>
      <c r="AJ119" s="30">
        <v>0</v>
      </c>
      <c r="AK119" s="30">
        <v>0</v>
      </c>
      <c r="AL119" s="30">
        <v>0</v>
      </c>
      <c r="AN119" s="30">
        <v>0</v>
      </c>
      <c r="AO119" s="30">
        <v>0</v>
      </c>
      <c r="AP119" s="30">
        <v>0</v>
      </c>
      <c r="AQ119" s="30">
        <v>0</v>
      </c>
    </row>
    <row r="120" spans="1:43">
      <c r="A120" s="6" t="s">
        <v>236</v>
      </c>
      <c r="B120" s="6"/>
      <c r="C120" s="7" t="s">
        <v>103</v>
      </c>
      <c r="D120" s="7" t="s">
        <v>237</v>
      </c>
      <c r="AD120" s="30">
        <v>0</v>
      </c>
      <c r="AE120" s="30">
        <v>0</v>
      </c>
      <c r="AF120" s="30">
        <v>0</v>
      </c>
      <c r="AG120" s="30">
        <v>0</v>
      </c>
      <c r="AH120" s="30">
        <v>0</v>
      </c>
      <c r="AI120" s="30">
        <v>0</v>
      </c>
      <c r="AJ120" s="30">
        <v>0</v>
      </c>
      <c r="AK120" s="30">
        <v>0</v>
      </c>
      <c r="AL120" s="30">
        <v>0</v>
      </c>
      <c r="AN120" s="30">
        <v>0</v>
      </c>
      <c r="AO120" s="30">
        <v>0</v>
      </c>
      <c r="AP120" s="30">
        <v>0</v>
      </c>
      <c r="AQ120" s="30">
        <v>0</v>
      </c>
    </row>
    <row r="121" spans="1:43">
      <c r="A121" s="6" t="s">
        <v>238</v>
      </c>
      <c r="B121" s="6" t="s">
        <v>239</v>
      </c>
      <c r="C121" s="7" t="s">
        <v>103</v>
      </c>
      <c r="D121" s="11" t="s">
        <v>240</v>
      </c>
      <c r="AD121" s="30">
        <v>0</v>
      </c>
      <c r="AE121" s="30">
        <v>0</v>
      </c>
      <c r="AF121" s="30">
        <v>0</v>
      </c>
      <c r="AG121" s="30">
        <v>0</v>
      </c>
      <c r="AH121" s="30">
        <v>0</v>
      </c>
      <c r="AI121" s="30">
        <v>0</v>
      </c>
      <c r="AJ121" s="30">
        <v>0</v>
      </c>
      <c r="AK121" s="30">
        <v>0</v>
      </c>
      <c r="AL121" s="30">
        <v>0</v>
      </c>
      <c r="AN121" s="30">
        <v>0</v>
      </c>
      <c r="AO121" s="30">
        <v>0</v>
      </c>
      <c r="AP121" s="30">
        <v>0</v>
      </c>
      <c r="AQ121" s="30">
        <v>0</v>
      </c>
    </row>
    <row r="122" spans="1:43">
      <c r="A122" s="12" t="s">
        <v>241</v>
      </c>
      <c r="B122" s="6"/>
      <c r="C122" s="7" t="s">
        <v>103</v>
      </c>
      <c r="D122" s="11" t="s">
        <v>242</v>
      </c>
      <c r="AD122" s="30">
        <v>0</v>
      </c>
      <c r="AE122" s="30">
        <v>0</v>
      </c>
      <c r="AF122" s="30">
        <v>0</v>
      </c>
      <c r="AG122" s="30">
        <v>0</v>
      </c>
      <c r="AH122" s="30">
        <v>0</v>
      </c>
      <c r="AI122" s="30">
        <v>0</v>
      </c>
      <c r="AJ122" s="30">
        <v>0</v>
      </c>
      <c r="AK122" s="30">
        <v>0</v>
      </c>
      <c r="AL122" s="30">
        <v>0</v>
      </c>
      <c r="AN122" s="30">
        <v>0</v>
      </c>
      <c r="AO122" s="30">
        <v>0</v>
      </c>
      <c r="AP122" s="30">
        <v>0</v>
      </c>
      <c r="AQ122" s="30">
        <v>0</v>
      </c>
    </row>
    <row r="123" spans="1:43">
      <c r="A123" s="6" t="s">
        <v>243</v>
      </c>
      <c r="B123" s="6"/>
      <c r="C123" s="7" t="s">
        <v>103</v>
      </c>
      <c r="D123" s="11" t="s">
        <v>244</v>
      </c>
      <c r="E123" s="15">
        <v>-4886</v>
      </c>
      <c r="F123" s="15">
        <v>-4886</v>
      </c>
      <c r="G123" s="15">
        <v>-4886</v>
      </c>
      <c r="H123" s="15">
        <v>52534</v>
      </c>
      <c r="I123" s="15">
        <v>52534</v>
      </c>
      <c r="J123" s="15">
        <v>52534</v>
      </c>
      <c r="K123" s="21">
        <v>0</v>
      </c>
      <c r="L123" s="21">
        <v>0</v>
      </c>
      <c r="M123" s="21">
        <v>0</v>
      </c>
      <c r="N123" s="21">
        <v>0</v>
      </c>
      <c r="O123" s="21">
        <v>0</v>
      </c>
      <c r="P123" s="21">
        <v>0</v>
      </c>
      <c r="Q123" s="21">
        <v>1359</v>
      </c>
      <c r="R123" s="21">
        <v>1359</v>
      </c>
      <c r="S123" s="21">
        <v>1359</v>
      </c>
      <c r="T123" s="21">
        <v>1359</v>
      </c>
      <c r="U123" s="15">
        <v>1359</v>
      </c>
      <c r="V123" s="15">
        <v>1359</v>
      </c>
      <c r="W123" s="21">
        <v>3097</v>
      </c>
      <c r="X123" s="15">
        <v>3097</v>
      </c>
      <c r="Y123" s="15">
        <v>3097</v>
      </c>
      <c r="Z123" s="15">
        <v>5532</v>
      </c>
      <c r="AA123" s="15">
        <v>5532</v>
      </c>
      <c r="AB123" s="15">
        <v>5532</v>
      </c>
      <c r="AC123" s="15">
        <v>-5304</v>
      </c>
      <c r="AD123" s="30">
        <v>-5304</v>
      </c>
      <c r="AE123" s="30">
        <v>-5304</v>
      </c>
      <c r="AF123" s="30">
        <v>-4910</v>
      </c>
      <c r="AG123" s="30">
        <v>-4910</v>
      </c>
      <c r="AH123" s="30">
        <v>-4910</v>
      </c>
      <c r="AI123" s="30">
        <v>-3997</v>
      </c>
      <c r="AJ123" s="30">
        <v>-3997</v>
      </c>
      <c r="AK123" s="30">
        <v>-3997</v>
      </c>
      <c r="AL123" s="30">
        <v>-3360</v>
      </c>
      <c r="AN123" s="30">
        <v>-3360</v>
      </c>
      <c r="AO123" s="30">
        <v>-3360</v>
      </c>
      <c r="AP123" s="30">
        <v>-3360</v>
      </c>
      <c r="AQ123" s="30">
        <v>-2360</v>
      </c>
    </row>
    <row r="124" spans="1:43">
      <c r="A124" s="12" t="s">
        <v>245</v>
      </c>
      <c r="B124" s="6"/>
      <c r="C124" s="7" t="s">
        <v>103</v>
      </c>
      <c r="D124" s="11" t="s">
        <v>246</v>
      </c>
      <c r="AD124" s="30">
        <v>0</v>
      </c>
      <c r="AE124" s="30">
        <v>0</v>
      </c>
      <c r="AF124" s="30">
        <v>0</v>
      </c>
      <c r="AG124" s="30">
        <v>0</v>
      </c>
      <c r="AH124" s="30">
        <v>0</v>
      </c>
      <c r="AI124" s="30">
        <v>0</v>
      </c>
      <c r="AJ124" s="30">
        <v>0</v>
      </c>
      <c r="AK124" s="30">
        <v>0</v>
      </c>
      <c r="AL124" s="30">
        <v>0</v>
      </c>
      <c r="AN124" s="30">
        <v>0</v>
      </c>
      <c r="AO124" s="30">
        <v>0</v>
      </c>
      <c r="AP124" s="30">
        <v>0</v>
      </c>
      <c r="AQ124" s="30">
        <v>0</v>
      </c>
    </row>
    <row r="125" spans="1:43">
      <c r="A125" s="44" t="s">
        <v>247</v>
      </c>
      <c r="B125" s="44"/>
      <c r="C125" s="45" t="s">
        <v>103</v>
      </c>
      <c r="D125" s="45" t="s">
        <v>248</v>
      </c>
      <c r="AD125" s="30">
        <v>0</v>
      </c>
      <c r="AE125" s="30">
        <v>0</v>
      </c>
      <c r="AF125" s="30">
        <v>0</v>
      </c>
      <c r="AG125" s="30">
        <v>0</v>
      </c>
      <c r="AH125" s="30">
        <v>0</v>
      </c>
      <c r="AI125" s="30">
        <v>0</v>
      </c>
      <c r="AJ125" s="30">
        <v>0</v>
      </c>
      <c r="AK125" s="30">
        <v>0</v>
      </c>
      <c r="AL125" s="30">
        <v>0</v>
      </c>
      <c r="AN125" s="30">
        <v>0</v>
      </c>
      <c r="AO125" s="30">
        <v>0</v>
      </c>
      <c r="AP125" s="30">
        <v>0</v>
      </c>
      <c r="AQ125" s="30">
        <v>0</v>
      </c>
    </row>
    <row r="126" spans="1:43">
      <c r="A126" s="12" t="s">
        <v>249</v>
      </c>
      <c r="B126" s="6"/>
      <c r="C126" s="7" t="s">
        <v>103</v>
      </c>
      <c r="D126" s="12" t="s">
        <v>250</v>
      </c>
      <c r="AD126" s="30">
        <v>0</v>
      </c>
      <c r="AE126" s="30">
        <v>0</v>
      </c>
      <c r="AF126" s="30">
        <v>0</v>
      </c>
      <c r="AG126" s="30">
        <v>0</v>
      </c>
      <c r="AH126" s="30">
        <v>0</v>
      </c>
      <c r="AI126" s="30">
        <v>0</v>
      </c>
      <c r="AJ126" s="30">
        <v>0</v>
      </c>
      <c r="AK126" s="30">
        <v>0</v>
      </c>
      <c r="AL126" s="30">
        <v>0</v>
      </c>
      <c r="AN126" s="30">
        <v>0</v>
      </c>
      <c r="AO126" s="30">
        <v>0</v>
      </c>
      <c r="AP126" s="30">
        <v>0</v>
      </c>
      <c r="AQ126" s="30">
        <v>0</v>
      </c>
    </row>
    <row r="127" spans="1:43">
      <c r="A127" s="12" t="s">
        <v>251</v>
      </c>
      <c r="B127" s="6"/>
      <c r="C127" s="7" t="s">
        <v>103</v>
      </c>
      <c r="D127" s="12" t="s">
        <v>252</v>
      </c>
      <c r="AD127" s="30"/>
      <c r="AE127" s="30"/>
      <c r="AF127" s="30">
        <v>0</v>
      </c>
      <c r="AG127" s="30">
        <v>0</v>
      </c>
      <c r="AH127" s="30">
        <v>0</v>
      </c>
      <c r="AI127" s="30">
        <v>0</v>
      </c>
      <c r="AJ127" s="30">
        <v>0</v>
      </c>
      <c r="AK127" s="30">
        <v>0</v>
      </c>
      <c r="AL127" s="30">
        <v>0</v>
      </c>
      <c r="AN127" s="30">
        <v>0</v>
      </c>
      <c r="AO127" s="30">
        <v>0</v>
      </c>
      <c r="AP127" s="30">
        <v>0</v>
      </c>
      <c r="AQ127" s="30">
        <v>0</v>
      </c>
    </row>
    <row r="128" spans="1:43">
      <c r="A128" s="8" t="s">
        <v>253</v>
      </c>
      <c r="B128" s="8"/>
      <c r="C128" s="9"/>
      <c r="D128" s="9"/>
      <c r="E128" s="16">
        <f t="shared" ref="E128:AC128" si="6">SUBTOTAL(9,E54:E127)</f>
        <v>-240894</v>
      </c>
      <c r="F128" s="16">
        <f t="shared" si="6"/>
        <v>-240894</v>
      </c>
      <c r="G128" s="16">
        <f t="shared" si="6"/>
        <v>-240894</v>
      </c>
      <c r="H128" s="16">
        <f t="shared" si="6"/>
        <v>-205835</v>
      </c>
      <c r="I128" s="16">
        <f t="shared" si="6"/>
        <v>-205835</v>
      </c>
      <c r="J128" s="16">
        <f t="shared" si="6"/>
        <v>-205835</v>
      </c>
      <c r="K128" s="16">
        <f t="shared" si="6"/>
        <v>-424405</v>
      </c>
      <c r="L128" s="16">
        <f t="shared" si="6"/>
        <v>-424405</v>
      </c>
      <c r="M128" s="16">
        <f t="shared" si="6"/>
        <v>-424405</v>
      </c>
      <c r="N128" s="16">
        <f t="shared" si="6"/>
        <v>-74856</v>
      </c>
      <c r="O128" s="16">
        <f t="shared" si="6"/>
        <v>-74856</v>
      </c>
      <c r="P128" s="16">
        <f t="shared" si="6"/>
        <v>-74856</v>
      </c>
      <c r="Q128" s="16">
        <f t="shared" si="6"/>
        <v>44508</v>
      </c>
      <c r="R128" s="16">
        <f t="shared" si="6"/>
        <v>44508</v>
      </c>
      <c r="S128" s="16">
        <f t="shared" si="6"/>
        <v>44508</v>
      </c>
      <c r="T128" s="16">
        <f t="shared" si="6"/>
        <v>95283</v>
      </c>
      <c r="U128" s="16">
        <f t="shared" si="6"/>
        <v>95283</v>
      </c>
      <c r="V128" s="16">
        <f t="shared" si="6"/>
        <v>95283</v>
      </c>
      <c r="W128" s="16">
        <f t="shared" si="6"/>
        <v>-33638</v>
      </c>
      <c r="X128" s="16">
        <f t="shared" si="6"/>
        <v>-33638</v>
      </c>
      <c r="Y128" s="16">
        <f t="shared" si="6"/>
        <v>-33638</v>
      </c>
      <c r="Z128" s="16">
        <f t="shared" si="6"/>
        <v>372712</v>
      </c>
      <c r="AA128" s="16">
        <f t="shared" si="6"/>
        <v>372712</v>
      </c>
      <c r="AB128" s="16">
        <f t="shared" si="6"/>
        <v>372712</v>
      </c>
      <c r="AC128" s="16">
        <f t="shared" si="6"/>
        <v>791658</v>
      </c>
      <c r="AD128" s="32">
        <v>791658</v>
      </c>
      <c r="AE128" s="32">
        <v>791658</v>
      </c>
      <c r="AF128" s="32">
        <v>921570</v>
      </c>
      <c r="AG128" s="32">
        <v>921570</v>
      </c>
      <c r="AH128" s="32">
        <v>921570</v>
      </c>
      <c r="AI128" s="32">
        <v>603246</v>
      </c>
      <c r="AJ128" s="32">
        <v>603246</v>
      </c>
      <c r="AK128" s="32">
        <v>603246</v>
      </c>
      <c r="AL128" s="32">
        <v>789439</v>
      </c>
      <c r="AN128" s="32">
        <v>789439</v>
      </c>
      <c r="AO128" s="32">
        <v>789439</v>
      </c>
      <c r="AP128" s="32">
        <v>789439</v>
      </c>
      <c r="AQ128" s="32">
        <v>1316192</v>
      </c>
    </row>
    <row r="129" spans="1:43">
      <c r="A129" s="6" t="s">
        <v>254</v>
      </c>
      <c r="B129" s="6" t="s">
        <v>255</v>
      </c>
      <c r="C129" s="7" t="s">
        <v>256</v>
      </c>
      <c r="D129" s="7" t="s">
        <v>257</v>
      </c>
      <c r="AD129" s="30">
        <v>0</v>
      </c>
      <c r="AE129" s="30">
        <v>0</v>
      </c>
      <c r="AF129" s="30">
        <v>0</v>
      </c>
      <c r="AG129" s="30">
        <v>0</v>
      </c>
      <c r="AH129" s="30">
        <v>0</v>
      </c>
      <c r="AI129" s="30">
        <v>0</v>
      </c>
      <c r="AJ129" s="30">
        <v>0</v>
      </c>
      <c r="AK129" s="30">
        <v>0</v>
      </c>
      <c r="AL129" s="30">
        <v>0</v>
      </c>
      <c r="AN129" s="30">
        <v>0</v>
      </c>
      <c r="AO129" s="30">
        <v>0</v>
      </c>
      <c r="AP129" s="30">
        <v>0</v>
      </c>
      <c r="AQ129" s="30">
        <v>0</v>
      </c>
    </row>
    <row r="130" spans="1:43">
      <c r="A130" s="6" t="s">
        <v>258</v>
      </c>
      <c r="B130" s="6" t="s">
        <v>255</v>
      </c>
      <c r="C130" s="7" t="s">
        <v>256</v>
      </c>
      <c r="D130" s="7" t="s">
        <v>259</v>
      </c>
      <c r="AD130" s="30">
        <v>0</v>
      </c>
      <c r="AE130" s="30">
        <v>0</v>
      </c>
      <c r="AF130" s="30">
        <v>0</v>
      </c>
      <c r="AG130" s="30">
        <v>0</v>
      </c>
      <c r="AH130" s="30">
        <v>0</v>
      </c>
      <c r="AI130" s="30">
        <v>0</v>
      </c>
      <c r="AJ130" s="30">
        <v>0</v>
      </c>
      <c r="AK130" s="30">
        <v>0</v>
      </c>
      <c r="AL130" s="30">
        <v>0</v>
      </c>
      <c r="AN130" s="30">
        <v>0</v>
      </c>
      <c r="AO130" s="30">
        <v>0</v>
      </c>
      <c r="AP130" s="30">
        <v>0</v>
      </c>
      <c r="AQ130" s="30">
        <v>0</v>
      </c>
    </row>
    <row r="131" spans="1:43">
      <c r="A131" s="6" t="s">
        <v>260</v>
      </c>
      <c r="B131" s="6" t="s">
        <v>255</v>
      </c>
      <c r="C131" s="7" t="s">
        <v>256</v>
      </c>
      <c r="D131" s="7" t="s">
        <v>261</v>
      </c>
      <c r="AD131" s="30">
        <v>0</v>
      </c>
      <c r="AE131" s="30">
        <v>0</v>
      </c>
      <c r="AF131" s="30">
        <v>0</v>
      </c>
      <c r="AG131" s="30">
        <v>0</v>
      </c>
      <c r="AH131" s="30">
        <v>0</v>
      </c>
      <c r="AI131" s="30">
        <v>0</v>
      </c>
      <c r="AJ131" s="30">
        <v>0</v>
      </c>
      <c r="AK131" s="30">
        <v>0</v>
      </c>
      <c r="AL131" s="30">
        <v>0</v>
      </c>
      <c r="AN131" s="30">
        <v>0</v>
      </c>
      <c r="AO131" s="30">
        <v>0</v>
      </c>
      <c r="AP131" s="30">
        <v>0</v>
      </c>
      <c r="AQ131" s="30">
        <v>0</v>
      </c>
    </row>
    <row r="132" spans="1:43">
      <c r="A132" s="6" t="s">
        <v>262</v>
      </c>
      <c r="B132" s="6" t="s">
        <v>341</v>
      </c>
      <c r="C132" s="7" t="s">
        <v>256</v>
      </c>
      <c r="D132" s="7" t="s">
        <v>263</v>
      </c>
      <c r="AD132" s="30">
        <v>0</v>
      </c>
      <c r="AE132" s="30">
        <v>0</v>
      </c>
      <c r="AF132" s="30">
        <v>0</v>
      </c>
      <c r="AG132" s="30">
        <v>0</v>
      </c>
      <c r="AH132" s="30">
        <v>0</v>
      </c>
      <c r="AI132" s="30">
        <v>0</v>
      </c>
      <c r="AJ132" s="30">
        <v>0</v>
      </c>
      <c r="AK132" s="30">
        <v>0</v>
      </c>
      <c r="AL132" s="30">
        <v>0</v>
      </c>
      <c r="AN132" s="30">
        <v>0</v>
      </c>
      <c r="AO132" s="30">
        <v>0</v>
      </c>
      <c r="AP132" s="30">
        <v>0</v>
      </c>
      <c r="AQ132" s="30">
        <v>0</v>
      </c>
    </row>
    <row r="133" spans="1:43">
      <c r="A133" s="6" t="s">
        <v>264</v>
      </c>
      <c r="B133" s="6" t="s">
        <v>341</v>
      </c>
      <c r="C133" s="7" t="s">
        <v>256</v>
      </c>
      <c r="D133" s="7" t="s">
        <v>265</v>
      </c>
      <c r="AD133" s="30">
        <v>0</v>
      </c>
      <c r="AE133" s="30">
        <v>0</v>
      </c>
      <c r="AF133" s="30">
        <v>0</v>
      </c>
      <c r="AG133" s="30">
        <v>0</v>
      </c>
      <c r="AH133" s="30">
        <v>0</v>
      </c>
      <c r="AI133" s="30">
        <v>0</v>
      </c>
      <c r="AJ133" s="30">
        <v>0</v>
      </c>
      <c r="AK133" s="30">
        <v>0</v>
      </c>
      <c r="AL133" s="30">
        <v>0</v>
      </c>
      <c r="AN133" s="30">
        <v>0</v>
      </c>
      <c r="AO133" s="30">
        <v>0</v>
      </c>
      <c r="AP133" s="30">
        <v>0</v>
      </c>
      <c r="AQ133" s="30">
        <v>0</v>
      </c>
    </row>
    <row r="134" spans="1:43">
      <c r="A134" s="6" t="s">
        <v>266</v>
      </c>
      <c r="B134" s="6"/>
      <c r="C134" s="7" t="s">
        <v>256</v>
      </c>
      <c r="D134" s="7" t="s">
        <v>267</v>
      </c>
      <c r="AD134" s="30">
        <v>0</v>
      </c>
      <c r="AE134" s="30">
        <v>0</v>
      </c>
      <c r="AF134" s="30">
        <v>0</v>
      </c>
      <c r="AG134" s="30">
        <v>0</v>
      </c>
      <c r="AH134" s="30">
        <v>0</v>
      </c>
      <c r="AI134" s="30">
        <v>0</v>
      </c>
      <c r="AJ134" s="30">
        <v>0</v>
      </c>
      <c r="AK134" s="30">
        <v>0</v>
      </c>
      <c r="AL134" s="30">
        <v>0</v>
      </c>
      <c r="AN134" s="30">
        <v>0</v>
      </c>
      <c r="AO134" s="30">
        <v>0</v>
      </c>
      <c r="AP134" s="30">
        <v>0</v>
      </c>
      <c r="AQ134" s="30">
        <v>0</v>
      </c>
    </row>
    <row r="135" spans="1:43">
      <c r="A135" s="6" t="s">
        <v>268</v>
      </c>
      <c r="B135" s="6"/>
      <c r="C135" s="7" t="s">
        <v>256</v>
      </c>
      <c r="D135" s="7" t="s">
        <v>269</v>
      </c>
      <c r="AD135" s="30">
        <v>0</v>
      </c>
      <c r="AE135" s="30">
        <v>0</v>
      </c>
      <c r="AF135" s="30">
        <v>0</v>
      </c>
      <c r="AG135" s="30">
        <v>0</v>
      </c>
      <c r="AH135" s="30">
        <v>0</v>
      </c>
      <c r="AI135" s="30">
        <v>0</v>
      </c>
      <c r="AJ135" s="30">
        <v>0</v>
      </c>
      <c r="AK135" s="30">
        <v>0</v>
      </c>
      <c r="AL135" s="30">
        <v>0</v>
      </c>
      <c r="AN135" s="30">
        <v>0</v>
      </c>
      <c r="AO135" s="30">
        <v>0</v>
      </c>
      <c r="AP135" s="30">
        <v>0</v>
      </c>
      <c r="AQ135" s="30">
        <v>0</v>
      </c>
    </row>
    <row r="136" spans="1:43">
      <c r="A136" s="6" t="s">
        <v>270</v>
      </c>
      <c r="B136" s="6"/>
      <c r="C136" s="7" t="s">
        <v>256</v>
      </c>
      <c r="D136" s="7" t="s">
        <v>271</v>
      </c>
      <c r="AD136" s="30">
        <v>0</v>
      </c>
      <c r="AE136" s="30">
        <v>0</v>
      </c>
      <c r="AF136" s="30">
        <v>0</v>
      </c>
      <c r="AG136" s="30">
        <v>0</v>
      </c>
      <c r="AH136" s="30">
        <v>0</v>
      </c>
      <c r="AI136" s="30">
        <v>0</v>
      </c>
      <c r="AJ136" s="30">
        <v>0</v>
      </c>
      <c r="AK136" s="30">
        <v>0</v>
      </c>
      <c r="AL136" s="30">
        <v>0</v>
      </c>
      <c r="AN136" s="30">
        <v>0</v>
      </c>
      <c r="AO136" s="30">
        <v>0</v>
      </c>
      <c r="AP136" s="30">
        <v>0</v>
      </c>
      <c r="AQ136" s="30">
        <v>0</v>
      </c>
    </row>
    <row r="137" spans="1:43">
      <c r="A137" s="6" t="s">
        <v>272</v>
      </c>
      <c r="B137" s="6" t="s">
        <v>341</v>
      </c>
      <c r="C137" s="7" t="s">
        <v>256</v>
      </c>
      <c r="D137" s="7" t="s">
        <v>273</v>
      </c>
      <c r="AD137" s="30">
        <v>0</v>
      </c>
      <c r="AE137" s="30">
        <v>0</v>
      </c>
      <c r="AF137" s="30">
        <v>0</v>
      </c>
      <c r="AG137" s="30">
        <v>0</v>
      </c>
      <c r="AH137" s="30">
        <v>0</v>
      </c>
      <c r="AI137" s="30">
        <v>0</v>
      </c>
      <c r="AJ137" s="30">
        <v>0</v>
      </c>
      <c r="AK137" s="30">
        <v>0</v>
      </c>
      <c r="AL137" s="30">
        <v>0</v>
      </c>
      <c r="AN137" s="30">
        <v>0</v>
      </c>
      <c r="AO137" s="30">
        <v>0</v>
      </c>
      <c r="AP137" s="30">
        <v>0</v>
      </c>
      <c r="AQ137" s="30">
        <v>0</v>
      </c>
    </row>
    <row r="138" spans="1:43">
      <c r="A138" s="6" t="s">
        <v>274</v>
      </c>
      <c r="B138" s="6" t="s">
        <v>341</v>
      </c>
      <c r="C138" s="7" t="s">
        <v>256</v>
      </c>
      <c r="D138" s="7" t="s">
        <v>275</v>
      </c>
      <c r="AD138" s="30">
        <v>0</v>
      </c>
      <c r="AE138" s="30">
        <v>0</v>
      </c>
      <c r="AF138" s="30">
        <v>0</v>
      </c>
      <c r="AG138" s="30">
        <v>0</v>
      </c>
      <c r="AH138" s="30">
        <v>0</v>
      </c>
      <c r="AI138" s="30">
        <v>0</v>
      </c>
      <c r="AJ138" s="30">
        <v>0</v>
      </c>
      <c r="AK138" s="30">
        <v>0</v>
      </c>
      <c r="AL138" s="30">
        <v>0</v>
      </c>
      <c r="AN138" s="30">
        <v>0</v>
      </c>
      <c r="AO138" s="30">
        <v>0</v>
      </c>
      <c r="AP138" s="30">
        <v>0</v>
      </c>
      <c r="AQ138" s="30">
        <v>0</v>
      </c>
    </row>
    <row r="139" spans="1:43">
      <c r="A139" s="6" t="s">
        <v>276</v>
      </c>
      <c r="B139" s="6"/>
      <c r="C139" s="7" t="s">
        <v>256</v>
      </c>
      <c r="D139" s="7" t="s">
        <v>277</v>
      </c>
      <c r="AD139" s="30">
        <v>0</v>
      </c>
      <c r="AE139" s="30">
        <v>0</v>
      </c>
      <c r="AF139" s="30">
        <v>0</v>
      </c>
      <c r="AG139" s="30">
        <v>0</v>
      </c>
      <c r="AH139" s="30">
        <v>0</v>
      </c>
      <c r="AI139" s="30">
        <v>0</v>
      </c>
      <c r="AJ139" s="30">
        <v>0</v>
      </c>
      <c r="AK139" s="30">
        <v>0</v>
      </c>
      <c r="AL139" s="30">
        <v>0</v>
      </c>
      <c r="AN139" s="30">
        <v>0</v>
      </c>
      <c r="AO139" s="30">
        <v>0</v>
      </c>
      <c r="AP139" s="30">
        <v>0</v>
      </c>
      <c r="AQ139" s="30">
        <v>0</v>
      </c>
    </row>
    <row r="140" spans="1:43">
      <c r="A140" s="6" t="s">
        <v>278</v>
      </c>
      <c r="B140" s="6"/>
      <c r="C140" s="7" t="s">
        <v>256</v>
      </c>
      <c r="D140" s="7" t="s">
        <v>279</v>
      </c>
      <c r="AD140" s="30">
        <v>0</v>
      </c>
      <c r="AE140" s="30">
        <v>0</v>
      </c>
      <c r="AF140" s="30">
        <v>0</v>
      </c>
      <c r="AG140" s="30">
        <v>0</v>
      </c>
      <c r="AH140" s="30">
        <v>0</v>
      </c>
      <c r="AI140" s="30">
        <v>0</v>
      </c>
      <c r="AJ140" s="30">
        <v>0</v>
      </c>
      <c r="AK140" s="30">
        <v>0</v>
      </c>
      <c r="AL140" s="30">
        <v>0</v>
      </c>
      <c r="AN140" s="30">
        <v>0</v>
      </c>
      <c r="AO140" s="30">
        <v>0</v>
      </c>
      <c r="AP140" s="30">
        <v>0</v>
      </c>
      <c r="AQ140" s="30">
        <v>0</v>
      </c>
    </row>
    <row r="141" spans="1:43">
      <c r="A141" s="6" t="s">
        <v>280</v>
      </c>
      <c r="B141" s="6" t="s">
        <v>341</v>
      </c>
      <c r="C141" s="7" t="s">
        <v>256</v>
      </c>
      <c r="D141" s="7" t="s">
        <v>281</v>
      </c>
      <c r="AD141" s="30">
        <v>0</v>
      </c>
      <c r="AE141" s="30">
        <v>0</v>
      </c>
      <c r="AF141" s="30">
        <v>0</v>
      </c>
      <c r="AG141" s="30">
        <v>0</v>
      </c>
      <c r="AH141" s="30">
        <v>0</v>
      </c>
      <c r="AI141" s="30">
        <v>0</v>
      </c>
      <c r="AJ141" s="30">
        <v>0</v>
      </c>
      <c r="AK141" s="30">
        <v>0</v>
      </c>
      <c r="AL141" s="30">
        <v>0</v>
      </c>
      <c r="AN141" s="30">
        <v>0</v>
      </c>
      <c r="AO141" s="30">
        <v>0</v>
      </c>
      <c r="AP141" s="30">
        <v>0</v>
      </c>
      <c r="AQ141" s="30">
        <v>0</v>
      </c>
    </row>
    <row r="142" spans="1:43">
      <c r="A142" s="6" t="s">
        <v>282</v>
      </c>
      <c r="B142" s="6" t="s">
        <v>341</v>
      </c>
      <c r="C142" s="7" t="s">
        <v>256</v>
      </c>
      <c r="D142" s="7" t="s">
        <v>283</v>
      </c>
      <c r="AD142" s="30">
        <v>0</v>
      </c>
      <c r="AE142" s="30">
        <v>0</v>
      </c>
      <c r="AF142" s="30">
        <v>0</v>
      </c>
      <c r="AG142" s="30">
        <v>0</v>
      </c>
      <c r="AH142" s="30">
        <v>0</v>
      </c>
      <c r="AI142" s="30">
        <v>0</v>
      </c>
      <c r="AJ142" s="30">
        <v>0</v>
      </c>
      <c r="AK142" s="30">
        <v>0</v>
      </c>
      <c r="AL142" s="30">
        <v>0</v>
      </c>
      <c r="AN142" s="30">
        <v>0</v>
      </c>
      <c r="AO142" s="30">
        <v>0</v>
      </c>
      <c r="AP142" s="30">
        <v>0</v>
      </c>
      <c r="AQ142" s="30">
        <v>0</v>
      </c>
    </row>
    <row r="143" spans="1:43">
      <c r="A143" s="6" t="s">
        <v>284</v>
      </c>
      <c r="B143" s="6"/>
      <c r="C143" s="7" t="s">
        <v>256</v>
      </c>
      <c r="D143" s="7" t="s">
        <v>285</v>
      </c>
      <c r="AD143" s="30">
        <v>0</v>
      </c>
      <c r="AE143" s="30">
        <v>0</v>
      </c>
      <c r="AF143" s="30">
        <v>0</v>
      </c>
      <c r="AG143" s="30">
        <v>0</v>
      </c>
      <c r="AH143" s="30">
        <v>0</v>
      </c>
      <c r="AI143" s="30">
        <v>0</v>
      </c>
      <c r="AJ143" s="30">
        <v>0</v>
      </c>
      <c r="AK143" s="30">
        <v>0</v>
      </c>
      <c r="AL143" s="30">
        <v>0</v>
      </c>
      <c r="AN143" s="30">
        <v>0</v>
      </c>
      <c r="AO143" s="30">
        <v>0</v>
      </c>
      <c r="AP143" s="30">
        <v>0</v>
      </c>
      <c r="AQ143" s="30">
        <v>0</v>
      </c>
    </row>
    <row r="144" spans="1:43">
      <c r="A144" s="6" t="s">
        <v>286</v>
      </c>
      <c r="B144" s="6"/>
      <c r="C144" s="7" t="s">
        <v>256</v>
      </c>
      <c r="D144" s="7" t="s">
        <v>287</v>
      </c>
      <c r="AD144" s="30">
        <v>0</v>
      </c>
      <c r="AE144" s="30">
        <v>0</v>
      </c>
      <c r="AF144" s="30">
        <v>0</v>
      </c>
      <c r="AG144" s="30">
        <v>0</v>
      </c>
      <c r="AH144" s="30">
        <v>0</v>
      </c>
      <c r="AI144" s="30">
        <v>0</v>
      </c>
      <c r="AJ144" s="30">
        <v>0</v>
      </c>
      <c r="AK144" s="30">
        <v>0</v>
      </c>
      <c r="AL144" s="30">
        <v>0</v>
      </c>
      <c r="AN144" s="30">
        <v>0</v>
      </c>
      <c r="AO144" s="30">
        <v>0</v>
      </c>
      <c r="AP144" s="30">
        <v>0</v>
      </c>
      <c r="AQ144" s="30">
        <v>0</v>
      </c>
    </row>
    <row r="145" spans="1:43">
      <c r="A145" s="6" t="s">
        <v>288</v>
      </c>
      <c r="B145" s="6"/>
      <c r="C145" s="7" t="s">
        <v>256</v>
      </c>
      <c r="D145" s="7" t="s">
        <v>289</v>
      </c>
      <c r="AD145" s="30">
        <v>0</v>
      </c>
      <c r="AE145" s="30">
        <v>0</v>
      </c>
      <c r="AF145" s="30">
        <v>0</v>
      </c>
      <c r="AG145" s="30">
        <v>0</v>
      </c>
      <c r="AH145" s="30">
        <v>0</v>
      </c>
      <c r="AI145" s="30">
        <v>0</v>
      </c>
      <c r="AJ145" s="30">
        <v>0</v>
      </c>
      <c r="AK145" s="30">
        <v>0</v>
      </c>
      <c r="AL145" s="30">
        <v>0</v>
      </c>
      <c r="AN145" s="30">
        <v>0</v>
      </c>
      <c r="AO145" s="30">
        <v>0</v>
      </c>
      <c r="AP145" s="30">
        <v>0</v>
      </c>
      <c r="AQ145" s="30">
        <v>0</v>
      </c>
    </row>
    <row r="146" spans="1:43">
      <c r="A146" s="6" t="s">
        <v>290</v>
      </c>
      <c r="B146" s="6" t="s">
        <v>341</v>
      </c>
      <c r="C146" s="7" t="s">
        <v>256</v>
      </c>
      <c r="D146" s="7" t="s">
        <v>291</v>
      </c>
      <c r="AD146" s="30">
        <v>0</v>
      </c>
      <c r="AE146" s="30">
        <v>0</v>
      </c>
      <c r="AF146" s="30">
        <v>0</v>
      </c>
      <c r="AG146" s="30">
        <v>0</v>
      </c>
      <c r="AH146" s="30">
        <v>0</v>
      </c>
      <c r="AI146" s="30">
        <v>0</v>
      </c>
      <c r="AJ146" s="30">
        <v>0</v>
      </c>
      <c r="AK146" s="30">
        <v>0</v>
      </c>
      <c r="AL146" s="30">
        <v>0</v>
      </c>
      <c r="AN146" s="30">
        <v>0</v>
      </c>
      <c r="AO146" s="30">
        <v>0</v>
      </c>
      <c r="AP146" s="30">
        <v>0</v>
      </c>
      <c r="AQ146" s="30">
        <v>0</v>
      </c>
    </row>
    <row r="147" spans="1:43">
      <c r="A147" s="6" t="s">
        <v>292</v>
      </c>
      <c r="B147" s="6"/>
      <c r="C147" s="7" t="s">
        <v>256</v>
      </c>
      <c r="D147" s="7" t="s">
        <v>293</v>
      </c>
      <c r="AD147" s="30">
        <v>0</v>
      </c>
      <c r="AE147" s="30">
        <v>0</v>
      </c>
      <c r="AF147" s="30">
        <v>0</v>
      </c>
      <c r="AG147" s="30">
        <v>0</v>
      </c>
      <c r="AH147" s="30">
        <v>0</v>
      </c>
      <c r="AI147" s="30">
        <v>0</v>
      </c>
      <c r="AJ147" s="30">
        <v>0</v>
      </c>
      <c r="AK147" s="30">
        <v>0</v>
      </c>
      <c r="AL147" s="30">
        <v>0</v>
      </c>
      <c r="AN147" s="30">
        <v>0</v>
      </c>
      <c r="AO147" s="30">
        <v>0</v>
      </c>
      <c r="AP147" s="30">
        <v>0</v>
      </c>
      <c r="AQ147" s="30">
        <v>0</v>
      </c>
    </row>
    <row r="148" spans="1:43">
      <c r="A148" s="12" t="s">
        <v>294</v>
      </c>
      <c r="B148" s="12" t="s">
        <v>341</v>
      </c>
      <c r="C148" s="11" t="s">
        <v>256</v>
      </c>
      <c r="D148" s="11" t="s">
        <v>295</v>
      </c>
      <c r="AD148" s="30">
        <v>0</v>
      </c>
      <c r="AE148" s="30">
        <v>0</v>
      </c>
      <c r="AF148" s="30">
        <v>0</v>
      </c>
      <c r="AG148" s="30">
        <v>0</v>
      </c>
      <c r="AH148" s="30">
        <v>0</v>
      </c>
      <c r="AI148" s="30">
        <v>0</v>
      </c>
      <c r="AJ148" s="30">
        <v>0</v>
      </c>
      <c r="AK148" s="30">
        <v>0</v>
      </c>
      <c r="AL148" s="30">
        <v>0</v>
      </c>
      <c r="AN148" s="30">
        <v>0</v>
      </c>
      <c r="AO148" s="30">
        <v>0</v>
      </c>
      <c r="AP148" s="30">
        <v>0</v>
      </c>
      <c r="AQ148" s="30">
        <v>0</v>
      </c>
    </row>
    <row r="149" spans="1:43">
      <c r="A149" s="12" t="s">
        <v>296</v>
      </c>
      <c r="B149" s="12" t="s">
        <v>341</v>
      </c>
      <c r="C149" s="11" t="s">
        <v>256</v>
      </c>
      <c r="D149" s="11" t="s">
        <v>297</v>
      </c>
      <c r="AD149" s="30">
        <v>0</v>
      </c>
      <c r="AE149" s="30">
        <v>0</v>
      </c>
      <c r="AF149" s="30">
        <v>0</v>
      </c>
      <c r="AG149" s="30">
        <v>0</v>
      </c>
      <c r="AH149" s="30">
        <v>0</v>
      </c>
      <c r="AI149" s="30">
        <v>0</v>
      </c>
      <c r="AJ149" s="30">
        <v>0</v>
      </c>
      <c r="AK149" s="30">
        <v>0</v>
      </c>
      <c r="AL149" s="30">
        <v>0</v>
      </c>
      <c r="AN149" s="30">
        <v>0</v>
      </c>
      <c r="AO149" s="30">
        <v>0</v>
      </c>
      <c r="AP149" s="30">
        <v>0</v>
      </c>
      <c r="AQ149" s="30">
        <v>0</v>
      </c>
    </row>
    <row r="150" spans="1:43">
      <c r="A150" s="12" t="s">
        <v>298</v>
      </c>
      <c r="B150" s="12" t="s">
        <v>341</v>
      </c>
      <c r="C150" s="11" t="s">
        <v>256</v>
      </c>
      <c r="D150" s="11" t="s">
        <v>299</v>
      </c>
      <c r="AD150" s="30">
        <v>0</v>
      </c>
      <c r="AE150" s="30">
        <v>0</v>
      </c>
      <c r="AF150" s="30">
        <v>0</v>
      </c>
      <c r="AG150" s="30">
        <v>0</v>
      </c>
      <c r="AH150" s="30">
        <v>0</v>
      </c>
      <c r="AI150" s="30">
        <v>0</v>
      </c>
      <c r="AJ150" s="30">
        <v>0</v>
      </c>
      <c r="AK150" s="30">
        <v>0</v>
      </c>
      <c r="AL150" s="30">
        <v>0</v>
      </c>
      <c r="AN150" s="30">
        <v>0</v>
      </c>
      <c r="AO150" s="30">
        <v>0</v>
      </c>
      <c r="AP150" s="30">
        <v>0</v>
      </c>
      <c r="AQ150" s="30">
        <v>0</v>
      </c>
    </row>
    <row r="151" spans="1:43">
      <c r="A151" s="6" t="s">
        <v>300</v>
      </c>
      <c r="B151" s="6"/>
      <c r="C151" s="7" t="s">
        <v>256</v>
      </c>
      <c r="D151" s="7" t="s">
        <v>301</v>
      </c>
      <c r="AD151" s="30"/>
      <c r="AE151" s="30"/>
      <c r="AF151" s="30">
        <v>0</v>
      </c>
      <c r="AG151" s="30">
        <v>0</v>
      </c>
      <c r="AH151" s="30">
        <v>0</v>
      </c>
      <c r="AI151" s="30">
        <v>0</v>
      </c>
      <c r="AJ151" s="30">
        <v>0</v>
      </c>
      <c r="AK151" s="30">
        <v>0</v>
      </c>
      <c r="AL151" s="30">
        <v>0</v>
      </c>
      <c r="AN151" s="30">
        <v>0</v>
      </c>
      <c r="AO151" s="30">
        <v>0</v>
      </c>
      <c r="AP151" s="30">
        <v>0</v>
      </c>
      <c r="AQ151" s="30">
        <v>0</v>
      </c>
    </row>
    <row r="152" spans="1:43">
      <c r="A152" s="6" t="s">
        <v>302</v>
      </c>
      <c r="B152" s="6" t="s">
        <v>196</v>
      </c>
      <c r="C152" s="7" t="s">
        <v>256</v>
      </c>
      <c r="D152" s="7" t="s">
        <v>303</v>
      </c>
      <c r="AD152" s="30">
        <v>0</v>
      </c>
      <c r="AE152" s="30">
        <v>0</v>
      </c>
      <c r="AF152" s="30">
        <v>0</v>
      </c>
      <c r="AG152" s="30">
        <v>0</v>
      </c>
      <c r="AH152" s="30">
        <v>0</v>
      </c>
      <c r="AI152" s="30">
        <v>0</v>
      </c>
      <c r="AJ152" s="30">
        <v>0</v>
      </c>
      <c r="AK152" s="30">
        <v>0</v>
      </c>
      <c r="AL152" s="30">
        <v>0</v>
      </c>
      <c r="AN152" s="30">
        <v>0</v>
      </c>
      <c r="AO152" s="30">
        <v>0</v>
      </c>
      <c r="AP152" s="30">
        <v>0</v>
      </c>
      <c r="AQ152" s="30">
        <v>0</v>
      </c>
    </row>
    <row r="153" spans="1:43">
      <c r="A153" s="6" t="s">
        <v>304</v>
      </c>
      <c r="B153" s="6" t="s">
        <v>341</v>
      </c>
      <c r="C153" s="7" t="s">
        <v>256</v>
      </c>
      <c r="D153" s="7" t="s">
        <v>305</v>
      </c>
      <c r="AD153" s="30">
        <v>0</v>
      </c>
      <c r="AE153" s="30">
        <v>0</v>
      </c>
      <c r="AF153" s="30">
        <v>0</v>
      </c>
      <c r="AG153" s="30">
        <v>0</v>
      </c>
      <c r="AH153" s="30">
        <v>0</v>
      </c>
      <c r="AI153" s="30">
        <v>0</v>
      </c>
      <c r="AJ153" s="30">
        <v>0</v>
      </c>
      <c r="AK153" s="30">
        <v>0</v>
      </c>
      <c r="AL153" s="30">
        <v>0</v>
      </c>
      <c r="AN153" s="30">
        <v>0</v>
      </c>
      <c r="AO153" s="30">
        <v>0</v>
      </c>
      <c r="AP153" s="30">
        <v>0</v>
      </c>
      <c r="AQ153" s="30">
        <v>0</v>
      </c>
    </row>
    <row r="154" spans="1:43">
      <c r="A154" s="8" t="s">
        <v>306</v>
      </c>
      <c r="B154" s="8"/>
      <c r="C154" s="9"/>
      <c r="D154" s="9"/>
      <c r="E154" s="16">
        <f t="shared" ref="E154:AC154" si="7">SUBTOTAL(9,E129:E153)</f>
        <v>0</v>
      </c>
      <c r="F154" s="16">
        <f t="shared" si="7"/>
        <v>0</v>
      </c>
      <c r="G154" s="16">
        <f t="shared" si="7"/>
        <v>0</v>
      </c>
      <c r="H154" s="16">
        <f t="shared" si="7"/>
        <v>0</v>
      </c>
      <c r="I154" s="16">
        <f t="shared" si="7"/>
        <v>0</v>
      </c>
      <c r="J154" s="16">
        <f t="shared" si="7"/>
        <v>0</v>
      </c>
      <c r="K154" s="16">
        <f t="shared" si="7"/>
        <v>0</v>
      </c>
      <c r="L154" s="16">
        <f t="shared" si="7"/>
        <v>0</v>
      </c>
      <c r="M154" s="16">
        <f t="shared" si="7"/>
        <v>0</v>
      </c>
      <c r="N154" s="16">
        <f t="shared" si="7"/>
        <v>0</v>
      </c>
      <c r="O154" s="16">
        <f t="shared" si="7"/>
        <v>0</v>
      </c>
      <c r="P154" s="16">
        <f t="shared" si="7"/>
        <v>0</v>
      </c>
      <c r="Q154" s="16">
        <f t="shared" si="7"/>
        <v>0</v>
      </c>
      <c r="R154" s="16">
        <f t="shared" si="7"/>
        <v>0</v>
      </c>
      <c r="S154" s="16">
        <f t="shared" si="7"/>
        <v>0</v>
      </c>
      <c r="T154" s="16">
        <f t="shared" si="7"/>
        <v>0</v>
      </c>
      <c r="U154" s="16">
        <f t="shared" si="7"/>
        <v>0</v>
      </c>
      <c r="V154" s="16">
        <f t="shared" si="7"/>
        <v>0</v>
      </c>
      <c r="W154" s="16">
        <f t="shared" si="7"/>
        <v>0</v>
      </c>
      <c r="X154" s="16">
        <f t="shared" si="7"/>
        <v>0</v>
      </c>
      <c r="Y154" s="16">
        <f t="shared" si="7"/>
        <v>0</v>
      </c>
      <c r="Z154" s="16">
        <f t="shared" si="7"/>
        <v>0</v>
      </c>
      <c r="AA154" s="16">
        <f t="shared" si="7"/>
        <v>0</v>
      </c>
      <c r="AB154" s="16">
        <f t="shared" si="7"/>
        <v>0</v>
      </c>
      <c r="AC154" s="16">
        <f t="shared" si="7"/>
        <v>0</v>
      </c>
      <c r="AD154" s="30">
        <v>0</v>
      </c>
      <c r="AE154" s="30">
        <v>0</v>
      </c>
      <c r="AF154" s="30">
        <v>0</v>
      </c>
      <c r="AG154" s="30">
        <v>0</v>
      </c>
      <c r="AH154" s="30">
        <v>0</v>
      </c>
      <c r="AI154" s="30">
        <v>0</v>
      </c>
      <c r="AJ154" s="30">
        <v>0</v>
      </c>
      <c r="AK154" s="30">
        <v>0</v>
      </c>
      <c r="AL154" s="30">
        <v>0</v>
      </c>
      <c r="AN154" s="30">
        <v>0</v>
      </c>
      <c r="AO154" s="30">
        <v>0</v>
      </c>
      <c r="AP154" s="30">
        <v>0</v>
      </c>
      <c r="AQ154" s="30">
        <v>0</v>
      </c>
    </row>
    <row r="155" spans="1:43" ht="15" thickBot="1">
      <c r="A155" s="8" t="s">
        <v>307</v>
      </c>
      <c r="B155" s="8"/>
      <c r="C155" s="7"/>
      <c r="D155" s="7"/>
      <c r="E155" s="17">
        <f t="shared" ref="E155:AC155" si="8">SUBTOTAL(9,E6:E154)</f>
        <v>-15341523</v>
      </c>
      <c r="F155" s="17">
        <f t="shared" si="8"/>
        <v>-15341523</v>
      </c>
      <c r="G155" s="17">
        <f t="shared" si="8"/>
        <v>-15341523</v>
      </c>
      <c r="H155" s="17">
        <f t="shared" si="8"/>
        <v>-15069237</v>
      </c>
      <c r="I155" s="17">
        <f t="shared" si="8"/>
        <v>-15069237</v>
      </c>
      <c r="J155" s="17">
        <f t="shared" si="8"/>
        <v>-15069237</v>
      </c>
      <c r="K155" s="17">
        <f t="shared" si="8"/>
        <v>-14967512</v>
      </c>
      <c r="L155" s="17">
        <f t="shared" si="8"/>
        <v>-14967512</v>
      </c>
      <c r="M155" s="17">
        <f t="shared" si="8"/>
        <v>-14967512</v>
      </c>
      <c r="N155" s="17">
        <f t="shared" si="8"/>
        <v>-14577036</v>
      </c>
      <c r="O155" s="17">
        <f t="shared" si="8"/>
        <v>-14577036</v>
      </c>
      <c r="P155" s="17">
        <f t="shared" si="8"/>
        <v>-14577036</v>
      </c>
      <c r="Q155" s="17">
        <f t="shared" si="8"/>
        <v>-14387639</v>
      </c>
      <c r="R155" s="17">
        <f t="shared" si="8"/>
        <v>-14387639</v>
      </c>
      <c r="S155" s="17">
        <f t="shared" si="8"/>
        <v>-14387639</v>
      </c>
      <c r="T155" s="17">
        <f t="shared" si="8"/>
        <v>-14041601</v>
      </c>
      <c r="U155" s="17">
        <f t="shared" si="8"/>
        <v>-14041601</v>
      </c>
      <c r="V155" s="17">
        <f t="shared" si="8"/>
        <v>-14041601</v>
      </c>
      <c r="W155" s="17">
        <f t="shared" si="8"/>
        <v>-13888501</v>
      </c>
      <c r="X155" s="17">
        <f t="shared" si="8"/>
        <v>-13888501</v>
      </c>
      <c r="Y155" s="17">
        <f t="shared" si="8"/>
        <v>-13888501</v>
      </c>
      <c r="Z155" s="17">
        <f t="shared" si="8"/>
        <v>-13168830</v>
      </c>
      <c r="AA155" s="17">
        <f t="shared" si="8"/>
        <v>-13168830</v>
      </c>
      <c r="AB155" s="17">
        <f t="shared" si="8"/>
        <v>-13168830</v>
      </c>
      <c r="AC155" s="17">
        <f t="shared" si="8"/>
        <v>-11822889</v>
      </c>
      <c r="AD155" s="34">
        <f>AD15+AD30+AD33+AD46+AD128+AD154</f>
        <v>-11822889</v>
      </c>
      <c r="AE155" s="34">
        <f t="shared" ref="AE155:AL155" si="9">AE15+AE30+AE33+AE46+AE128+AE154</f>
        <v>-11822889</v>
      </c>
      <c r="AF155" s="34">
        <f t="shared" si="9"/>
        <v>-11416423</v>
      </c>
      <c r="AG155" s="34">
        <f t="shared" si="9"/>
        <v>-11416423</v>
      </c>
      <c r="AH155" s="34">
        <f t="shared" si="9"/>
        <v>-11416423</v>
      </c>
      <c r="AI155" s="34">
        <f t="shared" si="9"/>
        <v>-11366922</v>
      </c>
      <c r="AJ155" s="34">
        <f t="shared" si="9"/>
        <v>-11366922</v>
      </c>
      <c r="AK155" s="34">
        <f t="shared" si="9"/>
        <v>-11366922</v>
      </c>
      <c r="AL155" s="34">
        <f t="shared" si="9"/>
        <v>-10661552</v>
      </c>
      <c r="AN155" s="34">
        <v>-10661552</v>
      </c>
      <c r="AO155" s="34">
        <v>-10661552</v>
      </c>
      <c r="AP155" s="34">
        <v>-10661552</v>
      </c>
      <c r="AQ155" s="34">
        <v>-10383728</v>
      </c>
    </row>
    <row r="156" spans="1:43" ht="15" thickTop="1">
      <c r="AN156" s="19" t="s">
        <v>196</v>
      </c>
    </row>
    <row r="157" spans="1:43" ht="15.75" thickBot="1">
      <c r="E157" s="18">
        <v>-15341523</v>
      </c>
      <c r="F157" s="18">
        <v>-15341523</v>
      </c>
      <c r="G157" s="18">
        <v>-15341523</v>
      </c>
      <c r="H157" s="18">
        <v>-15069237</v>
      </c>
      <c r="I157" s="18">
        <v>-15069237</v>
      </c>
      <c r="J157" s="18">
        <v>-15069237</v>
      </c>
      <c r="K157" s="18">
        <v>-14967512</v>
      </c>
      <c r="L157" s="18">
        <v>-14967512</v>
      </c>
      <c r="M157" s="18">
        <v>-14967512</v>
      </c>
      <c r="N157" s="18">
        <v>-14577036</v>
      </c>
      <c r="O157" s="18">
        <v>-14577036</v>
      </c>
      <c r="P157" s="18">
        <v>-14577036</v>
      </c>
      <c r="Q157" s="18">
        <v>-14387639</v>
      </c>
      <c r="R157" s="18">
        <v>-14387639</v>
      </c>
      <c r="S157" s="18">
        <v>-14387639</v>
      </c>
      <c r="T157" s="18">
        <v>-14041601</v>
      </c>
      <c r="U157" s="18">
        <v>-14041601</v>
      </c>
      <c r="V157" s="18">
        <v>-14041601</v>
      </c>
      <c r="W157" s="18">
        <v>-13888501</v>
      </c>
      <c r="X157" s="18">
        <v>-13888499.199999999</v>
      </c>
      <c r="Y157" s="18">
        <v>-13888499.199999999</v>
      </c>
      <c r="Z157" s="18">
        <v>-13168828.199999999</v>
      </c>
      <c r="AA157" s="18">
        <v>-13168828.199999999</v>
      </c>
      <c r="AB157" s="18">
        <v>-13168828.199999999</v>
      </c>
      <c r="AC157" s="18">
        <v>-11822885.199999999</v>
      </c>
      <c r="AD157" s="34">
        <v>-11822889</v>
      </c>
      <c r="AE157" s="34">
        <v>-11822889</v>
      </c>
      <c r="AF157" s="34">
        <v>-11416423</v>
      </c>
      <c r="AG157" s="34">
        <v>-11416423</v>
      </c>
      <c r="AH157" s="34">
        <v>-11416423</v>
      </c>
      <c r="AI157" s="34">
        <v>-11366922</v>
      </c>
      <c r="AJ157" s="34">
        <v>-11366922</v>
      </c>
      <c r="AK157" s="34">
        <v>-11366922</v>
      </c>
      <c r="AL157" s="34">
        <v>-10661552</v>
      </c>
      <c r="AN157" s="40">
        <f>AN155</f>
        <v>-10661552</v>
      </c>
      <c r="AO157" s="40">
        <f t="shared" ref="AO157:AQ157" si="10">AO155</f>
        <v>-10661552</v>
      </c>
      <c r="AP157" s="40">
        <f t="shared" si="10"/>
        <v>-10661552</v>
      </c>
      <c r="AQ157" s="40">
        <f t="shared" si="10"/>
        <v>-10383728</v>
      </c>
    </row>
    <row r="158" spans="1:43" ht="15" thickTop="1"/>
    <row r="160" spans="1:43">
      <c r="B160" t="s">
        <v>326</v>
      </c>
      <c r="E160" s="22">
        <f>SUMIF(B6:B154,"Excl",E6:E154)</f>
        <v>-1166404</v>
      </c>
      <c r="Q160" s="22">
        <f>SUMIF(B6:B154,"Excl",Q6:Q154)</f>
        <v>-841660</v>
      </c>
      <c r="AC160" s="22">
        <f>SUMIF(B6:B154,"Excl",AC6:AC154)</f>
        <v>-27859</v>
      </c>
      <c r="AL160" s="22">
        <f>SUMIF(B6:B154,"Excl",AL6:AL154)</f>
        <v>-39651</v>
      </c>
      <c r="AQ160" s="22">
        <f>SUMIF(B6:B154,"Excl",AQ6:AQ154)</f>
        <v>1072375</v>
      </c>
    </row>
    <row r="161" spans="2:43">
      <c r="B161" t="s">
        <v>327</v>
      </c>
      <c r="E161" s="22">
        <f>SUMIF(B6:B154,"state",E6:E154)</f>
        <v>0</v>
      </c>
      <c r="Q161" s="22">
        <f>SUMIF(B6:B154,"state",Q6:Q154)</f>
        <v>0</v>
      </c>
      <c r="AC161" s="22">
        <f>SUMIF(B6:B154,"state",AC6:AC154)</f>
        <v>0</v>
      </c>
      <c r="AL161" s="22">
        <f>SUMIF(B6:B154,"state",AL6:AL154)</f>
        <v>0</v>
      </c>
      <c r="AQ161" s="22">
        <f>SUMIF(B6:B154,"state",AQ6:AQ154)</f>
        <v>0</v>
      </c>
    </row>
    <row r="162" spans="2:43">
      <c r="B162" t="s">
        <v>328</v>
      </c>
      <c r="E162" s="22">
        <f>SUMIF(B6:B154,"tcja",E6:E154)</f>
        <v>0</v>
      </c>
      <c r="Q162" s="22">
        <f>SUMIF(B6:B154,"tcja",Q6:Q154)</f>
        <v>0</v>
      </c>
      <c r="AC162" s="22">
        <f>SUMIF(B6:B154,"tcja",AC6:AC154)</f>
        <v>0</v>
      </c>
      <c r="AL162" s="22">
        <f>SUMIF(B6:B154,"tcja",AL6:AL154)</f>
        <v>0</v>
      </c>
      <c r="AQ162" s="22">
        <f>SUMIF(B6:B154,"tcja",AQ6:AQ154)</f>
        <v>0</v>
      </c>
    </row>
    <row r="163" spans="2:43">
      <c r="B163" t="s">
        <v>345</v>
      </c>
      <c r="E163" s="22">
        <f>SUMIF(B6:B154,"fed nol",E6:E154)</f>
        <v>0</v>
      </c>
      <c r="Q163" s="22">
        <f>SUMIF(B6:B154,"fed nol",Q6:Q154)</f>
        <v>0</v>
      </c>
      <c r="AC163" s="22">
        <f>SUMIF(B6:B154,"fed nol",AC6:AC154)</f>
        <v>0</v>
      </c>
      <c r="AL163" s="22">
        <f>SUMIF(B6:B154,"fed nol",AL6:AL154)</f>
        <v>0</v>
      </c>
      <c r="AQ163" s="22">
        <f>SUMIF(B6:B154,"fed nol",AQ6:AQ154)</f>
        <v>0</v>
      </c>
    </row>
  </sheetData>
  <phoneticPr fontId="19" type="noConversion"/>
  <pageMargins left="0.7" right="0.7" top="0.75" bottom="0.75" header="0.3" footer="0.3"/>
  <pageSetup scale="50" orientation="landscape" r:id="rId1"/>
  <headerFooter>
    <oddHeader>&amp;RCASE NO. 2024-00276
ATTACHMENT 1
TO STAFF DR NO. 3-04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3"/>
  <sheetViews>
    <sheetView workbookViewId="0">
      <pane xSplit="3" ySplit="5" topLeftCell="N24" activePane="bottomRight" state="frozen"/>
      <selection activeCell="C30" sqref="C30"/>
      <selection pane="topRight" activeCell="C30" sqref="C30"/>
      <selection pane="bottomLeft" activeCell="C30" sqref="C30"/>
      <selection pane="bottomRight"/>
    </sheetView>
  </sheetViews>
  <sheetFormatPr defaultRowHeight="14.25"/>
  <cols>
    <col min="1" max="1" width="39.25" bestFit="1" customWidth="1"/>
    <col min="3" max="3" width="20" bestFit="1" customWidth="1"/>
    <col min="4" max="4" width="27.875" bestFit="1" customWidth="1"/>
    <col min="5" max="43" width="11" customWidth="1"/>
  </cols>
  <sheetData>
    <row r="1" spans="1:43" ht="15">
      <c r="A1" s="3" t="s">
        <v>0</v>
      </c>
    </row>
    <row r="2" spans="1:43" ht="15">
      <c r="A2" s="3" t="s">
        <v>1</v>
      </c>
    </row>
    <row r="3" spans="1:43" ht="15" thickBot="1">
      <c r="B3" s="1"/>
    </row>
    <row r="4" spans="1:43">
      <c r="A4" s="4"/>
      <c r="B4" s="4"/>
      <c r="C4" s="4"/>
      <c r="D4" s="4"/>
      <c r="E4" s="13" t="s">
        <v>308</v>
      </c>
      <c r="F4" s="13" t="s">
        <v>321</v>
      </c>
      <c r="G4" s="13" t="s">
        <v>321</v>
      </c>
      <c r="H4" s="13" t="s">
        <v>321</v>
      </c>
      <c r="I4" s="13" t="s">
        <v>321</v>
      </c>
      <c r="J4" s="13" t="s">
        <v>321</v>
      </c>
      <c r="K4" s="13" t="s">
        <v>321</v>
      </c>
      <c r="L4" s="13" t="s">
        <v>321</v>
      </c>
      <c r="M4" s="13" t="s">
        <v>321</v>
      </c>
      <c r="N4" s="13" t="s">
        <v>321</v>
      </c>
      <c r="O4" s="13" t="s">
        <v>321</v>
      </c>
      <c r="P4" s="13" t="s">
        <v>321</v>
      </c>
      <c r="Q4" s="13" t="s">
        <v>321</v>
      </c>
      <c r="R4" s="13" t="s">
        <v>322</v>
      </c>
      <c r="S4" s="13" t="s">
        <v>322</v>
      </c>
      <c r="T4" s="13" t="s">
        <v>322</v>
      </c>
      <c r="U4" s="13" t="s">
        <v>322</v>
      </c>
      <c r="V4" s="13" t="s">
        <v>322</v>
      </c>
      <c r="W4" s="13" t="s">
        <v>322</v>
      </c>
      <c r="X4" s="13" t="s">
        <v>322</v>
      </c>
      <c r="Y4" s="13" t="s">
        <v>322</v>
      </c>
      <c r="Z4" s="13" t="s">
        <v>322</v>
      </c>
      <c r="AA4" s="13" t="s">
        <v>322</v>
      </c>
      <c r="AB4" s="13" t="s">
        <v>322</v>
      </c>
      <c r="AC4" s="13" t="s">
        <v>322</v>
      </c>
      <c r="AD4" s="25" t="s">
        <v>323</v>
      </c>
      <c r="AE4" s="25" t="s">
        <v>323</v>
      </c>
      <c r="AF4" s="25" t="s">
        <v>323</v>
      </c>
      <c r="AG4" s="25" t="s">
        <v>323</v>
      </c>
      <c r="AH4" s="25" t="s">
        <v>323</v>
      </c>
      <c r="AI4" s="25" t="s">
        <v>323</v>
      </c>
      <c r="AJ4" s="25" t="s">
        <v>323</v>
      </c>
      <c r="AK4" s="25" t="s">
        <v>323</v>
      </c>
      <c r="AL4" s="25" t="s">
        <v>323</v>
      </c>
      <c r="AN4" s="25" t="s">
        <v>323</v>
      </c>
      <c r="AO4" s="25" t="s">
        <v>323</v>
      </c>
      <c r="AP4" s="25" t="s">
        <v>323</v>
      </c>
      <c r="AQ4" s="25" t="s">
        <v>323</v>
      </c>
    </row>
    <row r="5" spans="1:43" ht="15" thickBot="1">
      <c r="A5" s="5" t="s">
        <v>2</v>
      </c>
      <c r="B5" s="5"/>
      <c r="C5" s="5" t="s">
        <v>3</v>
      </c>
      <c r="D5" s="5" t="s">
        <v>4</v>
      </c>
      <c r="E5" s="14">
        <v>44469</v>
      </c>
      <c r="F5" s="14">
        <v>44500</v>
      </c>
      <c r="G5" s="14">
        <v>44530</v>
      </c>
      <c r="H5" s="14">
        <v>44561</v>
      </c>
      <c r="I5" s="14">
        <v>44592</v>
      </c>
      <c r="J5" s="14">
        <v>44620</v>
      </c>
      <c r="K5" s="14">
        <v>44651</v>
      </c>
      <c r="L5" s="14">
        <v>44681</v>
      </c>
      <c r="M5" s="14">
        <v>44712</v>
      </c>
      <c r="N5" s="14">
        <v>44742</v>
      </c>
      <c r="O5" s="14">
        <v>44773</v>
      </c>
      <c r="P5" s="14">
        <v>44804</v>
      </c>
      <c r="Q5" s="14">
        <v>44834</v>
      </c>
      <c r="R5" s="14">
        <v>44865</v>
      </c>
      <c r="S5" s="14">
        <v>44895</v>
      </c>
      <c r="T5" s="14">
        <v>44926</v>
      </c>
      <c r="U5" s="14">
        <v>44957</v>
      </c>
      <c r="V5" s="14">
        <v>44985</v>
      </c>
      <c r="W5" s="14">
        <v>45016</v>
      </c>
      <c r="X5" s="14">
        <v>45046</v>
      </c>
      <c r="Y5" s="14">
        <v>45077</v>
      </c>
      <c r="Z5" s="14">
        <v>45107</v>
      </c>
      <c r="AA5" s="14">
        <v>45138</v>
      </c>
      <c r="AB5" s="14">
        <v>45169</v>
      </c>
      <c r="AC5" s="14">
        <v>45199</v>
      </c>
      <c r="AD5" s="28">
        <v>45230</v>
      </c>
      <c r="AE5" s="28">
        <v>45260</v>
      </c>
      <c r="AF5" s="28">
        <v>45291</v>
      </c>
      <c r="AG5" s="28">
        <v>45322</v>
      </c>
      <c r="AH5" s="28">
        <v>45351</v>
      </c>
      <c r="AI5" s="28">
        <v>45382</v>
      </c>
      <c r="AJ5" s="28">
        <v>45412</v>
      </c>
      <c r="AK5" s="28">
        <v>45443</v>
      </c>
      <c r="AL5" s="28">
        <v>45473</v>
      </c>
      <c r="AN5" s="28">
        <v>45473</v>
      </c>
      <c r="AO5" s="28">
        <v>45504</v>
      </c>
      <c r="AP5" s="28">
        <v>45535</v>
      </c>
      <c r="AQ5" s="28">
        <v>45565</v>
      </c>
    </row>
    <row r="6" spans="1:43">
      <c r="A6" s="6" t="s">
        <v>5</v>
      </c>
      <c r="B6" s="6"/>
      <c r="C6" s="7" t="s">
        <v>6</v>
      </c>
      <c r="D6" s="7" t="s">
        <v>7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21">
        <v>0</v>
      </c>
      <c r="Y6" s="21">
        <v>0</v>
      </c>
      <c r="Z6" s="21">
        <v>0</v>
      </c>
      <c r="AA6" s="21">
        <v>0</v>
      </c>
      <c r="AB6" s="21">
        <v>0</v>
      </c>
      <c r="AC6" s="21">
        <v>0</v>
      </c>
      <c r="AD6" s="30">
        <v>0</v>
      </c>
      <c r="AE6" s="30">
        <v>0</v>
      </c>
      <c r="AF6" s="30">
        <v>0</v>
      </c>
      <c r="AG6" s="30">
        <v>0</v>
      </c>
      <c r="AH6" s="30">
        <v>0</v>
      </c>
      <c r="AI6" s="30">
        <v>0</v>
      </c>
      <c r="AJ6" s="30">
        <v>0</v>
      </c>
      <c r="AK6" s="30">
        <v>0</v>
      </c>
      <c r="AL6" s="30">
        <v>0</v>
      </c>
      <c r="AN6" s="30">
        <v>0</v>
      </c>
      <c r="AO6" s="30">
        <v>0</v>
      </c>
      <c r="AP6" s="30">
        <v>0</v>
      </c>
      <c r="AQ6" s="30">
        <v>0</v>
      </c>
    </row>
    <row r="7" spans="1:43">
      <c r="A7" s="6" t="s">
        <v>8</v>
      </c>
      <c r="B7" s="6"/>
      <c r="C7" s="7" t="s">
        <v>6</v>
      </c>
      <c r="D7" s="7" t="s">
        <v>9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33">
        <v>0</v>
      </c>
      <c r="X7" s="21">
        <v>0</v>
      </c>
      <c r="Y7" s="21">
        <v>0</v>
      </c>
      <c r="Z7" s="21">
        <v>0</v>
      </c>
      <c r="AA7" s="21">
        <v>0</v>
      </c>
      <c r="AB7" s="21">
        <v>0</v>
      </c>
      <c r="AC7" s="21">
        <v>0</v>
      </c>
      <c r="AD7" s="30">
        <v>0</v>
      </c>
      <c r="AE7" s="30">
        <v>0</v>
      </c>
      <c r="AF7" s="30">
        <v>0</v>
      </c>
      <c r="AG7" s="30">
        <v>0</v>
      </c>
      <c r="AH7" s="30">
        <v>0</v>
      </c>
      <c r="AI7" s="30">
        <v>0</v>
      </c>
      <c r="AJ7" s="30">
        <v>0</v>
      </c>
      <c r="AK7" s="30">
        <v>0</v>
      </c>
      <c r="AL7" s="30">
        <v>0</v>
      </c>
      <c r="AN7" s="30">
        <v>0</v>
      </c>
      <c r="AO7" s="30">
        <v>0</v>
      </c>
      <c r="AP7" s="30">
        <v>0</v>
      </c>
      <c r="AQ7" s="30">
        <v>0</v>
      </c>
    </row>
    <row r="8" spans="1:43">
      <c r="A8" s="6" t="s">
        <v>10</v>
      </c>
      <c r="B8" s="6"/>
      <c r="C8" s="7" t="s">
        <v>6</v>
      </c>
      <c r="D8" s="7" t="s">
        <v>11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33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30">
        <v>0</v>
      </c>
      <c r="AE8" s="30">
        <v>0</v>
      </c>
      <c r="AF8" s="30">
        <v>0</v>
      </c>
      <c r="AG8" s="30">
        <v>0</v>
      </c>
      <c r="AH8" s="30">
        <v>0</v>
      </c>
      <c r="AI8" s="30">
        <v>0</v>
      </c>
      <c r="AJ8" s="30">
        <v>0</v>
      </c>
      <c r="AK8" s="30">
        <v>0</v>
      </c>
      <c r="AL8" s="30">
        <v>0</v>
      </c>
      <c r="AN8" s="30">
        <v>0</v>
      </c>
      <c r="AO8" s="30">
        <v>0</v>
      </c>
      <c r="AP8" s="30">
        <v>0</v>
      </c>
      <c r="AQ8" s="30">
        <v>0</v>
      </c>
    </row>
    <row r="9" spans="1:43">
      <c r="A9" s="6" t="s">
        <v>12</v>
      </c>
      <c r="B9" s="6" t="s">
        <v>13</v>
      </c>
      <c r="C9" s="7" t="s">
        <v>6</v>
      </c>
      <c r="D9" s="7" t="s">
        <v>14</v>
      </c>
      <c r="E9" s="15">
        <v>331396</v>
      </c>
      <c r="F9" s="15">
        <v>331396</v>
      </c>
      <c r="G9" s="15">
        <v>331396</v>
      </c>
      <c r="H9" s="15">
        <v>344082</v>
      </c>
      <c r="I9" s="15">
        <v>344082</v>
      </c>
      <c r="J9" s="15">
        <v>344082</v>
      </c>
      <c r="K9" s="15">
        <v>356838</v>
      </c>
      <c r="L9" s="15">
        <v>356838</v>
      </c>
      <c r="M9" s="15">
        <v>356838</v>
      </c>
      <c r="N9" s="15">
        <v>369744</v>
      </c>
      <c r="O9" s="15">
        <v>369744</v>
      </c>
      <c r="P9" s="15">
        <v>369744</v>
      </c>
      <c r="Q9" s="15">
        <v>325429</v>
      </c>
      <c r="R9" s="15">
        <v>325429</v>
      </c>
      <c r="S9" s="15">
        <v>325429</v>
      </c>
      <c r="T9" s="15">
        <v>311957</v>
      </c>
      <c r="U9" s="15">
        <v>311957</v>
      </c>
      <c r="V9" s="15">
        <v>311957</v>
      </c>
      <c r="W9" s="21">
        <v>298613</v>
      </c>
      <c r="X9" s="21">
        <v>298613</v>
      </c>
      <c r="Y9" s="21">
        <v>298613</v>
      </c>
      <c r="Z9" s="21">
        <v>285296</v>
      </c>
      <c r="AA9" s="21">
        <v>285296</v>
      </c>
      <c r="AB9" s="21">
        <v>285296</v>
      </c>
      <c r="AC9" s="21">
        <v>396122</v>
      </c>
      <c r="AD9" s="30">
        <v>396122</v>
      </c>
      <c r="AE9" s="30">
        <v>396122</v>
      </c>
      <c r="AF9" s="30">
        <v>405946</v>
      </c>
      <c r="AG9" s="30">
        <v>405946</v>
      </c>
      <c r="AH9" s="30">
        <v>405946</v>
      </c>
      <c r="AI9" s="30">
        <v>415738</v>
      </c>
      <c r="AJ9" s="30">
        <v>415738</v>
      </c>
      <c r="AK9" s="30">
        <v>415738</v>
      </c>
      <c r="AL9" s="30">
        <v>425513</v>
      </c>
      <c r="AN9" s="30">
        <v>425513</v>
      </c>
      <c r="AO9" s="30">
        <v>425513</v>
      </c>
      <c r="AP9" s="30">
        <v>425513</v>
      </c>
      <c r="AQ9" s="30">
        <v>577788</v>
      </c>
    </row>
    <row r="10" spans="1:43">
      <c r="A10" s="6" t="s">
        <v>15</v>
      </c>
      <c r="B10" s="6"/>
      <c r="C10" s="7" t="s">
        <v>6</v>
      </c>
      <c r="D10" s="7" t="s">
        <v>16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  <c r="AC10" s="21">
        <v>0</v>
      </c>
      <c r="AD10" s="30">
        <v>0</v>
      </c>
      <c r="AE10" s="30">
        <v>0</v>
      </c>
      <c r="AF10" s="30">
        <v>0</v>
      </c>
      <c r="AG10" s="30">
        <v>0</v>
      </c>
      <c r="AH10" s="30">
        <v>0</v>
      </c>
      <c r="AI10" s="30">
        <v>0</v>
      </c>
      <c r="AJ10" s="30">
        <v>0</v>
      </c>
      <c r="AK10" s="30">
        <v>0</v>
      </c>
      <c r="AL10" s="30">
        <v>0</v>
      </c>
      <c r="AN10" s="30">
        <v>0</v>
      </c>
      <c r="AO10" s="30">
        <v>0</v>
      </c>
      <c r="AP10" s="30">
        <v>0</v>
      </c>
      <c r="AQ10" s="30">
        <v>0</v>
      </c>
    </row>
    <row r="11" spans="1:43">
      <c r="A11" s="6" t="s">
        <v>17</v>
      </c>
      <c r="B11" s="6"/>
      <c r="C11" s="7" t="s">
        <v>6</v>
      </c>
      <c r="D11" s="7" t="s">
        <v>18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30">
        <v>0</v>
      </c>
      <c r="AE11" s="30">
        <v>0</v>
      </c>
      <c r="AF11" s="30">
        <v>0</v>
      </c>
      <c r="AG11" s="30">
        <v>0</v>
      </c>
      <c r="AH11" s="30">
        <v>0</v>
      </c>
      <c r="AI11" s="30">
        <v>0</v>
      </c>
      <c r="AJ11" s="30">
        <v>0</v>
      </c>
      <c r="AK11" s="30">
        <v>0</v>
      </c>
      <c r="AL11" s="30">
        <v>0</v>
      </c>
      <c r="AN11" s="30">
        <v>0</v>
      </c>
      <c r="AO11" s="30">
        <v>0</v>
      </c>
      <c r="AP11" s="30">
        <v>0</v>
      </c>
      <c r="AQ11" s="30">
        <v>0</v>
      </c>
    </row>
    <row r="12" spans="1:43">
      <c r="A12" s="6" t="s">
        <v>19</v>
      </c>
      <c r="B12" s="6"/>
      <c r="C12" s="7" t="s">
        <v>6</v>
      </c>
      <c r="D12" s="7" t="s">
        <v>20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33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30">
        <v>0</v>
      </c>
      <c r="AE12" s="30">
        <v>0</v>
      </c>
      <c r="AF12" s="30">
        <v>0</v>
      </c>
      <c r="AG12" s="30">
        <v>0</v>
      </c>
      <c r="AH12" s="30">
        <v>0</v>
      </c>
      <c r="AI12" s="30">
        <v>0</v>
      </c>
      <c r="AJ12" s="30">
        <v>0</v>
      </c>
      <c r="AK12" s="30">
        <v>0</v>
      </c>
      <c r="AL12" s="30">
        <v>0</v>
      </c>
      <c r="AN12" s="30">
        <v>0</v>
      </c>
      <c r="AO12" s="30">
        <v>0</v>
      </c>
      <c r="AP12" s="30">
        <v>0</v>
      </c>
      <c r="AQ12" s="30">
        <v>0</v>
      </c>
    </row>
    <row r="13" spans="1:43">
      <c r="A13" s="6" t="s">
        <v>21</v>
      </c>
      <c r="B13" s="6"/>
      <c r="C13" s="7" t="s">
        <v>6</v>
      </c>
      <c r="D13" s="7" t="s">
        <v>22</v>
      </c>
      <c r="E13" s="15">
        <v>98271</v>
      </c>
      <c r="F13" s="15">
        <v>98271</v>
      </c>
      <c r="G13" s="15">
        <v>98271</v>
      </c>
      <c r="H13" s="15">
        <v>98254</v>
      </c>
      <c r="I13" s="15">
        <v>98254</v>
      </c>
      <c r="J13" s="15">
        <v>98254</v>
      </c>
      <c r="K13" s="15">
        <v>98258</v>
      </c>
      <c r="L13" s="15">
        <v>98258</v>
      </c>
      <c r="M13" s="15">
        <v>98258</v>
      </c>
      <c r="N13" s="15">
        <v>98301</v>
      </c>
      <c r="O13" s="15">
        <v>98301</v>
      </c>
      <c r="P13" s="15">
        <v>98301</v>
      </c>
      <c r="Q13" s="15">
        <v>99204</v>
      </c>
      <c r="R13" s="15">
        <v>99204</v>
      </c>
      <c r="S13" s="15">
        <v>99204</v>
      </c>
      <c r="T13" s="15">
        <v>99181</v>
      </c>
      <c r="U13" s="15">
        <v>99181</v>
      </c>
      <c r="V13" s="15">
        <v>99181</v>
      </c>
      <c r="W13" s="21">
        <v>99198</v>
      </c>
      <c r="X13" s="21">
        <v>99198</v>
      </c>
      <c r="Y13" s="21">
        <v>99198</v>
      </c>
      <c r="Z13" s="21">
        <v>99227</v>
      </c>
      <c r="AA13" s="21">
        <v>99227</v>
      </c>
      <c r="AB13" s="21">
        <v>99227</v>
      </c>
      <c r="AC13" s="21">
        <v>97281</v>
      </c>
      <c r="AD13" s="30">
        <v>97281</v>
      </c>
      <c r="AE13" s="30">
        <v>97281</v>
      </c>
      <c r="AF13" s="30">
        <v>97293</v>
      </c>
      <c r="AG13" s="30">
        <v>97293</v>
      </c>
      <c r="AH13" s="30">
        <v>97293</v>
      </c>
      <c r="AI13" s="30">
        <v>97297</v>
      </c>
      <c r="AJ13" s="30">
        <v>97297</v>
      </c>
      <c r="AK13" s="30">
        <v>97297</v>
      </c>
      <c r="AL13" s="30">
        <v>97297</v>
      </c>
      <c r="AN13" s="30">
        <v>97297</v>
      </c>
      <c r="AO13" s="30">
        <v>97297</v>
      </c>
      <c r="AP13" s="30">
        <v>97297</v>
      </c>
      <c r="AQ13" s="30">
        <v>95728</v>
      </c>
    </row>
    <row r="14" spans="1:43">
      <c r="A14" s="6" t="s">
        <v>23</v>
      </c>
      <c r="B14" s="6"/>
      <c r="C14" s="7" t="s">
        <v>6</v>
      </c>
      <c r="D14" s="7" t="s">
        <v>24</v>
      </c>
      <c r="E14" s="15">
        <v>-51585</v>
      </c>
      <c r="F14" s="15">
        <v>-51585</v>
      </c>
      <c r="G14" s="15">
        <v>-51585</v>
      </c>
      <c r="H14" s="15">
        <v>-54446</v>
      </c>
      <c r="I14" s="15">
        <v>-54446</v>
      </c>
      <c r="J14" s="15">
        <v>-54446</v>
      </c>
      <c r="K14" s="15">
        <v>-79481</v>
      </c>
      <c r="L14" s="15">
        <v>-79481</v>
      </c>
      <c r="M14" s="15">
        <v>-79481</v>
      </c>
      <c r="N14" s="15">
        <v>-86240</v>
      </c>
      <c r="O14" s="15">
        <v>-86240</v>
      </c>
      <c r="P14" s="15">
        <v>-86240</v>
      </c>
      <c r="Q14" s="15">
        <v>-104128</v>
      </c>
      <c r="R14" s="15">
        <v>-104128</v>
      </c>
      <c r="S14" s="15">
        <v>-104128</v>
      </c>
      <c r="T14" s="15">
        <v>-105063</v>
      </c>
      <c r="U14" s="15">
        <v>-105063</v>
      </c>
      <c r="V14" s="15">
        <v>-105063</v>
      </c>
      <c r="W14" s="21">
        <v>-126605</v>
      </c>
      <c r="X14" s="21">
        <v>-126605</v>
      </c>
      <c r="Y14" s="21">
        <v>-126605</v>
      </c>
      <c r="Z14" s="21">
        <v>-140230</v>
      </c>
      <c r="AA14" s="21">
        <v>-140230</v>
      </c>
      <c r="AB14" s="21">
        <v>-140230</v>
      </c>
      <c r="AC14" s="21">
        <v>-149359</v>
      </c>
      <c r="AD14" s="30">
        <v>-149359</v>
      </c>
      <c r="AE14" s="30">
        <v>-149359</v>
      </c>
      <c r="AF14" s="30">
        <v>-154655</v>
      </c>
      <c r="AG14" s="30">
        <v>-154655</v>
      </c>
      <c r="AH14" s="30">
        <v>-154655</v>
      </c>
      <c r="AI14" s="30">
        <v>-186680</v>
      </c>
      <c r="AJ14" s="30">
        <v>-186680</v>
      </c>
      <c r="AK14" s="30">
        <v>-186680</v>
      </c>
      <c r="AL14" s="30">
        <v>-198279</v>
      </c>
      <c r="AN14" s="30">
        <v>-198279</v>
      </c>
      <c r="AO14" s="30">
        <v>-198279</v>
      </c>
      <c r="AP14" s="30">
        <v>-198279</v>
      </c>
      <c r="AQ14" s="30">
        <v>-204844</v>
      </c>
    </row>
    <row r="15" spans="1:43">
      <c r="A15" s="8" t="s">
        <v>25</v>
      </c>
      <c r="B15" s="8"/>
      <c r="C15" s="9"/>
      <c r="D15" s="9"/>
      <c r="E15" s="16">
        <f t="shared" ref="E15:AC15" si="0">SUBTOTAL(9,E6:E14)</f>
        <v>378082</v>
      </c>
      <c r="F15" s="16">
        <f t="shared" si="0"/>
        <v>378082</v>
      </c>
      <c r="G15" s="16">
        <f t="shared" si="0"/>
        <v>378082</v>
      </c>
      <c r="H15" s="16">
        <f t="shared" si="0"/>
        <v>387890</v>
      </c>
      <c r="I15" s="16">
        <f t="shared" si="0"/>
        <v>387890</v>
      </c>
      <c r="J15" s="16">
        <f t="shared" si="0"/>
        <v>387890</v>
      </c>
      <c r="K15" s="16">
        <f t="shared" si="0"/>
        <v>375615</v>
      </c>
      <c r="L15" s="16">
        <f t="shared" si="0"/>
        <v>375615</v>
      </c>
      <c r="M15" s="16">
        <f t="shared" si="0"/>
        <v>375615</v>
      </c>
      <c r="N15" s="16">
        <f t="shared" si="0"/>
        <v>381805</v>
      </c>
      <c r="O15" s="16">
        <f t="shared" si="0"/>
        <v>381805</v>
      </c>
      <c r="P15" s="16">
        <f t="shared" si="0"/>
        <v>381805</v>
      </c>
      <c r="Q15" s="16">
        <f t="shared" si="0"/>
        <v>320505</v>
      </c>
      <c r="R15" s="16">
        <f t="shared" si="0"/>
        <v>320505</v>
      </c>
      <c r="S15" s="16">
        <f t="shared" si="0"/>
        <v>320505</v>
      </c>
      <c r="T15" s="16">
        <f t="shared" si="0"/>
        <v>306075</v>
      </c>
      <c r="U15" s="16">
        <f t="shared" si="0"/>
        <v>306075</v>
      </c>
      <c r="V15" s="16">
        <f t="shared" si="0"/>
        <v>306075</v>
      </c>
      <c r="W15" s="16">
        <f t="shared" si="0"/>
        <v>271206</v>
      </c>
      <c r="X15" s="16">
        <f t="shared" si="0"/>
        <v>271206</v>
      </c>
      <c r="Y15" s="16">
        <f t="shared" si="0"/>
        <v>271206</v>
      </c>
      <c r="Z15" s="16">
        <f t="shared" si="0"/>
        <v>244293</v>
      </c>
      <c r="AA15" s="16">
        <f t="shared" si="0"/>
        <v>244293</v>
      </c>
      <c r="AB15" s="16">
        <f t="shared" si="0"/>
        <v>244293</v>
      </c>
      <c r="AC15" s="16">
        <f t="shared" si="0"/>
        <v>344044</v>
      </c>
      <c r="AD15" s="32">
        <v>344044</v>
      </c>
      <c r="AE15" s="32">
        <v>344044</v>
      </c>
      <c r="AF15" s="32">
        <v>348584</v>
      </c>
      <c r="AG15" s="32">
        <v>348584</v>
      </c>
      <c r="AH15" s="32">
        <v>348584</v>
      </c>
      <c r="AI15" s="32">
        <v>326355</v>
      </c>
      <c r="AJ15" s="32">
        <v>326355</v>
      </c>
      <c r="AK15" s="32">
        <v>326355</v>
      </c>
      <c r="AL15" s="32">
        <v>324531</v>
      </c>
      <c r="AN15" s="32">
        <v>324531</v>
      </c>
      <c r="AO15" s="32">
        <v>324531</v>
      </c>
      <c r="AP15" s="32">
        <v>324531</v>
      </c>
      <c r="AQ15" s="32">
        <v>468672</v>
      </c>
    </row>
    <row r="16" spans="1:43">
      <c r="A16" s="6" t="s">
        <v>26</v>
      </c>
      <c r="B16" s="6"/>
      <c r="C16" s="7" t="s">
        <v>27</v>
      </c>
      <c r="D16" s="7" t="s">
        <v>28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  <c r="AI16" s="30">
        <v>0</v>
      </c>
      <c r="AJ16" s="30">
        <v>0</v>
      </c>
      <c r="AK16" s="30">
        <v>0</v>
      </c>
      <c r="AL16" s="30">
        <v>0</v>
      </c>
      <c r="AN16" s="30">
        <v>0</v>
      </c>
      <c r="AO16" s="30">
        <v>0</v>
      </c>
      <c r="AP16" s="30">
        <v>0</v>
      </c>
      <c r="AQ16" s="30">
        <v>0</v>
      </c>
    </row>
    <row r="17" spans="1:43">
      <c r="A17" s="6" t="s">
        <v>29</v>
      </c>
      <c r="B17" s="6" t="s">
        <v>13</v>
      </c>
      <c r="C17" s="7" t="s">
        <v>27</v>
      </c>
      <c r="D17" s="7" t="s">
        <v>30</v>
      </c>
      <c r="E17" s="15">
        <v>1014325</v>
      </c>
      <c r="F17" s="15">
        <v>1014325</v>
      </c>
      <c r="G17" s="15">
        <v>1014325</v>
      </c>
      <c r="H17" s="15">
        <v>1013442</v>
      </c>
      <c r="I17" s="15">
        <v>1013442</v>
      </c>
      <c r="J17" s="15">
        <v>1013442</v>
      </c>
      <c r="K17" s="15">
        <v>1012417</v>
      </c>
      <c r="L17" s="15">
        <v>1012417</v>
      </c>
      <c r="M17" s="15">
        <v>1012417</v>
      </c>
      <c r="N17" s="15">
        <v>1011801</v>
      </c>
      <c r="O17" s="15">
        <v>1011801</v>
      </c>
      <c r="P17" s="15">
        <v>1011801</v>
      </c>
      <c r="Q17" s="15">
        <v>1010204</v>
      </c>
      <c r="R17" s="15">
        <v>1010204</v>
      </c>
      <c r="S17" s="15">
        <v>1010204</v>
      </c>
      <c r="T17" s="15">
        <v>1009647</v>
      </c>
      <c r="U17" s="15">
        <v>1009647</v>
      </c>
      <c r="V17" s="15">
        <v>1009647</v>
      </c>
      <c r="W17" s="21">
        <v>1009626</v>
      </c>
      <c r="X17" s="21">
        <v>1009626</v>
      </c>
      <c r="Y17" s="21">
        <v>1009626</v>
      </c>
      <c r="Z17" s="21">
        <v>1010310</v>
      </c>
      <c r="AA17" s="21">
        <v>1010310</v>
      </c>
      <c r="AB17" s="21">
        <v>1010310</v>
      </c>
      <c r="AC17" s="21">
        <v>1011675</v>
      </c>
      <c r="AD17" s="30">
        <v>1011675</v>
      </c>
      <c r="AE17" s="30">
        <v>1011675</v>
      </c>
      <c r="AF17" s="30">
        <v>1011495</v>
      </c>
      <c r="AG17" s="30">
        <v>1011495</v>
      </c>
      <c r="AH17" s="30">
        <v>1011495</v>
      </c>
      <c r="AI17" s="30">
        <v>972930</v>
      </c>
      <c r="AJ17" s="30">
        <v>972930</v>
      </c>
      <c r="AK17" s="30">
        <v>972930</v>
      </c>
      <c r="AL17" s="30">
        <v>972463</v>
      </c>
      <c r="AN17" s="30">
        <v>972463</v>
      </c>
      <c r="AO17" s="30">
        <v>972463</v>
      </c>
      <c r="AP17" s="30">
        <v>972463</v>
      </c>
      <c r="AQ17" s="30">
        <v>972526</v>
      </c>
    </row>
    <row r="18" spans="1:43">
      <c r="A18" s="6" t="s">
        <v>31</v>
      </c>
      <c r="B18" s="6" t="s">
        <v>13</v>
      </c>
      <c r="C18" s="7" t="s">
        <v>27</v>
      </c>
      <c r="D18" s="7" t="s">
        <v>32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30">
        <v>0</v>
      </c>
      <c r="AE18" s="30">
        <v>0</v>
      </c>
      <c r="AF18" s="30">
        <v>0</v>
      </c>
      <c r="AG18" s="30">
        <v>0</v>
      </c>
      <c r="AH18" s="30">
        <v>0</v>
      </c>
      <c r="AI18" s="30">
        <v>0</v>
      </c>
      <c r="AJ18" s="30">
        <v>0</v>
      </c>
      <c r="AK18" s="30">
        <v>0</v>
      </c>
      <c r="AL18" s="30">
        <v>0</v>
      </c>
      <c r="AN18" s="30">
        <v>0</v>
      </c>
      <c r="AO18" s="30">
        <v>0</v>
      </c>
      <c r="AP18" s="30">
        <v>0</v>
      </c>
      <c r="AQ18" s="30">
        <v>0</v>
      </c>
    </row>
    <row r="19" spans="1:43">
      <c r="A19" s="6" t="s">
        <v>33</v>
      </c>
      <c r="B19" s="6" t="s">
        <v>13</v>
      </c>
      <c r="C19" s="7" t="s">
        <v>27</v>
      </c>
      <c r="D19" s="7" t="s">
        <v>34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33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30">
        <v>0</v>
      </c>
      <c r="AE19" s="30">
        <v>0</v>
      </c>
      <c r="AF19" s="30">
        <v>0</v>
      </c>
      <c r="AG19" s="30">
        <v>0</v>
      </c>
      <c r="AH19" s="30">
        <v>0</v>
      </c>
      <c r="AI19" s="30">
        <v>0</v>
      </c>
      <c r="AJ19" s="30">
        <v>0</v>
      </c>
      <c r="AK19" s="30">
        <v>0</v>
      </c>
      <c r="AL19" s="30">
        <v>0</v>
      </c>
      <c r="AN19" s="30">
        <v>0</v>
      </c>
      <c r="AO19" s="30">
        <v>0</v>
      </c>
      <c r="AP19" s="30">
        <v>0</v>
      </c>
      <c r="AQ19" s="30">
        <v>0</v>
      </c>
    </row>
    <row r="20" spans="1:43">
      <c r="A20" s="6" t="s">
        <v>35</v>
      </c>
      <c r="B20" s="6"/>
      <c r="C20" s="7" t="s">
        <v>27</v>
      </c>
      <c r="D20" s="7" t="s">
        <v>36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33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30">
        <v>0</v>
      </c>
      <c r="AE20" s="30">
        <v>0</v>
      </c>
      <c r="AF20" s="30">
        <v>0</v>
      </c>
      <c r="AG20" s="30">
        <v>0</v>
      </c>
      <c r="AH20" s="30">
        <v>0</v>
      </c>
      <c r="AI20" s="30">
        <v>0</v>
      </c>
      <c r="AJ20" s="30">
        <v>0</v>
      </c>
      <c r="AK20" s="30">
        <v>0</v>
      </c>
      <c r="AL20" s="30">
        <v>0</v>
      </c>
      <c r="AN20" s="30">
        <v>0</v>
      </c>
      <c r="AO20" s="30">
        <v>0</v>
      </c>
      <c r="AP20" s="30">
        <v>0</v>
      </c>
      <c r="AQ20" s="30">
        <v>0</v>
      </c>
    </row>
    <row r="21" spans="1:43">
      <c r="A21" s="6" t="s">
        <v>37</v>
      </c>
      <c r="B21" s="6"/>
      <c r="C21" s="7" t="s">
        <v>27</v>
      </c>
      <c r="D21" s="7" t="s">
        <v>38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33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30">
        <v>0</v>
      </c>
      <c r="AE21" s="30">
        <v>0</v>
      </c>
      <c r="AF21" s="30">
        <v>0</v>
      </c>
      <c r="AG21" s="30">
        <v>0</v>
      </c>
      <c r="AH21" s="30">
        <v>0</v>
      </c>
      <c r="AI21" s="30">
        <v>0</v>
      </c>
      <c r="AJ21" s="30">
        <v>0</v>
      </c>
      <c r="AK21" s="30">
        <v>0</v>
      </c>
      <c r="AL21" s="30">
        <v>0</v>
      </c>
      <c r="AN21" s="30">
        <v>0</v>
      </c>
      <c r="AO21" s="30">
        <v>0</v>
      </c>
      <c r="AP21" s="30">
        <v>0</v>
      </c>
      <c r="AQ21" s="30">
        <v>0</v>
      </c>
    </row>
    <row r="22" spans="1:43">
      <c r="A22" s="6" t="s">
        <v>39</v>
      </c>
      <c r="B22" s="6"/>
      <c r="C22" s="7" t="s">
        <v>27</v>
      </c>
      <c r="D22" s="7" t="s">
        <v>40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33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30">
        <v>0</v>
      </c>
      <c r="AE22" s="30">
        <v>0</v>
      </c>
      <c r="AF22" s="30">
        <v>0</v>
      </c>
      <c r="AG22" s="30">
        <v>0</v>
      </c>
      <c r="AH22" s="30">
        <v>0</v>
      </c>
      <c r="AI22" s="30">
        <v>0</v>
      </c>
      <c r="AJ22" s="30">
        <v>0</v>
      </c>
      <c r="AK22" s="30">
        <v>0</v>
      </c>
      <c r="AL22" s="30">
        <v>0</v>
      </c>
      <c r="AN22" s="30">
        <v>0</v>
      </c>
      <c r="AO22" s="30">
        <v>0</v>
      </c>
      <c r="AP22" s="30">
        <v>0</v>
      </c>
      <c r="AQ22" s="30">
        <v>0</v>
      </c>
    </row>
    <row r="23" spans="1:43">
      <c r="A23" s="6" t="s">
        <v>41</v>
      </c>
      <c r="B23" s="6"/>
      <c r="C23" s="7" t="s">
        <v>27</v>
      </c>
      <c r="D23" s="7" t="s">
        <v>42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33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30">
        <v>0</v>
      </c>
      <c r="AE23" s="30">
        <v>0</v>
      </c>
      <c r="AF23" s="30">
        <v>0</v>
      </c>
      <c r="AG23" s="30">
        <v>0</v>
      </c>
      <c r="AH23" s="30">
        <v>0</v>
      </c>
      <c r="AI23" s="30">
        <v>0</v>
      </c>
      <c r="AJ23" s="30">
        <v>0</v>
      </c>
      <c r="AK23" s="30">
        <v>0</v>
      </c>
      <c r="AL23" s="30">
        <v>0</v>
      </c>
      <c r="AN23" s="30">
        <v>0</v>
      </c>
      <c r="AO23" s="30">
        <v>0</v>
      </c>
      <c r="AP23" s="30">
        <v>0</v>
      </c>
      <c r="AQ23" s="30">
        <v>0</v>
      </c>
    </row>
    <row r="24" spans="1:43">
      <c r="A24" s="6" t="s">
        <v>43</v>
      </c>
      <c r="B24" s="6"/>
      <c r="C24" s="7" t="s">
        <v>27</v>
      </c>
      <c r="D24" s="7" t="s">
        <v>44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30">
        <v>0</v>
      </c>
      <c r="AE24" s="30">
        <v>0</v>
      </c>
      <c r="AF24" s="30">
        <v>0</v>
      </c>
      <c r="AG24" s="30">
        <v>0</v>
      </c>
      <c r="AH24" s="30">
        <v>0</v>
      </c>
      <c r="AI24" s="30">
        <v>0</v>
      </c>
      <c r="AJ24" s="30">
        <v>0</v>
      </c>
      <c r="AK24" s="30">
        <v>0</v>
      </c>
      <c r="AL24" s="30">
        <v>0</v>
      </c>
      <c r="AN24" s="30">
        <v>0</v>
      </c>
      <c r="AO24" s="30">
        <v>0</v>
      </c>
      <c r="AP24" s="30">
        <v>0</v>
      </c>
      <c r="AQ24" s="30">
        <v>0</v>
      </c>
    </row>
    <row r="25" spans="1:43">
      <c r="A25" s="10" t="s">
        <v>45</v>
      </c>
      <c r="B25" s="6"/>
      <c r="C25" s="7" t="s">
        <v>27</v>
      </c>
      <c r="D25" s="11" t="s">
        <v>46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30">
        <v>0</v>
      </c>
      <c r="AE25" s="30">
        <v>0</v>
      </c>
      <c r="AF25" s="30">
        <v>0</v>
      </c>
      <c r="AG25" s="30">
        <v>0</v>
      </c>
      <c r="AH25" s="30">
        <v>0</v>
      </c>
      <c r="AI25" s="30">
        <v>0</v>
      </c>
      <c r="AJ25" s="30">
        <v>0</v>
      </c>
      <c r="AK25" s="30">
        <v>0</v>
      </c>
      <c r="AL25" s="30">
        <v>0</v>
      </c>
      <c r="AN25" s="30">
        <v>0</v>
      </c>
      <c r="AO25" s="30">
        <v>0</v>
      </c>
      <c r="AP25" s="30">
        <v>0</v>
      </c>
      <c r="AQ25" s="30">
        <v>0</v>
      </c>
    </row>
    <row r="26" spans="1:43">
      <c r="A26" s="10" t="s">
        <v>47</v>
      </c>
      <c r="B26" s="6"/>
      <c r="C26" s="7" t="s">
        <v>27</v>
      </c>
      <c r="D26" s="11" t="s">
        <v>48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30">
        <v>0</v>
      </c>
      <c r="AE26" s="30">
        <v>0</v>
      </c>
      <c r="AF26" s="30">
        <v>0</v>
      </c>
      <c r="AG26" s="30">
        <v>0</v>
      </c>
      <c r="AH26" s="30">
        <v>0</v>
      </c>
      <c r="AI26" s="30">
        <v>0</v>
      </c>
      <c r="AJ26" s="30">
        <v>0</v>
      </c>
      <c r="AK26" s="30">
        <v>0</v>
      </c>
      <c r="AL26" s="30">
        <v>0</v>
      </c>
      <c r="AN26" s="30">
        <v>0</v>
      </c>
      <c r="AO26" s="30">
        <v>0</v>
      </c>
      <c r="AP26" s="30">
        <v>0</v>
      </c>
      <c r="AQ26" s="30">
        <v>0</v>
      </c>
    </row>
    <row r="27" spans="1:43">
      <c r="A27" s="10" t="s">
        <v>49</v>
      </c>
      <c r="B27" s="6"/>
      <c r="C27" s="7" t="s">
        <v>27</v>
      </c>
      <c r="D27" s="42" t="s">
        <v>50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>
        <v>0</v>
      </c>
      <c r="U27" s="15">
        <v>0</v>
      </c>
      <c r="V27" s="15">
        <v>0</v>
      </c>
      <c r="W27" s="33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30">
        <v>0</v>
      </c>
      <c r="AE27" s="30">
        <v>0</v>
      </c>
      <c r="AF27" s="30">
        <v>0</v>
      </c>
      <c r="AG27" s="30">
        <v>0</v>
      </c>
      <c r="AH27" s="30">
        <v>0</v>
      </c>
      <c r="AI27" s="30">
        <v>0</v>
      </c>
      <c r="AJ27" s="30">
        <v>0</v>
      </c>
      <c r="AK27" s="30">
        <v>0</v>
      </c>
      <c r="AL27" s="30">
        <v>0</v>
      </c>
      <c r="AN27" s="30">
        <v>0</v>
      </c>
      <c r="AO27" s="30">
        <v>0</v>
      </c>
      <c r="AP27" s="30">
        <v>0</v>
      </c>
      <c r="AQ27" s="30">
        <v>0</v>
      </c>
    </row>
    <row r="28" spans="1:43">
      <c r="A28" s="6" t="s">
        <v>51</v>
      </c>
      <c r="B28" s="6"/>
      <c r="C28" s="7" t="s">
        <v>27</v>
      </c>
      <c r="D28" s="7" t="s">
        <v>52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33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30">
        <v>0</v>
      </c>
      <c r="AE28" s="30">
        <v>0</v>
      </c>
      <c r="AF28" s="30">
        <v>0</v>
      </c>
      <c r="AG28" s="30">
        <v>0</v>
      </c>
      <c r="AH28" s="30">
        <v>0</v>
      </c>
      <c r="AI28" s="30">
        <v>0</v>
      </c>
      <c r="AJ28" s="30">
        <v>0</v>
      </c>
      <c r="AK28" s="30">
        <v>0</v>
      </c>
      <c r="AL28" s="30">
        <v>0</v>
      </c>
      <c r="AN28" s="30">
        <v>0</v>
      </c>
      <c r="AO28" s="30">
        <v>0</v>
      </c>
      <c r="AP28" s="30">
        <v>0</v>
      </c>
      <c r="AQ28" s="30">
        <v>0</v>
      </c>
    </row>
    <row r="29" spans="1:43">
      <c r="A29" s="6" t="s">
        <v>53</v>
      </c>
      <c r="B29" s="6"/>
      <c r="C29" s="7" t="s">
        <v>27</v>
      </c>
      <c r="D29" s="7" t="s">
        <v>54</v>
      </c>
      <c r="E29" s="15">
        <v>-4262009</v>
      </c>
      <c r="F29" s="15">
        <v>-4262009</v>
      </c>
      <c r="G29" s="15">
        <v>-4262009</v>
      </c>
      <c r="H29" s="15">
        <v>-3515440</v>
      </c>
      <c r="I29" s="15">
        <v>-3515440</v>
      </c>
      <c r="J29" s="15">
        <v>-3515440</v>
      </c>
      <c r="K29" s="15">
        <v>-3892260</v>
      </c>
      <c r="L29" s="15">
        <v>-3892260</v>
      </c>
      <c r="M29" s="15">
        <v>-3892260</v>
      </c>
      <c r="N29" s="15">
        <v>-4237703</v>
      </c>
      <c r="O29" s="15">
        <v>-4237703</v>
      </c>
      <c r="P29" s="15">
        <v>-4237703</v>
      </c>
      <c r="Q29" s="15">
        <v>-4729631</v>
      </c>
      <c r="R29" s="15">
        <v>-4729631</v>
      </c>
      <c r="S29" s="15">
        <v>-4729631</v>
      </c>
      <c r="T29" s="15">
        <v>-4953608</v>
      </c>
      <c r="U29" s="15">
        <v>-4953608</v>
      </c>
      <c r="V29" s="15">
        <v>-4953608</v>
      </c>
      <c r="W29" s="21">
        <v>-5310861</v>
      </c>
      <c r="X29" s="21">
        <v>-5310861</v>
      </c>
      <c r="Y29" s="21">
        <v>-5310861</v>
      </c>
      <c r="Z29" s="21">
        <v>-5698517</v>
      </c>
      <c r="AA29" s="21">
        <v>-5698517</v>
      </c>
      <c r="AB29" s="21">
        <v>-5698517</v>
      </c>
      <c r="AC29" s="21">
        <v>-6937121</v>
      </c>
      <c r="AD29" s="30">
        <v>-6937121</v>
      </c>
      <c r="AE29" s="30">
        <v>-6937121</v>
      </c>
      <c r="AF29" s="30">
        <v>-7227186</v>
      </c>
      <c r="AG29" s="30">
        <v>-7227186</v>
      </c>
      <c r="AH29" s="30">
        <v>-7227186</v>
      </c>
      <c r="AI29" s="30">
        <v>-7781845</v>
      </c>
      <c r="AJ29" s="30">
        <v>-7781845</v>
      </c>
      <c r="AK29" s="30">
        <v>-7781845</v>
      </c>
      <c r="AL29" s="30">
        <v>-8357208</v>
      </c>
      <c r="AN29" s="30">
        <v>-8357208</v>
      </c>
      <c r="AO29" s="30">
        <v>-8357208</v>
      </c>
      <c r="AP29" s="30">
        <v>-8357208</v>
      </c>
      <c r="AQ29" s="30">
        <v>-8131615</v>
      </c>
    </row>
    <row r="30" spans="1:43">
      <c r="A30" s="8" t="s">
        <v>55</v>
      </c>
      <c r="B30" s="8"/>
      <c r="C30" s="9"/>
      <c r="D30" s="9"/>
      <c r="E30" s="16">
        <f t="shared" ref="E30:AC30" si="1">SUBTOTAL(9,E16:E29)</f>
        <v>-3247684</v>
      </c>
      <c r="F30" s="16">
        <f t="shared" si="1"/>
        <v>-3247684</v>
      </c>
      <c r="G30" s="16">
        <f t="shared" si="1"/>
        <v>-3247684</v>
      </c>
      <c r="H30" s="16">
        <f t="shared" si="1"/>
        <v>-2501998</v>
      </c>
      <c r="I30" s="16">
        <f t="shared" si="1"/>
        <v>-2501998</v>
      </c>
      <c r="J30" s="16">
        <f t="shared" si="1"/>
        <v>-2501998</v>
      </c>
      <c r="K30" s="16">
        <f t="shared" si="1"/>
        <v>-2879843</v>
      </c>
      <c r="L30" s="16">
        <f t="shared" si="1"/>
        <v>-2879843</v>
      </c>
      <c r="M30" s="16">
        <f t="shared" si="1"/>
        <v>-2879843</v>
      </c>
      <c r="N30" s="16">
        <f t="shared" si="1"/>
        <v>-3225902</v>
      </c>
      <c r="O30" s="16">
        <f t="shared" si="1"/>
        <v>-3225902</v>
      </c>
      <c r="P30" s="16">
        <f t="shared" si="1"/>
        <v>-3225902</v>
      </c>
      <c r="Q30" s="16">
        <f t="shared" si="1"/>
        <v>-3719427</v>
      </c>
      <c r="R30" s="16">
        <f t="shared" si="1"/>
        <v>-3719427</v>
      </c>
      <c r="S30" s="16">
        <f t="shared" si="1"/>
        <v>-3719427</v>
      </c>
      <c r="T30" s="16">
        <f t="shared" si="1"/>
        <v>-3943961</v>
      </c>
      <c r="U30" s="16">
        <f t="shared" si="1"/>
        <v>-3943961</v>
      </c>
      <c r="V30" s="16">
        <f t="shared" si="1"/>
        <v>-3943961</v>
      </c>
      <c r="W30" s="16">
        <f t="shared" si="1"/>
        <v>-4301235</v>
      </c>
      <c r="X30" s="16">
        <f t="shared" si="1"/>
        <v>-4301235</v>
      </c>
      <c r="Y30" s="16">
        <f t="shared" si="1"/>
        <v>-4301235</v>
      </c>
      <c r="Z30" s="16">
        <f t="shared" si="1"/>
        <v>-4688207</v>
      </c>
      <c r="AA30" s="16">
        <f t="shared" si="1"/>
        <v>-4688207</v>
      </c>
      <c r="AB30" s="16">
        <f t="shared" si="1"/>
        <v>-4688207</v>
      </c>
      <c r="AC30" s="16">
        <f t="shared" si="1"/>
        <v>-5925446</v>
      </c>
      <c r="AD30" s="32">
        <v>-5925446</v>
      </c>
      <c r="AE30" s="32">
        <v>-5925446</v>
      </c>
      <c r="AF30" s="32">
        <v>-6215691</v>
      </c>
      <c r="AG30" s="32">
        <v>-6215691</v>
      </c>
      <c r="AH30" s="32">
        <v>-6215691</v>
      </c>
      <c r="AI30" s="32">
        <v>-6808915</v>
      </c>
      <c r="AJ30" s="32">
        <v>-6808915</v>
      </c>
      <c r="AK30" s="32">
        <v>-6808915</v>
      </c>
      <c r="AL30" s="32">
        <v>-7384745</v>
      </c>
      <c r="AN30" s="32">
        <v>-7384745</v>
      </c>
      <c r="AO30" s="32">
        <v>-7384745</v>
      </c>
      <c r="AP30" s="32">
        <v>-7384745</v>
      </c>
      <c r="AQ30" s="32">
        <v>-7159089</v>
      </c>
    </row>
    <row r="31" spans="1:43">
      <c r="A31" s="6" t="s">
        <v>56</v>
      </c>
      <c r="B31" s="6" t="s">
        <v>13</v>
      </c>
      <c r="C31" s="7" t="s">
        <v>57</v>
      </c>
      <c r="D31" s="7" t="s">
        <v>58</v>
      </c>
      <c r="E31" s="15">
        <v>-126936</v>
      </c>
      <c r="F31" s="15">
        <v>-126936</v>
      </c>
      <c r="G31" s="15">
        <v>-126936</v>
      </c>
      <c r="H31" s="15">
        <v>-126914</v>
      </c>
      <c r="I31" s="15">
        <v>-126914</v>
      </c>
      <c r="J31" s="15">
        <v>-126914</v>
      </c>
      <c r="K31" s="15">
        <v>-126919</v>
      </c>
      <c r="L31" s="15">
        <v>-126919</v>
      </c>
      <c r="M31" s="15">
        <v>-126919</v>
      </c>
      <c r="N31" s="15">
        <v>-126975</v>
      </c>
      <c r="O31" s="15">
        <v>-126975</v>
      </c>
      <c r="P31" s="15">
        <v>-126975</v>
      </c>
      <c r="Q31" s="15">
        <v>-126943</v>
      </c>
      <c r="R31" s="15">
        <v>-126943</v>
      </c>
      <c r="S31" s="15">
        <v>-126943</v>
      </c>
      <c r="T31" s="15">
        <v>-126913</v>
      </c>
      <c r="U31" s="15">
        <v>-126913</v>
      </c>
      <c r="V31" s="15">
        <v>-126913</v>
      </c>
      <c r="W31" s="21">
        <v>-126936</v>
      </c>
      <c r="X31" s="21">
        <v>-126936</v>
      </c>
      <c r="Y31" s="21">
        <v>-126936</v>
      </c>
      <c r="Z31" s="21">
        <v>-126973</v>
      </c>
      <c r="AA31" s="21">
        <v>-126973</v>
      </c>
      <c r="AB31" s="21">
        <v>-126973</v>
      </c>
      <c r="AC31" s="21">
        <v>-127089</v>
      </c>
      <c r="AD31" s="30">
        <v>-127089</v>
      </c>
      <c r="AE31" s="30">
        <v>-127089</v>
      </c>
      <c r="AF31" s="30">
        <v>-127104</v>
      </c>
      <c r="AG31" s="30">
        <v>-127104</v>
      </c>
      <c r="AH31" s="30">
        <v>-127104</v>
      </c>
      <c r="AI31" s="30">
        <v>-127110</v>
      </c>
      <c r="AJ31" s="30">
        <v>-127110</v>
      </c>
      <c r="AK31" s="30">
        <v>-127110</v>
      </c>
      <c r="AL31" s="30">
        <v>-127110</v>
      </c>
      <c r="AN31" s="30">
        <v>-127110</v>
      </c>
      <c r="AO31" s="30">
        <v>-127110</v>
      </c>
      <c r="AP31" s="30">
        <v>-127110</v>
      </c>
      <c r="AQ31" s="30">
        <v>-127189</v>
      </c>
    </row>
    <row r="32" spans="1:43">
      <c r="A32" s="6" t="s">
        <v>59</v>
      </c>
      <c r="B32" s="6" t="s">
        <v>13</v>
      </c>
      <c r="C32" s="7" t="s">
        <v>57</v>
      </c>
      <c r="D32" s="7" t="s">
        <v>60</v>
      </c>
      <c r="E32" s="15">
        <v>-107</v>
      </c>
      <c r="F32" s="15">
        <v>-107</v>
      </c>
      <c r="G32" s="15">
        <v>-107</v>
      </c>
      <c r="H32" s="15">
        <v>-107</v>
      </c>
      <c r="I32" s="15">
        <v>-107</v>
      </c>
      <c r="J32" s="15">
        <v>-107</v>
      </c>
      <c r="K32" s="15">
        <v>-107</v>
      </c>
      <c r="L32" s="15">
        <v>-107</v>
      </c>
      <c r="M32" s="15">
        <v>-107</v>
      </c>
      <c r="N32" s="15">
        <v>-107</v>
      </c>
      <c r="O32" s="15">
        <v>-107</v>
      </c>
      <c r="P32" s="15">
        <v>-107</v>
      </c>
      <c r="Q32" s="15">
        <v>-1</v>
      </c>
      <c r="R32" s="15">
        <v>-1</v>
      </c>
      <c r="S32" s="15">
        <v>-1</v>
      </c>
      <c r="T32" s="15">
        <v>-1</v>
      </c>
      <c r="U32" s="15">
        <v>-1</v>
      </c>
      <c r="V32" s="15">
        <v>-1</v>
      </c>
      <c r="W32" s="21">
        <v>-1</v>
      </c>
      <c r="X32" s="21">
        <v>-1</v>
      </c>
      <c r="Y32" s="21">
        <v>-1</v>
      </c>
      <c r="Z32" s="21">
        <v>-1</v>
      </c>
      <c r="AA32" s="21">
        <v>-1</v>
      </c>
      <c r="AB32" s="21">
        <v>-1</v>
      </c>
      <c r="AC32" s="21">
        <v>-107</v>
      </c>
      <c r="AD32" s="30">
        <v>-107</v>
      </c>
      <c r="AE32" s="30">
        <v>-107</v>
      </c>
      <c r="AF32" s="30">
        <v>-107</v>
      </c>
      <c r="AG32" s="30">
        <v>-107</v>
      </c>
      <c r="AH32" s="30">
        <v>-107</v>
      </c>
      <c r="AI32" s="30">
        <v>-107</v>
      </c>
      <c r="AJ32" s="30">
        <v>-107</v>
      </c>
      <c r="AK32" s="30">
        <v>-107</v>
      </c>
      <c r="AL32" s="30">
        <v>-107</v>
      </c>
      <c r="AN32" s="30">
        <v>-107</v>
      </c>
      <c r="AO32" s="30">
        <v>-107</v>
      </c>
      <c r="AP32" s="30">
        <v>-107</v>
      </c>
      <c r="AQ32" s="30">
        <v>-107</v>
      </c>
    </row>
    <row r="33" spans="1:43">
      <c r="A33" s="8" t="s">
        <v>61</v>
      </c>
      <c r="B33" s="8"/>
      <c r="C33" s="9"/>
      <c r="D33" s="9"/>
      <c r="E33" s="16">
        <f t="shared" ref="E33:AC33" si="2">SUBTOTAL(9,E31:E32)</f>
        <v>-127043</v>
      </c>
      <c r="F33" s="16">
        <f t="shared" si="2"/>
        <v>-127043</v>
      </c>
      <c r="G33" s="16">
        <f t="shared" si="2"/>
        <v>-127043</v>
      </c>
      <c r="H33" s="16">
        <f t="shared" si="2"/>
        <v>-127021</v>
      </c>
      <c r="I33" s="16">
        <f t="shared" si="2"/>
        <v>-127021</v>
      </c>
      <c r="J33" s="16">
        <f t="shared" si="2"/>
        <v>-127021</v>
      </c>
      <c r="K33" s="16">
        <f t="shared" si="2"/>
        <v>-127026</v>
      </c>
      <c r="L33" s="16">
        <f t="shared" si="2"/>
        <v>-127026</v>
      </c>
      <c r="M33" s="16">
        <f t="shared" si="2"/>
        <v>-127026</v>
      </c>
      <c r="N33" s="16">
        <f t="shared" si="2"/>
        <v>-127082</v>
      </c>
      <c r="O33" s="16">
        <f t="shared" si="2"/>
        <v>-127082</v>
      </c>
      <c r="P33" s="16">
        <f t="shared" si="2"/>
        <v>-127082</v>
      </c>
      <c r="Q33" s="16">
        <f t="shared" si="2"/>
        <v>-126944</v>
      </c>
      <c r="R33" s="16">
        <f t="shared" si="2"/>
        <v>-126944</v>
      </c>
      <c r="S33" s="16">
        <f t="shared" si="2"/>
        <v>-126944</v>
      </c>
      <c r="T33" s="16">
        <f t="shared" si="2"/>
        <v>-126914</v>
      </c>
      <c r="U33" s="16">
        <f t="shared" si="2"/>
        <v>-126914</v>
      </c>
      <c r="V33" s="16">
        <f t="shared" si="2"/>
        <v>-126914</v>
      </c>
      <c r="W33" s="16">
        <f t="shared" si="2"/>
        <v>-126937</v>
      </c>
      <c r="X33" s="16">
        <f t="shared" si="2"/>
        <v>-126937</v>
      </c>
      <c r="Y33" s="16">
        <f t="shared" si="2"/>
        <v>-126937</v>
      </c>
      <c r="Z33" s="16">
        <f t="shared" si="2"/>
        <v>-126974</v>
      </c>
      <c r="AA33" s="16">
        <f t="shared" si="2"/>
        <v>-126974</v>
      </c>
      <c r="AB33" s="16">
        <f t="shared" si="2"/>
        <v>-126974</v>
      </c>
      <c r="AC33" s="16">
        <f t="shared" si="2"/>
        <v>-127196</v>
      </c>
      <c r="AD33" s="32">
        <v>-127196</v>
      </c>
      <c r="AE33" s="32">
        <v>-127196</v>
      </c>
      <c r="AF33" s="32">
        <v>-127211</v>
      </c>
      <c r="AG33" s="32">
        <v>-127211</v>
      </c>
      <c r="AH33" s="32">
        <v>-127211</v>
      </c>
      <c r="AI33" s="32">
        <v>-127217</v>
      </c>
      <c r="AJ33" s="32">
        <v>-127217</v>
      </c>
      <c r="AK33" s="32">
        <v>-127217</v>
      </c>
      <c r="AL33" s="32">
        <v>-127217</v>
      </c>
      <c r="AN33" s="32">
        <v>-127217</v>
      </c>
      <c r="AO33" s="32">
        <v>-127217</v>
      </c>
      <c r="AP33" s="32">
        <v>-127217</v>
      </c>
      <c r="AQ33" s="32">
        <v>-127296</v>
      </c>
    </row>
    <row r="34" spans="1:43">
      <c r="A34" s="6" t="s">
        <v>62</v>
      </c>
      <c r="B34" s="6"/>
      <c r="C34" s="7" t="s">
        <v>63</v>
      </c>
      <c r="D34" s="7" t="s">
        <v>64</v>
      </c>
      <c r="E34" s="15">
        <v>-1090547</v>
      </c>
      <c r="F34" s="15">
        <v>-1090547</v>
      </c>
      <c r="G34" s="15">
        <v>-1090547</v>
      </c>
      <c r="H34" s="15">
        <v>-1090420</v>
      </c>
      <c r="I34" s="15">
        <v>-1090420</v>
      </c>
      <c r="J34" s="15">
        <v>-1090420</v>
      </c>
      <c r="K34" s="15">
        <v>-1091948</v>
      </c>
      <c r="L34" s="15">
        <v>-1091948</v>
      </c>
      <c r="M34" s="15">
        <v>-1091948</v>
      </c>
      <c r="N34" s="15">
        <v>-1092490</v>
      </c>
      <c r="O34" s="15">
        <v>-1092490</v>
      </c>
      <c r="P34" s="15">
        <v>-1092490</v>
      </c>
      <c r="Q34" s="15">
        <v>-959665</v>
      </c>
      <c r="R34" s="15">
        <v>-959665</v>
      </c>
      <c r="S34" s="15">
        <v>-959665</v>
      </c>
      <c r="T34" s="15">
        <v>-959443</v>
      </c>
      <c r="U34" s="15">
        <v>-959443</v>
      </c>
      <c r="V34" s="15">
        <v>-959443</v>
      </c>
      <c r="W34" s="21">
        <v>-959614</v>
      </c>
      <c r="X34" s="21">
        <v>-959614</v>
      </c>
      <c r="Y34" s="21">
        <v>-959614</v>
      </c>
      <c r="Z34" s="21">
        <v>-959893</v>
      </c>
      <c r="AA34" s="21">
        <v>-959893</v>
      </c>
      <c r="AB34" s="21">
        <v>-959893</v>
      </c>
      <c r="AC34" s="21">
        <v>-960698</v>
      </c>
      <c r="AD34" s="30">
        <v>-960698</v>
      </c>
      <c r="AE34" s="30">
        <v>-960698</v>
      </c>
      <c r="AF34" s="30">
        <v>-960818</v>
      </c>
      <c r="AG34" s="30">
        <v>-960818</v>
      </c>
      <c r="AH34" s="30">
        <v>-960818</v>
      </c>
      <c r="AI34" s="30">
        <v>-960857</v>
      </c>
      <c r="AJ34" s="30">
        <v>-960857</v>
      </c>
      <c r="AK34" s="30">
        <v>-960857</v>
      </c>
      <c r="AL34" s="30">
        <v>-960857</v>
      </c>
      <c r="AN34" s="30">
        <v>-960857</v>
      </c>
      <c r="AO34" s="30">
        <v>-960857</v>
      </c>
      <c r="AP34" s="30">
        <v>-960857</v>
      </c>
      <c r="AQ34" s="30">
        <v>-915338</v>
      </c>
    </row>
    <row r="35" spans="1:43">
      <c r="A35" s="6" t="s">
        <v>65</v>
      </c>
      <c r="B35" s="6"/>
      <c r="C35" s="7" t="s">
        <v>63</v>
      </c>
      <c r="D35" s="7" t="s">
        <v>66</v>
      </c>
      <c r="E35" s="15">
        <v>349179</v>
      </c>
      <c r="F35" s="15">
        <v>349179</v>
      </c>
      <c r="G35" s="15">
        <v>349179</v>
      </c>
      <c r="H35" s="15">
        <v>347061</v>
      </c>
      <c r="I35" s="15">
        <v>347061</v>
      </c>
      <c r="J35" s="15">
        <v>347061</v>
      </c>
      <c r="K35" s="15">
        <v>344925</v>
      </c>
      <c r="L35" s="15">
        <v>344925</v>
      </c>
      <c r="M35" s="15">
        <v>344925</v>
      </c>
      <c r="N35" s="15">
        <v>343661</v>
      </c>
      <c r="O35" s="15">
        <v>343661</v>
      </c>
      <c r="P35" s="15">
        <v>343661</v>
      </c>
      <c r="Q35" s="15">
        <v>241311</v>
      </c>
      <c r="R35" s="15">
        <v>241311</v>
      </c>
      <c r="S35" s="15">
        <v>241311</v>
      </c>
      <c r="T35" s="15">
        <v>239698</v>
      </c>
      <c r="U35" s="15">
        <v>239698</v>
      </c>
      <c r="V35" s="15">
        <v>239698</v>
      </c>
      <c r="W35" s="21">
        <v>238096</v>
      </c>
      <c r="X35" s="21">
        <v>238096</v>
      </c>
      <c r="Y35" s="21">
        <v>238096</v>
      </c>
      <c r="Z35" s="21">
        <v>236520</v>
      </c>
      <c r="AA35" s="21">
        <v>236520</v>
      </c>
      <c r="AB35" s="21">
        <v>236520</v>
      </c>
      <c r="AC35" s="21">
        <v>268197</v>
      </c>
      <c r="AD35" s="30">
        <v>268197</v>
      </c>
      <c r="AE35" s="30">
        <v>268197</v>
      </c>
      <c r="AF35" s="30">
        <v>266830</v>
      </c>
      <c r="AG35" s="30">
        <v>266830</v>
      </c>
      <c r="AH35" s="30">
        <v>266830</v>
      </c>
      <c r="AI35" s="30">
        <v>265436</v>
      </c>
      <c r="AJ35" s="30">
        <v>265436</v>
      </c>
      <c r="AK35" s="30">
        <v>265436</v>
      </c>
      <c r="AL35" s="30">
        <v>264005</v>
      </c>
      <c r="AN35" s="30">
        <v>264005</v>
      </c>
      <c r="AO35" s="30">
        <v>264005</v>
      </c>
      <c r="AP35" s="30">
        <v>264005</v>
      </c>
      <c r="AQ35" s="30">
        <v>247991</v>
      </c>
    </row>
    <row r="36" spans="1:43">
      <c r="A36" s="6" t="s">
        <v>67</v>
      </c>
      <c r="B36" s="6"/>
      <c r="C36" s="7" t="s">
        <v>63</v>
      </c>
      <c r="D36" s="7" t="s">
        <v>68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21">
        <v>0</v>
      </c>
      <c r="Y36" s="21">
        <v>0</v>
      </c>
      <c r="Z36" s="21">
        <v>0</v>
      </c>
      <c r="AA36" s="21">
        <v>0</v>
      </c>
      <c r="AB36" s="21">
        <v>0</v>
      </c>
      <c r="AC36" s="21">
        <v>0</v>
      </c>
      <c r="AD36" s="30">
        <v>0</v>
      </c>
      <c r="AE36" s="30">
        <v>0</v>
      </c>
      <c r="AF36" s="30">
        <v>0</v>
      </c>
      <c r="AG36" s="30">
        <v>0</v>
      </c>
      <c r="AH36" s="30">
        <v>0</v>
      </c>
      <c r="AI36" s="30">
        <v>0</v>
      </c>
      <c r="AJ36" s="30">
        <v>0</v>
      </c>
      <c r="AK36" s="30">
        <v>0</v>
      </c>
      <c r="AL36" s="30">
        <v>0</v>
      </c>
      <c r="AN36" s="30">
        <v>0</v>
      </c>
      <c r="AO36" s="30">
        <v>0</v>
      </c>
      <c r="AP36" s="30">
        <v>0</v>
      </c>
      <c r="AQ36" s="30">
        <v>0</v>
      </c>
    </row>
    <row r="37" spans="1:43">
      <c r="A37" s="6" t="s">
        <v>69</v>
      </c>
      <c r="B37" s="6"/>
      <c r="C37" s="7" t="s">
        <v>63</v>
      </c>
      <c r="D37" s="7" t="s">
        <v>70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21">
        <v>0</v>
      </c>
      <c r="AD37" s="30">
        <v>0</v>
      </c>
      <c r="AE37" s="30">
        <v>0</v>
      </c>
      <c r="AF37" s="30">
        <v>0</v>
      </c>
      <c r="AG37" s="30">
        <v>0</v>
      </c>
      <c r="AH37" s="30">
        <v>0</v>
      </c>
      <c r="AI37" s="30">
        <v>0</v>
      </c>
      <c r="AJ37" s="30">
        <v>0</v>
      </c>
      <c r="AK37" s="30">
        <v>0</v>
      </c>
      <c r="AL37" s="30">
        <v>0</v>
      </c>
      <c r="AN37" s="30">
        <v>0</v>
      </c>
      <c r="AO37" s="30">
        <v>0</v>
      </c>
      <c r="AP37" s="30">
        <v>0</v>
      </c>
      <c r="AQ37" s="30">
        <v>0</v>
      </c>
    </row>
    <row r="38" spans="1:43">
      <c r="A38" s="6" t="s">
        <v>71</v>
      </c>
      <c r="B38" s="6"/>
      <c r="C38" s="7" t="s">
        <v>63</v>
      </c>
      <c r="D38" s="7" t="s">
        <v>72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33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1">
        <v>0</v>
      </c>
      <c r="AD38" s="30">
        <v>0</v>
      </c>
      <c r="AE38" s="30">
        <v>0</v>
      </c>
      <c r="AF38" s="30">
        <v>0</v>
      </c>
      <c r="AG38" s="30">
        <v>0</v>
      </c>
      <c r="AH38" s="30">
        <v>0</v>
      </c>
      <c r="AI38" s="30">
        <v>0</v>
      </c>
      <c r="AJ38" s="30">
        <v>0</v>
      </c>
      <c r="AK38" s="30">
        <v>0</v>
      </c>
      <c r="AL38" s="30">
        <v>0</v>
      </c>
      <c r="AN38" s="30">
        <v>0</v>
      </c>
      <c r="AO38" s="30">
        <v>0</v>
      </c>
      <c r="AP38" s="30">
        <v>0</v>
      </c>
      <c r="AQ38" s="30">
        <v>0</v>
      </c>
    </row>
    <row r="39" spans="1:43">
      <c r="A39" s="6" t="s">
        <v>73</v>
      </c>
      <c r="B39" s="6"/>
      <c r="C39" s="7" t="s">
        <v>63</v>
      </c>
      <c r="D39" s="7" t="s">
        <v>74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33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21">
        <v>0</v>
      </c>
      <c r="AD39" s="30">
        <v>0</v>
      </c>
      <c r="AE39" s="30">
        <v>0</v>
      </c>
      <c r="AF39" s="30">
        <v>0</v>
      </c>
      <c r="AG39" s="30">
        <v>0</v>
      </c>
      <c r="AH39" s="30">
        <v>0</v>
      </c>
      <c r="AI39" s="30">
        <v>0</v>
      </c>
      <c r="AJ39" s="30">
        <v>0</v>
      </c>
      <c r="AK39" s="30">
        <v>0</v>
      </c>
      <c r="AL39" s="30">
        <v>0</v>
      </c>
      <c r="AN39" s="30">
        <v>0</v>
      </c>
      <c r="AO39" s="30">
        <v>0</v>
      </c>
      <c r="AP39" s="30">
        <v>0</v>
      </c>
      <c r="AQ39" s="30">
        <v>0</v>
      </c>
    </row>
    <row r="40" spans="1:43">
      <c r="A40" s="6" t="s">
        <v>75</v>
      </c>
      <c r="B40" s="6"/>
      <c r="C40" s="7" t="s">
        <v>63</v>
      </c>
      <c r="D40" s="7" t="s">
        <v>76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21">
        <v>0</v>
      </c>
      <c r="AD40" s="30">
        <v>0</v>
      </c>
      <c r="AE40" s="30">
        <v>0</v>
      </c>
      <c r="AF40" s="30">
        <v>0</v>
      </c>
      <c r="AG40" s="30">
        <v>0</v>
      </c>
      <c r="AH40" s="30">
        <v>0</v>
      </c>
      <c r="AI40" s="30">
        <v>0</v>
      </c>
      <c r="AJ40" s="30">
        <v>0</v>
      </c>
      <c r="AK40" s="30">
        <v>0</v>
      </c>
      <c r="AL40" s="30">
        <v>0</v>
      </c>
      <c r="AN40" s="30">
        <v>0</v>
      </c>
      <c r="AO40" s="30">
        <v>0</v>
      </c>
      <c r="AP40" s="30">
        <v>0</v>
      </c>
      <c r="AQ40" s="30">
        <v>0</v>
      </c>
    </row>
    <row r="41" spans="1:43">
      <c r="A41" s="6" t="s">
        <v>77</v>
      </c>
      <c r="B41" s="6"/>
      <c r="C41" s="7" t="s">
        <v>63</v>
      </c>
      <c r="D41" s="7" t="s">
        <v>78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30">
        <v>0</v>
      </c>
      <c r="AE41" s="30">
        <v>0</v>
      </c>
      <c r="AF41" s="30">
        <v>0</v>
      </c>
      <c r="AG41" s="30">
        <v>0</v>
      </c>
      <c r="AH41" s="30">
        <v>0</v>
      </c>
      <c r="AI41" s="30">
        <v>0</v>
      </c>
      <c r="AJ41" s="30">
        <v>0</v>
      </c>
      <c r="AK41" s="30">
        <v>0</v>
      </c>
      <c r="AL41" s="30">
        <v>0</v>
      </c>
      <c r="AN41" s="30">
        <v>0</v>
      </c>
      <c r="AO41" s="30">
        <v>0</v>
      </c>
      <c r="AP41" s="30">
        <v>0</v>
      </c>
      <c r="AQ41" s="30">
        <v>0</v>
      </c>
    </row>
    <row r="42" spans="1:43">
      <c r="A42" s="6" t="s">
        <v>79</v>
      </c>
      <c r="B42" s="6"/>
      <c r="C42" s="7" t="s">
        <v>63</v>
      </c>
      <c r="D42" s="7" t="s">
        <v>80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21">
        <v>0</v>
      </c>
      <c r="Y42" s="21">
        <v>0</v>
      </c>
      <c r="Z42" s="21">
        <v>0</v>
      </c>
      <c r="AA42" s="21">
        <v>0</v>
      </c>
      <c r="AB42" s="21">
        <v>0</v>
      </c>
      <c r="AC42" s="21">
        <v>0</v>
      </c>
      <c r="AD42" s="30">
        <v>0</v>
      </c>
      <c r="AE42" s="30">
        <v>0</v>
      </c>
      <c r="AF42" s="30">
        <v>0</v>
      </c>
      <c r="AG42" s="30">
        <v>0</v>
      </c>
      <c r="AH42" s="30">
        <v>0</v>
      </c>
      <c r="AI42" s="30">
        <v>0</v>
      </c>
      <c r="AJ42" s="30">
        <v>0</v>
      </c>
      <c r="AK42" s="30">
        <v>0</v>
      </c>
      <c r="AL42" s="30">
        <v>0</v>
      </c>
      <c r="AN42" s="30">
        <v>0</v>
      </c>
      <c r="AO42" s="30">
        <v>0</v>
      </c>
      <c r="AP42" s="30">
        <v>0</v>
      </c>
      <c r="AQ42" s="30">
        <v>0</v>
      </c>
    </row>
    <row r="43" spans="1:43">
      <c r="A43" s="6" t="s">
        <v>81</v>
      </c>
      <c r="B43" s="6"/>
      <c r="C43" s="7" t="s">
        <v>63</v>
      </c>
      <c r="D43" s="7" t="s">
        <v>82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33">
        <v>0</v>
      </c>
      <c r="X43" s="21">
        <v>0</v>
      </c>
      <c r="Y43" s="21">
        <v>0</v>
      </c>
      <c r="Z43" s="21">
        <v>0</v>
      </c>
      <c r="AA43" s="21">
        <v>0</v>
      </c>
      <c r="AB43" s="21">
        <v>0</v>
      </c>
      <c r="AC43" s="21">
        <v>0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0</v>
      </c>
      <c r="AJ43" s="30">
        <v>0</v>
      </c>
      <c r="AK43" s="30">
        <v>0</v>
      </c>
      <c r="AL43" s="30">
        <v>0</v>
      </c>
      <c r="AN43" s="30">
        <v>0</v>
      </c>
      <c r="AO43" s="30">
        <v>0</v>
      </c>
      <c r="AP43" s="30">
        <v>0</v>
      </c>
      <c r="AQ43" s="30">
        <v>0</v>
      </c>
    </row>
    <row r="44" spans="1:43">
      <c r="A44" s="10" t="s">
        <v>83</v>
      </c>
      <c r="B44" s="6"/>
      <c r="C44" s="7" t="s">
        <v>63</v>
      </c>
      <c r="D44" s="11" t="s">
        <v>84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33">
        <v>0</v>
      </c>
      <c r="X44" s="21">
        <v>0</v>
      </c>
      <c r="Y44" s="21">
        <v>0</v>
      </c>
      <c r="Z44" s="21">
        <v>0</v>
      </c>
      <c r="AA44" s="21">
        <v>0</v>
      </c>
      <c r="AB44" s="21">
        <v>0</v>
      </c>
      <c r="AC44" s="21">
        <v>0</v>
      </c>
      <c r="AD44" s="30">
        <v>0</v>
      </c>
      <c r="AE44" s="30">
        <v>0</v>
      </c>
      <c r="AF44" s="30">
        <v>0</v>
      </c>
      <c r="AG44" s="30">
        <v>0</v>
      </c>
      <c r="AH44" s="30">
        <v>0</v>
      </c>
      <c r="AI44" s="30">
        <v>0</v>
      </c>
      <c r="AJ44" s="30">
        <v>0</v>
      </c>
      <c r="AK44" s="30">
        <v>0</v>
      </c>
      <c r="AL44" s="30">
        <v>0</v>
      </c>
      <c r="AN44" s="30">
        <v>0</v>
      </c>
      <c r="AO44" s="30">
        <v>0</v>
      </c>
      <c r="AP44" s="30">
        <v>0</v>
      </c>
      <c r="AQ44" s="30">
        <v>0</v>
      </c>
    </row>
    <row r="45" spans="1:43">
      <c r="A45" s="6" t="s">
        <v>85</v>
      </c>
      <c r="B45" s="6"/>
      <c r="C45" s="7" t="s">
        <v>63</v>
      </c>
      <c r="D45" s="7" t="s">
        <v>86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33">
        <v>0</v>
      </c>
      <c r="X45" s="21">
        <v>0</v>
      </c>
      <c r="Y45" s="21">
        <v>0</v>
      </c>
      <c r="Z45" s="21">
        <v>0</v>
      </c>
      <c r="AA45" s="21">
        <v>0</v>
      </c>
      <c r="AB45" s="21">
        <v>0</v>
      </c>
      <c r="AC45" s="21">
        <v>0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30">
        <v>0</v>
      </c>
      <c r="AN45" s="30">
        <v>0</v>
      </c>
      <c r="AO45" s="30">
        <v>0</v>
      </c>
      <c r="AP45" s="30">
        <v>0</v>
      </c>
      <c r="AQ45" s="30">
        <v>0</v>
      </c>
    </row>
    <row r="46" spans="1:43">
      <c r="A46" s="8" t="s">
        <v>87</v>
      </c>
      <c r="B46" s="8"/>
      <c r="C46" s="9"/>
      <c r="D46" s="9"/>
      <c r="E46" s="16">
        <f t="shared" ref="E46:AC46" si="3">SUBTOTAL(9,E34:E45)</f>
        <v>-741368</v>
      </c>
      <c r="F46" s="16">
        <f t="shared" si="3"/>
        <v>-741368</v>
      </c>
      <c r="G46" s="16">
        <f t="shared" si="3"/>
        <v>-741368</v>
      </c>
      <c r="H46" s="16">
        <f t="shared" si="3"/>
        <v>-743359</v>
      </c>
      <c r="I46" s="16">
        <f t="shared" si="3"/>
        <v>-743359</v>
      </c>
      <c r="J46" s="16">
        <f t="shared" si="3"/>
        <v>-743359</v>
      </c>
      <c r="K46" s="16">
        <f t="shared" si="3"/>
        <v>-747023</v>
      </c>
      <c r="L46" s="16">
        <f t="shared" si="3"/>
        <v>-747023</v>
      </c>
      <c r="M46" s="16">
        <f t="shared" si="3"/>
        <v>-747023</v>
      </c>
      <c r="N46" s="16">
        <f t="shared" si="3"/>
        <v>-748829</v>
      </c>
      <c r="O46" s="16">
        <f t="shared" si="3"/>
        <v>-748829</v>
      </c>
      <c r="P46" s="16">
        <f t="shared" si="3"/>
        <v>-748829</v>
      </c>
      <c r="Q46" s="16">
        <f t="shared" si="3"/>
        <v>-718354</v>
      </c>
      <c r="R46" s="16">
        <f t="shared" si="3"/>
        <v>-718354</v>
      </c>
      <c r="S46" s="16">
        <f t="shared" si="3"/>
        <v>-718354</v>
      </c>
      <c r="T46" s="16">
        <f t="shared" si="3"/>
        <v>-719745</v>
      </c>
      <c r="U46" s="16">
        <f t="shared" si="3"/>
        <v>-719745</v>
      </c>
      <c r="V46" s="16">
        <f t="shared" si="3"/>
        <v>-719745</v>
      </c>
      <c r="W46" s="16">
        <f t="shared" si="3"/>
        <v>-721518</v>
      </c>
      <c r="X46" s="16">
        <f t="shared" si="3"/>
        <v>-721518</v>
      </c>
      <c r="Y46" s="16">
        <f t="shared" si="3"/>
        <v>-721518</v>
      </c>
      <c r="Z46" s="16">
        <f t="shared" si="3"/>
        <v>-723373</v>
      </c>
      <c r="AA46" s="16">
        <f t="shared" si="3"/>
        <v>-723373</v>
      </c>
      <c r="AB46" s="16">
        <f t="shared" si="3"/>
        <v>-723373</v>
      </c>
      <c r="AC46" s="16">
        <f t="shared" si="3"/>
        <v>-692501</v>
      </c>
      <c r="AD46" s="32">
        <v>-692501</v>
      </c>
      <c r="AE46" s="32">
        <v>-692501</v>
      </c>
      <c r="AF46" s="32">
        <v>-693988</v>
      </c>
      <c r="AG46" s="32">
        <v>-693988</v>
      </c>
      <c r="AH46" s="32">
        <v>-693988</v>
      </c>
      <c r="AI46" s="32">
        <v>-695421</v>
      </c>
      <c r="AJ46" s="32">
        <v>-695421</v>
      </c>
      <c r="AK46" s="32">
        <v>-695421</v>
      </c>
      <c r="AL46" s="32">
        <v>-696852</v>
      </c>
      <c r="AN46" s="32">
        <v>-696852</v>
      </c>
      <c r="AO46" s="32">
        <v>-696852</v>
      </c>
      <c r="AP46" s="32">
        <v>-696852</v>
      </c>
      <c r="AQ46" s="32">
        <v>-667347</v>
      </c>
    </row>
    <row r="47" spans="1:43">
      <c r="A47" s="6" t="s">
        <v>88</v>
      </c>
      <c r="B47" s="6" t="s">
        <v>196</v>
      </c>
      <c r="C47" s="7" t="s">
        <v>89</v>
      </c>
      <c r="D47" s="7" t="s">
        <v>90</v>
      </c>
      <c r="AD47" s="30">
        <v>0</v>
      </c>
      <c r="AE47" s="30">
        <v>0</v>
      </c>
      <c r="AF47" s="30">
        <v>0</v>
      </c>
      <c r="AG47" s="30">
        <v>0</v>
      </c>
      <c r="AH47" s="30">
        <v>0</v>
      </c>
      <c r="AI47" s="30">
        <v>0</v>
      </c>
      <c r="AJ47" s="30">
        <v>0</v>
      </c>
      <c r="AK47" s="30">
        <v>0</v>
      </c>
      <c r="AL47" s="30">
        <v>0</v>
      </c>
      <c r="AN47" s="30">
        <v>0</v>
      </c>
      <c r="AO47" s="30">
        <v>0</v>
      </c>
      <c r="AP47" s="30">
        <v>0</v>
      </c>
      <c r="AQ47" s="30">
        <v>0</v>
      </c>
    </row>
    <row r="48" spans="1:43">
      <c r="A48" s="6" t="s">
        <v>91</v>
      </c>
      <c r="B48" s="6" t="s">
        <v>196</v>
      </c>
      <c r="C48" s="7" t="s">
        <v>89</v>
      </c>
      <c r="D48" s="7" t="s">
        <v>92</v>
      </c>
      <c r="AD48" s="30">
        <v>0</v>
      </c>
      <c r="AE48" s="30">
        <v>0</v>
      </c>
      <c r="AF48" s="30">
        <v>0</v>
      </c>
      <c r="AG48" s="30">
        <v>0</v>
      </c>
      <c r="AH48" s="30">
        <v>0</v>
      </c>
      <c r="AI48" s="30">
        <v>0</v>
      </c>
      <c r="AJ48" s="30">
        <v>0</v>
      </c>
      <c r="AK48" s="30">
        <v>0</v>
      </c>
      <c r="AL48" s="30">
        <v>0</v>
      </c>
      <c r="AN48" s="30">
        <v>0</v>
      </c>
      <c r="AO48" s="30">
        <v>0</v>
      </c>
      <c r="AP48" s="30">
        <v>0</v>
      </c>
      <c r="AQ48" s="30">
        <v>0</v>
      </c>
    </row>
    <row r="49" spans="1:43">
      <c r="A49" s="6" t="s">
        <v>93</v>
      </c>
      <c r="B49" s="6"/>
      <c r="C49" s="7" t="s">
        <v>89</v>
      </c>
      <c r="D49" s="7" t="s">
        <v>94</v>
      </c>
      <c r="AD49" s="30">
        <v>0</v>
      </c>
      <c r="AE49" s="30">
        <v>0</v>
      </c>
      <c r="AF49" s="30">
        <v>0</v>
      </c>
      <c r="AG49" s="30">
        <v>0</v>
      </c>
      <c r="AH49" s="30">
        <v>0</v>
      </c>
      <c r="AI49" s="30">
        <v>0</v>
      </c>
      <c r="AJ49" s="30">
        <v>0</v>
      </c>
      <c r="AK49" s="30">
        <v>0</v>
      </c>
      <c r="AL49" s="30">
        <v>0</v>
      </c>
      <c r="AN49" s="30">
        <v>0</v>
      </c>
      <c r="AO49" s="30">
        <v>0</v>
      </c>
      <c r="AP49" s="30">
        <v>0</v>
      </c>
      <c r="AQ49" s="30">
        <v>0</v>
      </c>
    </row>
    <row r="50" spans="1:43">
      <c r="A50" s="8" t="s">
        <v>95</v>
      </c>
      <c r="B50" s="8"/>
      <c r="C50" s="9"/>
      <c r="D50" s="9"/>
      <c r="E50" s="16">
        <f t="shared" ref="E50:W50" si="4">SUBTOTAL(9,E47:E49)</f>
        <v>0</v>
      </c>
      <c r="F50" s="16">
        <f t="shared" si="4"/>
        <v>0</v>
      </c>
      <c r="G50" s="16">
        <f t="shared" si="4"/>
        <v>0</v>
      </c>
      <c r="H50" s="16">
        <f t="shared" si="4"/>
        <v>0</v>
      </c>
      <c r="I50" s="16">
        <f t="shared" si="4"/>
        <v>0</v>
      </c>
      <c r="J50" s="16">
        <f t="shared" si="4"/>
        <v>0</v>
      </c>
      <c r="K50" s="16">
        <f t="shared" si="4"/>
        <v>0</v>
      </c>
      <c r="L50" s="16">
        <f t="shared" si="4"/>
        <v>0</v>
      </c>
      <c r="M50" s="16">
        <f t="shared" si="4"/>
        <v>0</v>
      </c>
      <c r="N50" s="16">
        <f t="shared" si="4"/>
        <v>0</v>
      </c>
      <c r="O50" s="16">
        <f t="shared" si="4"/>
        <v>0</v>
      </c>
      <c r="P50" s="16">
        <f t="shared" si="4"/>
        <v>0</v>
      </c>
      <c r="Q50" s="16">
        <f t="shared" si="4"/>
        <v>0</v>
      </c>
      <c r="R50" s="16">
        <f t="shared" si="4"/>
        <v>0</v>
      </c>
      <c r="S50" s="16">
        <f t="shared" si="4"/>
        <v>0</v>
      </c>
      <c r="T50" s="16">
        <f t="shared" si="4"/>
        <v>0</v>
      </c>
      <c r="U50" s="16">
        <f t="shared" si="4"/>
        <v>0</v>
      </c>
      <c r="V50" s="16">
        <f t="shared" si="4"/>
        <v>0</v>
      </c>
      <c r="W50" s="16">
        <f t="shared" si="4"/>
        <v>0</v>
      </c>
      <c r="X50" s="16"/>
      <c r="Y50" s="16"/>
      <c r="Z50" s="16"/>
      <c r="AA50" s="16"/>
      <c r="AB50" s="16"/>
      <c r="AC50" s="16"/>
      <c r="AD50" s="32">
        <v>0</v>
      </c>
      <c r="AE50" s="32">
        <v>0</v>
      </c>
      <c r="AF50" s="32">
        <v>0</v>
      </c>
      <c r="AG50" s="32">
        <v>0</v>
      </c>
      <c r="AH50" s="32">
        <v>0</v>
      </c>
      <c r="AI50" s="32">
        <v>0</v>
      </c>
      <c r="AJ50" s="32">
        <v>0</v>
      </c>
      <c r="AK50" s="32">
        <v>0</v>
      </c>
      <c r="AL50" s="32">
        <v>0</v>
      </c>
      <c r="AN50" s="32">
        <v>0</v>
      </c>
      <c r="AO50" s="32">
        <v>0</v>
      </c>
      <c r="AP50" s="32">
        <v>0</v>
      </c>
      <c r="AQ50" s="32">
        <v>0</v>
      </c>
    </row>
    <row r="51" spans="1:43">
      <c r="A51" s="6" t="s">
        <v>96</v>
      </c>
      <c r="B51" s="6"/>
      <c r="C51" s="7" t="s">
        <v>97</v>
      </c>
      <c r="D51" s="7" t="s">
        <v>98</v>
      </c>
      <c r="AD51" s="30">
        <v>0</v>
      </c>
      <c r="AE51" s="30">
        <v>0</v>
      </c>
      <c r="AF51" s="30">
        <v>0</v>
      </c>
      <c r="AG51" s="30">
        <v>0</v>
      </c>
      <c r="AH51" s="30">
        <v>0</v>
      </c>
      <c r="AI51" s="30">
        <v>0</v>
      </c>
      <c r="AJ51" s="30">
        <v>0</v>
      </c>
      <c r="AK51" s="30">
        <v>0</v>
      </c>
      <c r="AL51" s="30">
        <v>0</v>
      </c>
      <c r="AN51" s="30">
        <v>0</v>
      </c>
      <c r="AO51" s="30">
        <v>0</v>
      </c>
      <c r="AP51" s="30">
        <v>0</v>
      </c>
      <c r="AQ51" s="30">
        <v>0</v>
      </c>
    </row>
    <row r="52" spans="1:43">
      <c r="A52" s="6" t="s">
        <v>99</v>
      </c>
      <c r="B52" s="6"/>
      <c r="C52" s="7" t="s">
        <v>97</v>
      </c>
      <c r="D52" s="7" t="s">
        <v>100</v>
      </c>
      <c r="AD52" s="30">
        <v>0</v>
      </c>
      <c r="AE52" s="30">
        <v>0</v>
      </c>
      <c r="AF52" s="30">
        <v>0</v>
      </c>
      <c r="AG52" s="30">
        <v>0</v>
      </c>
      <c r="AH52" s="30">
        <v>0</v>
      </c>
      <c r="AI52" s="30">
        <v>0</v>
      </c>
      <c r="AJ52" s="30">
        <v>0</v>
      </c>
      <c r="AK52" s="30">
        <v>0</v>
      </c>
      <c r="AL52" s="30">
        <v>0</v>
      </c>
      <c r="AN52" s="30">
        <v>0</v>
      </c>
      <c r="AO52" s="30">
        <v>0</v>
      </c>
      <c r="AP52" s="30">
        <v>0</v>
      </c>
      <c r="AQ52" s="30">
        <v>0</v>
      </c>
    </row>
    <row r="53" spans="1:43">
      <c r="A53" s="8" t="s">
        <v>101</v>
      </c>
      <c r="B53" s="8"/>
      <c r="C53" s="9"/>
      <c r="D53" s="9"/>
      <c r="E53" s="16">
        <f t="shared" ref="E53:W53" si="5">SUBTOTAL(9,E51:E52)</f>
        <v>0</v>
      </c>
      <c r="F53" s="16">
        <f t="shared" si="5"/>
        <v>0</v>
      </c>
      <c r="G53" s="16">
        <f t="shared" si="5"/>
        <v>0</v>
      </c>
      <c r="H53" s="16">
        <f t="shared" si="5"/>
        <v>0</v>
      </c>
      <c r="I53" s="16">
        <f t="shared" si="5"/>
        <v>0</v>
      </c>
      <c r="J53" s="16">
        <f t="shared" si="5"/>
        <v>0</v>
      </c>
      <c r="K53" s="16">
        <f t="shared" si="5"/>
        <v>0</v>
      </c>
      <c r="L53" s="16">
        <f t="shared" si="5"/>
        <v>0</v>
      </c>
      <c r="M53" s="16">
        <f t="shared" si="5"/>
        <v>0</v>
      </c>
      <c r="N53" s="16">
        <f t="shared" si="5"/>
        <v>0</v>
      </c>
      <c r="O53" s="16">
        <f t="shared" si="5"/>
        <v>0</v>
      </c>
      <c r="P53" s="16">
        <f t="shared" si="5"/>
        <v>0</v>
      </c>
      <c r="Q53" s="16">
        <f t="shared" si="5"/>
        <v>0</v>
      </c>
      <c r="R53" s="16">
        <f t="shared" si="5"/>
        <v>0</v>
      </c>
      <c r="S53" s="16">
        <f t="shared" si="5"/>
        <v>0</v>
      </c>
      <c r="T53" s="16">
        <f t="shared" si="5"/>
        <v>0</v>
      </c>
      <c r="U53" s="16">
        <f t="shared" si="5"/>
        <v>0</v>
      </c>
      <c r="V53" s="16">
        <f t="shared" si="5"/>
        <v>0</v>
      </c>
      <c r="W53" s="16">
        <f t="shared" si="5"/>
        <v>0</v>
      </c>
      <c r="X53" s="16"/>
      <c r="Y53" s="16"/>
      <c r="Z53" s="16"/>
      <c r="AA53" s="16"/>
      <c r="AB53" s="16"/>
      <c r="AC53" s="16"/>
      <c r="AD53" s="32">
        <v>0</v>
      </c>
      <c r="AE53" s="32">
        <v>0</v>
      </c>
      <c r="AF53" s="32">
        <v>0</v>
      </c>
      <c r="AG53" s="32">
        <v>0</v>
      </c>
      <c r="AH53" s="32">
        <v>0</v>
      </c>
      <c r="AI53" s="32">
        <v>0</v>
      </c>
      <c r="AJ53" s="32">
        <v>0</v>
      </c>
      <c r="AK53" s="32">
        <v>0</v>
      </c>
      <c r="AL53" s="32">
        <v>0</v>
      </c>
      <c r="AN53" s="32">
        <v>0</v>
      </c>
      <c r="AO53" s="32">
        <v>0</v>
      </c>
      <c r="AP53" s="32">
        <v>0</v>
      </c>
      <c r="AQ53" s="32">
        <v>0</v>
      </c>
    </row>
    <row r="54" spans="1:43">
      <c r="A54" s="6" t="s">
        <v>102</v>
      </c>
      <c r="B54" s="6"/>
      <c r="C54" s="7" t="s">
        <v>103</v>
      </c>
      <c r="D54" s="7" t="s">
        <v>104</v>
      </c>
      <c r="X54" s="29"/>
      <c r="Y54" s="29"/>
      <c r="Z54" s="29"/>
      <c r="AA54" s="29"/>
      <c r="AB54" s="29"/>
      <c r="AC54" s="29"/>
      <c r="AD54" s="30">
        <v>0</v>
      </c>
      <c r="AE54" s="30">
        <v>0</v>
      </c>
      <c r="AF54" s="30">
        <v>0</v>
      </c>
      <c r="AG54" s="30">
        <v>0</v>
      </c>
      <c r="AH54" s="30">
        <v>0</v>
      </c>
      <c r="AI54" s="30">
        <v>0</v>
      </c>
      <c r="AJ54" s="30">
        <v>0</v>
      </c>
      <c r="AK54" s="30">
        <v>0</v>
      </c>
      <c r="AL54" s="30">
        <v>0</v>
      </c>
      <c r="AN54" s="30">
        <v>0</v>
      </c>
      <c r="AO54" s="30">
        <v>0</v>
      </c>
      <c r="AP54" s="30">
        <v>0</v>
      </c>
      <c r="AQ54" s="30">
        <v>0</v>
      </c>
    </row>
    <row r="55" spans="1:43">
      <c r="A55" s="43" t="s">
        <v>105</v>
      </c>
      <c r="B55" s="48"/>
      <c r="C55" s="45" t="s">
        <v>103</v>
      </c>
      <c r="D55" s="45" t="s">
        <v>106</v>
      </c>
      <c r="X55" s="29"/>
      <c r="Y55" s="29"/>
      <c r="Z55" s="29"/>
      <c r="AA55" s="29"/>
      <c r="AB55" s="29"/>
      <c r="AC55" s="29"/>
      <c r="AD55" s="30">
        <v>0</v>
      </c>
      <c r="AE55" s="30">
        <v>0</v>
      </c>
      <c r="AF55" s="30">
        <v>0</v>
      </c>
      <c r="AG55" s="30">
        <v>0</v>
      </c>
      <c r="AH55" s="30">
        <v>0</v>
      </c>
      <c r="AI55" s="30">
        <v>0</v>
      </c>
      <c r="AJ55" s="30">
        <v>0</v>
      </c>
      <c r="AK55" s="30">
        <v>0</v>
      </c>
      <c r="AL55" s="30">
        <v>0</v>
      </c>
      <c r="AN55" s="30">
        <v>0</v>
      </c>
      <c r="AO55" s="30">
        <v>0</v>
      </c>
      <c r="AP55" s="30">
        <v>0</v>
      </c>
      <c r="AQ55" s="30">
        <v>0</v>
      </c>
    </row>
    <row r="56" spans="1:43">
      <c r="A56" s="6" t="s">
        <v>107</v>
      </c>
      <c r="B56" s="6"/>
      <c r="C56" s="7" t="s">
        <v>103</v>
      </c>
      <c r="D56" s="7" t="s">
        <v>108</v>
      </c>
      <c r="X56" s="29"/>
      <c r="Y56" s="29"/>
      <c r="Z56" s="29"/>
      <c r="AA56" s="29"/>
      <c r="AB56" s="29"/>
      <c r="AC56" s="29"/>
      <c r="AD56" s="30">
        <v>0</v>
      </c>
      <c r="AE56" s="30">
        <v>0</v>
      </c>
      <c r="AF56" s="30">
        <v>0</v>
      </c>
      <c r="AG56" s="30">
        <v>0</v>
      </c>
      <c r="AH56" s="30">
        <v>0</v>
      </c>
      <c r="AI56" s="30">
        <v>0</v>
      </c>
      <c r="AJ56" s="30">
        <v>0</v>
      </c>
      <c r="AK56" s="30">
        <v>0</v>
      </c>
      <c r="AL56" s="30">
        <v>0</v>
      </c>
      <c r="AN56" s="30">
        <v>0</v>
      </c>
      <c r="AO56" s="30">
        <v>0</v>
      </c>
      <c r="AP56" s="30">
        <v>0</v>
      </c>
      <c r="AQ56" s="30">
        <v>0</v>
      </c>
    </row>
    <row r="57" spans="1:43">
      <c r="A57" s="6" t="s">
        <v>109</v>
      </c>
      <c r="B57" s="6"/>
      <c r="C57" s="7" t="s">
        <v>103</v>
      </c>
      <c r="D57" s="7" t="s">
        <v>110</v>
      </c>
      <c r="X57" s="29"/>
      <c r="Y57" s="29"/>
      <c r="Z57" s="29"/>
      <c r="AA57" s="29"/>
      <c r="AB57" s="29"/>
      <c r="AC57" s="29"/>
      <c r="AD57" s="30">
        <v>0</v>
      </c>
      <c r="AE57" s="30">
        <v>0</v>
      </c>
      <c r="AF57" s="30">
        <v>0</v>
      </c>
      <c r="AG57" s="30">
        <v>0</v>
      </c>
      <c r="AH57" s="30">
        <v>0</v>
      </c>
      <c r="AI57" s="30">
        <v>0</v>
      </c>
      <c r="AJ57" s="30">
        <v>0</v>
      </c>
      <c r="AK57" s="30">
        <v>0</v>
      </c>
      <c r="AL57" s="30">
        <v>0</v>
      </c>
      <c r="AN57" s="30">
        <v>0</v>
      </c>
      <c r="AO57" s="30">
        <v>0</v>
      </c>
      <c r="AP57" s="30">
        <v>0</v>
      </c>
      <c r="AQ57" s="30">
        <v>0</v>
      </c>
    </row>
    <row r="58" spans="1:43">
      <c r="A58" s="6" t="s">
        <v>111</v>
      </c>
      <c r="B58" s="6"/>
      <c r="C58" s="7" t="s">
        <v>103</v>
      </c>
      <c r="D58" s="7" t="s">
        <v>112</v>
      </c>
      <c r="X58" s="29"/>
      <c r="Y58" s="29"/>
      <c r="Z58" s="29"/>
      <c r="AA58" s="29"/>
      <c r="AB58" s="29"/>
      <c r="AC58" s="29"/>
      <c r="AD58" s="30">
        <v>0</v>
      </c>
      <c r="AE58" s="30">
        <v>0</v>
      </c>
      <c r="AF58" s="30">
        <v>0</v>
      </c>
      <c r="AG58" s="30">
        <v>0</v>
      </c>
      <c r="AH58" s="30">
        <v>0</v>
      </c>
      <c r="AI58" s="30">
        <v>0</v>
      </c>
      <c r="AJ58" s="30">
        <v>0</v>
      </c>
      <c r="AK58" s="30">
        <v>0</v>
      </c>
      <c r="AL58" s="30">
        <v>0</v>
      </c>
      <c r="AN58" s="30">
        <v>0</v>
      </c>
      <c r="AO58" s="30">
        <v>0</v>
      </c>
      <c r="AP58" s="30">
        <v>0</v>
      </c>
      <c r="AQ58" s="30">
        <v>0</v>
      </c>
    </row>
    <row r="59" spans="1:43">
      <c r="A59" s="6" t="s">
        <v>113</v>
      </c>
      <c r="B59" s="6"/>
      <c r="C59" s="7" t="s">
        <v>103</v>
      </c>
      <c r="D59" s="7" t="s">
        <v>114</v>
      </c>
      <c r="X59" s="29"/>
      <c r="Y59" s="29"/>
      <c r="Z59" s="29"/>
      <c r="AA59" s="29"/>
      <c r="AB59" s="29"/>
      <c r="AC59" s="29"/>
      <c r="AD59" s="30">
        <v>0</v>
      </c>
      <c r="AE59" s="30">
        <v>0</v>
      </c>
      <c r="AF59" s="30">
        <v>0</v>
      </c>
      <c r="AG59" s="30">
        <v>0</v>
      </c>
      <c r="AH59" s="30">
        <v>0</v>
      </c>
      <c r="AI59" s="30">
        <v>0</v>
      </c>
      <c r="AJ59" s="30">
        <v>0</v>
      </c>
      <c r="AK59" s="30">
        <v>0</v>
      </c>
      <c r="AL59" s="30">
        <v>0</v>
      </c>
      <c r="AN59" s="30">
        <v>0</v>
      </c>
      <c r="AO59" s="30">
        <v>0</v>
      </c>
      <c r="AP59" s="30">
        <v>0</v>
      </c>
      <c r="AQ59" s="30">
        <v>0</v>
      </c>
    </row>
    <row r="60" spans="1:43">
      <c r="A60" s="6" t="s">
        <v>115</v>
      </c>
      <c r="B60" s="6"/>
      <c r="C60" s="7" t="s">
        <v>103</v>
      </c>
      <c r="D60" s="7" t="s">
        <v>116</v>
      </c>
      <c r="E60" s="15">
        <v>22562</v>
      </c>
      <c r="F60" s="15">
        <v>22562</v>
      </c>
      <c r="G60" s="15">
        <v>22562</v>
      </c>
      <c r="H60" s="15">
        <v>22558</v>
      </c>
      <c r="I60" s="15">
        <v>22558</v>
      </c>
      <c r="J60" s="15">
        <v>22558</v>
      </c>
      <c r="K60" s="15">
        <v>22559</v>
      </c>
      <c r="L60" s="15">
        <v>22559</v>
      </c>
      <c r="M60" s="15">
        <v>22559</v>
      </c>
      <c r="N60" s="15">
        <v>22569</v>
      </c>
      <c r="O60" s="15">
        <v>22569</v>
      </c>
      <c r="P60" s="15">
        <v>22569</v>
      </c>
      <c r="Q60" s="15">
        <v>22565</v>
      </c>
      <c r="R60" s="15">
        <v>22565</v>
      </c>
      <c r="S60" s="15">
        <v>22565</v>
      </c>
      <c r="T60" s="15">
        <v>22559</v>
      </c>
      <c r="U60" s="15">
        <v>22559</v>
      </c>
      <c r="V60" s="15">
        <v>22559</v>
      </c>
      <c r="W60" s="21">
        <v>22563</v>
      </c>
      <c r="X60" s="21">
        <v>22563</v>
      </c>
      <c r="Y60" s="21">
        <v>22563</v>
      </c>
      <c r="Z60" s="21">
        <v>22570</v>
      </c>
      <c r="AA60" s="21">
        <v>22570</v>
      </c>
      <c r="AB60" s="21">
        <v>22570</v>
      </c>
      <c r="AC60" s="21">
        <v>22589</v>
      </c>
      <c r="AD60" s="30">
        <v>22589</v>
      </c>
      <c r="AE60" s="30">
        <v>22589</v>
      </c>
      <c r="AF60" s="30">
        <v>22592</v>
      </c>
      <c r="AG60" s="30">
        <v>22592</v>
      </c>
      <c r="AH60" s="30">
        <v>22592</v>
      </c>
      <c r="AI60" s="30">
        <v>22593</v>
      </c>
      <c r="AJ60" s="30">
        <v>22593</v>
      </c>
      <c r="AK60" s="30">
        <v>22593</v>
      </c>
      <c r="AL60" s="30">
        <v>22593</v>
      </c>
      <c r="AN60" s="30">
        <v>22593</v>
      </c>
      <c r="AO60" s="30">
        <v>22593</v>
      </c>
      <c r="AP60" s="30">
        <v>22593</v>
      </c>
      <c r="AQ60" s="30">
        <v>22607</v>
      </c>
    </row>
    <row r="61" spans="1:43">
      <c r="A61" s="6" t="s">
        <v>117</v>
      </c>
      <c r="B61" s="6"/>
      <c r="C61" s="7" t="s">
        <v>103</v>
      </c>
      <c r="D61" s="7" t="s">
        <v>118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21">
        <v>0</v>
      </c>
      <c r="Y61" s="21">
        <v>0</v>
      </c>
      <c r="Z61" s="21">
        <v>0</v>
      </c>
      <c r="AA61" s="21">
        <v>0</v>
      </c>
      <c r="AB61" s="21">
        <v>0</v>
      </c>
      <c r="AC61" s="21">
        <v>0</v>
      </c>
      <c r="AD61" s="30">
        <v>0</v>
      </c>
      <c r="AE61" s="30">
        <v>0</v>
      </c>
      <c r="AF61" s="30">
        <v>0</v>
      </c>
      <c r="AG61" s="30">
        <v>0</v>
      </c>
      <c r="AH61" s="30">
        <v>0</v>
      </c>
      <c r="AI61" s="30">
        <v>0</v>
      </c>
      <c r="AJ61" s="30">
        <v>0</v>
      </c>
      <c r="AK61" s="30">
        <v>0</v>
      </c>
      <c r="AL61" s="30">
        <v>0</v>
      </c>
      <c r="AN61" s="30">
        <v>0</v>
      </c>
      <c r="AO61" s="30">
        <v>0</v>
      </c>
      <c r="AP61" s="30">
        <v>0</v>
      </c>
      <c r="AQ61" s="30">
        <v>0</v>
      </c>
    </row>
    <row r="62" spans="1:43">
      <c r="A62" s="6" t="s">
        <v>119</v>
      </c>
      <c r="B62" s="6"/>
      <c r="C62" s="7" t="s">
        <v>103</v>
      </c>
      <c r="D62" s="7" t="s">
        <v>120</v>
      </c>
      <c r="E62" s="15">
        <v>-1480631</v>
      </c>
      <c r="F62" s="15">
        <v>-1480631</v>
      </c>
      <c r="G62" s="15">
        <v>-1480631</v>
      </c>
      <c r="H62" s="15">
        <v>-1438090</v>
      </c>
      <c r="I62" s="15">
        <v>-1438090</v>
      </c>
      <c r="J62" s="15">
        <v>-1438090</v>
      </c>
      <c r="K62" s="15">
        <v>-1381877</v>
      </c>
      <c r="L62" s="15">
        <v>-1381877</v>
      </c>
      <c r="M62" s="15">
        <v>-1381877</v>
      </c>
      <c r="N62" s="15">
        <v>-1318838</v>
      </c>
      <c r="O62" s="15">
        <v>-1318838</v>
      </c>
      <c r="P62" s="15">
        <v>-1318838</v>
      </c>
      <c r="Q62" s="15">
        <v>-1232790</v>
      </c>
      <c r="R62" s="15">
        <v>-1232790</v>
      </c>
      <c r="S62" s="15">
        <v>-1232790</v>
      </c>
      <c r="T62" s="15">
        <v>-1189253</v>
      </c>
      <c r="U62" s="15">
        <v>-1189253</v>
      </c>
      <c r="V62" s="15">
        <v>-1189253</v>
      </c>
      <c r="W62" s="21">
        <v>-1124343</v>
      </c>
      <c r="X62" s="21">
        <v>-1124343</v>
      </c>
      <c r="Y62" s="21">
        <v>-1124343</v>
      </c>
      <c r="Z62" s="21">
        <v>-1060125</v>
      </c>
      <c r="AA62" s="21">
        <v>-1060125</v>
      </c>
      <c r="AB62" s="21">
        <v>-1060125</v>
      </c>
      <c r="AC62" s="21">
        <v>-1008700</v>
      </c>
      <c r="AD62" s="30">
        <v>-1008700</v>
      </c>
      <c r="AE62" s="30">
        <v>-1008700</v>
      </c>
      <c r="AF62" s="30">
        <v>-1285194</v>
      </c>
      <c r="AG62" s="30">
        <v>-1285194</v>
      </c>
      <c r="AH62" s="30">
        <v>-1285194</v>
      </c>
      <c r="AI62" s="30">
        <v>-1691344</v>
      </c>
      <c r="AJ62" s="30">
        <v>-1691344</v>
      </c>
      <c r="AK62" s="30">
        <v>-1691344</v>
      </c>
      <c r="AL62" s="30">
        <v>-1650384</v>
      </c>
      <c r="AN62" s="30">
        <v>-1650384</v>
      </c>
      <c r="AO62" s="30">
        <v>-1650384</v>
      </c>
      <c r="AP62" s="30">
        <v>-1650384</v>
      </c>
      <c r="AQ62" s="30">
        <v>-1579732</v>
      </c>
    </row>
    <row r="63" spans="1:43">
      <c r="A63" s="6" t="s">
        <v>121</v>
      </c>
      <c r="B63" s="6"/>
      <c r="C63" s="7" t="s">
        <v>103</v>
      </c>
      <c r="D63" s="7" t="s">
        <v>122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21">
        <v>0</v>
      </c>
      <c r="Y63" s="21">
        <v>0</v>
      </c>
      <c r="Z63" s="21">
        <v>0</v>
      </c>
      <c r="AA63" s="21">
        <v>0</v>
      </c>
      <c r="AB63" s="21">
        <v>0</v>
      </c>
      <c r="AC63" s="21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0</v>
      </c>
      <c r="AN63" s="30">
        <v>0</v>
      </c>
      <c r="AO63" s="30">
        <v>0</v>
      </c>
      <c r="AP63" s="30">
        <v>0</v>
      </c>
      <c r="AQ63" s="30">
        <v>0</v>
      </c>
    </row>
    <row r="64" spans="1:43">
      <c r="A64" s="6" t="s">
        <v>123</v>
      </c>
      <c r="B64" s="6"/>
      <c r="C64" s="7" t="s">
        <v>103</v>
      </c>
      <c r="D64" s="7" t="s">
        <v>124</v>
      </c>
      <c r="E64" s="15">
        <v>-810599</v>
      </c>
      <c r="F64" s="15">
        <v>-810599</v>
      </c>
      <c r="G64" s="15">
        <v>-810599</v>
      </c>
      <c r="H64" s="15">
        <v>-810460</v>
      </c>
      <c r="I64" s="15">
        <v>-810460</v>
      </c>
      <c r="J64" s="15">
        <v>-810460</v>
      </c>
      <c r="K64" s="15">
        <v>-810490</v>
      </c>
      <c r="L64" s="15">
        <v>-810490</v>
      </c>
      <c r="M64" s="15">
        <v>-810490</v>
      </c>
      <c r="N64" s="15">
        <v>-810848</v>
      </c>
      <c r="O64" s="15">
        <v>-810848</v>
      </c>
      <c r="P64" s="15">
        <v>-810848</v>
      </c>
      <c r="Q64" s="15">
        <v>-810703</v>
      </c>
      <c r="R64" s="15">
        <v>-810703</v>
      </c>
      <c r="S64" s="15">
        <v>-810703</v>
      </c>
      <c r="T64" s="15">
        <v>-810516</v>
      </c>
      <c r="U64" s="15">
        <v>-810516</v>
      </c>
      <c r="V64" s="15">
        <v>-810516</v>
      </c>
      <c r="W64" s="21">
        <v>-810660</v>
      </c>
      <c r="X64" s="21">
        <v>-810660</v>
      </c>
      <c r="Y64" s="21">
        <v>-810660</v>
      </c>
      <c r="Z64" s="21">
        <v>-810896</v>
      </c>
      <c r="AA64" s="21">
        <v>-810896</v>
      </c>
      <c r="AB64" s="21">
        <v>-810896</v>
      </c>
      <c r="AC64" s="21">
        <v>-811576</v>
      </c>
      <c r="AD64" s="30">
        <v>-811576</v>
      </c>
      <c r="AE64" s="30">
        <v>-811576</v>
      </c>
      <c r="AF64" s="30">
        <v>-811677</v>
      </c>
      <c r="AG64" s="30">
        <v>-811677</v>
      </c>
      <c r="AH64" s="30">
        <v>-811677</v>
      </c>
      <c r="AI64" s="30">
        <v>-811710</v>
      </c>
      <c r="AJ64" s="30">
        <v>-811710</v>
      </c>
      <c r="AK64" s="30">
        <v>-811710</v>
      </c>
      <c r="AL64" s="30">
        <v>-811710</v>
      </c>
      <c r="AN64" s="30">
        <v>-811710</v>
      </c>
      <c r="AO64" s="30">
        <v>-811710</v>
      </c>
      <c r="AP64" s="30">
        <v>-811710</v>
      </c>
      <c r="AQ64" s="30">
        <v>-812218</v>
      </c>
    </row>
    <row r="65" spans="1:43">
      <c r="A65" s="6" t="s">
        <v>125</v>
      </c>
      <c r="B65" s="6"/>
      <c r="C65" s="7" t="s">
        <v>103</v>
      </c>
      <c r="D65" s="7" t="s">
        <v>126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21">
        <v>0</v>
      </c>
      <c r="Y65" s="21">
        <v>0</v>
      </c>
      <c r="Z65" s="21">
        <v>0</v>
      </c>
      <c r="AA65" s="21">
        <v>0</v>
      </c>
      <c r="AB65" s="21">
        <v>0</v>
      </c>
      <c r="AC65" s="21">
        <v>0</v>
      </c>
      <c r="AD65" s="30">
        <v>0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>
        <v>0</v>
      </c>
      <c r="AK65" s="30">
        <v>0</v>
      </c>
      <c r="AL65" s="30">
        <v>0</v>
      </c>
      <c r="AN65" s="30">
        <v>0</v>
      </c>
      <c r="AO65" s="30">
        <v>0</v>
      </c>
      <c r="AP65" s="30">
        <v>0</v>
      </c>
      <c r="AQ65" s="30">
        <v>0</v>
      </c>
    </row>
    <row r="66" spans="1:43">
      <c r="A66" s="6" t="s">
        <v>127</v>
      </c>
      <c r="B66" s="6"/>
      <c r="C66" s="7" t="s">
        <v>103</v>
      </c>
      <c r="D66" s="7" t="s">
        <v>128</v>
      </c>
      <c r="E66" s="15">
        <v>1480631</v>
      </c>
      <c r="F66" s="15">
        <v>1480631</v>
      </c>
      <c r="G66" s="15">
        <v>1480631</v>
      </c>
      <c r="H66" s="15">
        <v>1438090</v>
      </c>
      <c r="I66" s="15">
        <v>1438090</v>
      </c>
      <c r="J66" s="15">
        <v>1438090</v>
      </c>
      <c r="K66" s="15">
        <v>1381877</v>
      </c>
      <c r="L66" s="15">
        <v>1381877</v>
      </c>
      <c r="M66" s="15">
        <v>1381877</v>
      </c>
      <c r="N66" s="15">
        <v>1318838</v>
      </c>
      <c r="O66" s="15">
        <v>1318838</v>
      </c>
      <c r="P66" s="15">
        <v>1318838</v>
      </c>
      <c r="Q66" s="15">
        <v>1232790</v>
      </c>
      <c r="R66" s="15">
        <v>1232790</v>
      </c>
      <c r="S66" s="15">
        <v>1232790</v>
      </c>
      <c r="T66" s="15">
        <v>1189253</v>
      </c>
      <c r="U66" s="15">
        <v>1189253</v>
      </c>
      <c r="V66" s="15">
        <v>1189253</v>
      </c>
      <c r="W66" s="21">
        <v>1124343</v>
      </c>
      <c r="X66" s="21">
        <v>1124343</v>
      </c>
      <c r="Y66" s="21">
        <v>1124343</v>
      </c>
      <c r="Z66" s="21">
        <v>1060125</v>
      </c>
      <c r="AA66" s="21">
        <v>1060125</v>
      </c>
      <c r="AB66" s="21">
        <v>1060125</v>
      </c>
      <c r="AC66" s="21">
        <v>1008700</v>
      </c>
      <c r="AD66" s="30">
        <v>1008700</v>
      </c>
      <c r="AE66" s="30">
        <v>1008700</v>
      </c>
      <c r="AF66" s="30">
        <v>1285194</v>
      </c>
      <c r="AG66" s="30">
        <v>1285194</v>
      </c>
      <c r="AH66" s="30">
        <v>1285194</v>
      </c>
      <c r="AI66" s="30">
        <v>1691344</v>
      </c>
      <c r="AJ66" s="30">
        <v>1691344</v>
      </c>
      <c r="AK66" s="30">
        <v>1691344</v>
      </c>
      <c r="AL66" s="30">
        <v>1650384</v>
      </c>
      <c r="AN66" s="30">
        <v>1650384</v>
      </c>
      <c r="AO66" s="30">
        <v>1650384</v>
      </c>
      <c r="AP66" s="30">
        <v>1650384</v>
      </c>
      <c r="AQ66" s="30">
        <v>1579732</v>
      </c>
    </row>
    <row r="67" spans="1:43">
      <c r="A67" s="43" t="s">
        <v>129</v>
      </c>
      <c r="B67" s="46"/>
      <c r="C67" s="47" t="s">
        <v>103</v>
      </c>
      <c r="D67" s="45" t="s">
        <v>130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33"/>
      <c r="X67" s="21"/>
      <c r="Y67" s="21"/>
      <c r="Z67" s="21"/>
      <c r="AA67" s="21"/>
      <c r="AB67" s="21"/>
      <c r="AC67" s="21">
        <v>0</v>
      </c>
      <c r="AD67" s="30">
        <v>0</v>
      </c>
      <c r="AE67" s="30">
        <v>0</v>
      </c>
      <c r="AF67" s="30">
        <v>0</v>
      </c>
      <c r="AG67" s="30">
        <v>0</v>
      </c>
      <c r="AH67" s="30">
        <v>0</v>
      </c>
      <c r="AI67" s="30">
        <v>0</v>
      </c>
      <c r="AJ67" s="30">
        <v>0</v>
      </c>
      <c r="AK67" s="30">
        <v>0</v>
      </c>
      <c r="AL67" s="30">
        <v>0</v>
      </c>
      <c r="AN67" s="30">
        <v>0</v>
      </c>
      <c r="AO67" s="30">
        <v>0</v>
      </c>
      <c r="AP67" s="30">
        <v>0</v>
      </c>
      <c r="AQ67" s="30">
        <v>0</v>
      </c>
    </row>
    <row r="68" spans="1:43">
      <c r="A68" s="6" t="s">
        <v>131</v>
      </c>
      <c r="B68" s="6"/>
      <c r="C68" s="7" t="s">
        <v>103</v>
      </c>
      <c r="D68" s="7" t="s">
        <v>132</v>
      </c>
      <c r="E68" s="15">
        <v>-116246</v>
      </c>
      <c r="F68" s="15">
        <v>-116246</v>
      </c>
      <c r="G68" s="15">
        <v>-116246</v>
      </c>
      <c r="H68" s="15">
        <v>-116226</v>
      </c>
      <c r="I68" s="15">
        <v>-116226</v>
      </c>
      <c r="J68" s="15">
        <v>-116226</v>
      </c>
      <c r="K68" s="15">
        <v>-116230</v>
      </c>
      <c r="L68" s="15">
        <v>-116230</v>
      </c>
      <c r="M68" s="15">
        <v>-116230</v>
      </c>
      <c r="N68" s="15">
        <v>-116282</v>
      </c>
      <c r="O68" s="15">
        <v>-116282</v>
      </c>
      <c r="P68" s="15">
        <v>-116282</v>
      </c>
      <c r="Q68" s="15">
        <v>-116261</v>
      </c>
      <c r="R68" s="15">
        <v>-116261</v>
      </c>
      <c r="S68" s="15">
        <v>-116261</v>
      </c>
      <c r="T68" s="15">
        <v>-116234</v>
      </c>
      <c r="U68" s="15">
        <v>-116234</v>
      </c>
      <c r="V68" s="15">
        <v>-116234</v>
      </c>
      <c r="W68" s="21">
        <v>-116255</v>
      </c>
      <c r="X68" s="21">
        <v>-116255</v>
      </c>
      <c r="Y68" s="21">
        <v>-116255</v>
      </c>
      <c r="Z68" s="21">
        <v>-116289</v>
      </c>
      <c r="AA68" s="21">
        <v>-116289</v>
      </c>
      <c r="AB68" s="21">
        <v>-116289</v>
      </c>
      <c r="AC68" s="21">
        <v>-120930</v>
      </c>
      <c r="AD68" s="30">
        <v>-120930</v>
      </c>
      <c r="AE68" s="30">
        <v>-120930</v>
      </c>
      <c r="AF68" s="30">
        <v>-120945</v>
      </c>
      <c r="AG68" s="30">
        <v>-120945</v>
      </c>
      <c r="AH68" s="30">
        <v>-120945</v>
      </c>
      <c r="AI68" s="30">
        <v>-120950</v>
      </c>
      <c r="AJ68" s="30">
        <v>-120950</v>
      </c>
      <c r="AK68" s="30">
        <v>-120950</v>
      </c>
      <c r="AL68" s="30">
        <v>-120950</v>
      </c>
      <c r="AN68" s="30">
        <v>-120950</v>
      </c>
      <c r="AO68" s="30">
        <v>-120950</v>
      </c>
      <c r="AP68" s="30">
        <v>-120950</v>
      </c>
      <c r="AQ68" s="30">
        <v>-121026</v>
      </c>
    </row>
    <row r="69" spans="1:43">
      <c r="A69" s="6" t="s">
        <v>133</v>
      </c>
      <c r="B69" s="6"/>
      <c r="C69" s="7" t="s">
        <v>103</v>
      </c>
      <c r="D69" s="7" t="s">
        <v>134</v>
      </c>
      <c r="W69" s="29"/>
      <c r="X69" s="29"/>
      <c r="Y69" s="29"/>
      <c r="Z69" s="29"/>
      <c r="AA69" s="29"/>
      <c r="AB69" s="29"/>
      <c r="AC69" s="29"/>
      <c r="AD69" s="30">
        <v>0</v>
      </c>
      <c r="AE69" s="30">
        <v>0</v>
      </c>
      <c r="AF69" s="30">
        <v>0</v>
      </c>
      <c r="AG69" s="30">
        <v>0</v>
      </c>
      <c r="AH69" s="30">
        <v>0</v>
      </c>
      <c r="AI69" s="30">
        <v>0</v>
      </c>
      <c r="AJ69" s="30">
        <v>0</v>
      </c>
      <c r="AK69" s="30">
        <v>0</v>
      </c>
      <c r="AL69" s="30">
        <v>0</v>
      </c>
      <c r="AN69" s="30">
        <v>0</v>
      </c>
      <c r="AO69" s="30">
        <v>0</v>
      </c>
      <c r="AP69" s="30">
        <v>0</v>
      </c>
      <c r="AQ69" s="30">
        <v>0</v>
      </c>
    </row>
    <row r="70" spans="1:43">
      <c r="A70" s="6" t="s">
        <v>135</v>
      </c>
      <c r="B70" s="6"/>
      <c r="C70" s="7" t="s">
        <v>103</v>
      </c>
      <c r="D70" s="7" t="s">
        <v>136</v>
      </c>
      <c r="X70" s="29"/>
      <c r="Y70" s="29"/>
      <c r="Z70" s="29"/>
      <c r="AA70" s="29"/>
      <c r="AB70" s="29"/>
      <c r="AC70" s="29"/>
      <c r="AD70" s="30">
        <v>0</v>
      </c>
      <c r="AE70" s="30">
        <v>0</v>
      </c>
      <c r="AF70" s="30">
        <v>0</v>
      </c>
      <c r="AG70" s="30">
        <v>0</v>
      </c>
      <c r="AH70" s="30">
        <v>0</v>
      </c>
      <c r="AI70" s="30">
        <v>0</v>
      </c>
      <c r="AJ70" s="30">
        <v>0</v>
      </c>
      <c r="AK70" s="30">
        <v>0</v>
      </c>
      <c r="AL70" s="30">
        <v>0</v>
      </c>
      <c r="AN70" s="30">
        <v>0</v>
      </c>
      <c r="AO70" s="30">
        <v>0</v>
      </c>
      <c r="AP70" s="30">
        <v>0</v>
      </c>
      <c r="AQ70" s="30">
        <v>0</v>
      </c>
    </row>
    <row r="71" spans="1:43">
      <c r="A71" s="6" t="s">
        <v>137</v>
      </c>
      <c r="B71" s="6"/>
      <c r="C71" s="7" t="s">
        <v>103</v>
      </c>
      <c r="D71" s="7" t="s">
        <v>138</v>
      </c>
      <c r="X71" s="29"/>
      <c r="Y71" s="29"/>
      <c r="Z71" s="29"/>
      <c r="AA71" s="29"/>
      <c r="AB71" s="29"/>
      <c r="AC71" s="29"/>
      <c r="AD71" s="30">
        <v>0</v>
      </c>
      <c r="AE71" s="30">
        <v>0</v>
      </c>
      <c r="AF71" s="30">
        <v>0</v>
      </c>
      <c r="AG71" s="30">
        <v>0</v>
      </c>
      <c r="AH71" s="30">
        <v>0</v>
      </c>
      <c r="AI71" s="30">
        <v>0</v>
      </c>
      <c r="AJ71" s="30">
        <v>0</v>
      </c>
      <c r="AK71" s="30">
        <v>0</v>
      </c>
      <c r="AL71" s="30">
        <v>0</v>
      </c>
      <c r="AN71" s="30">
        <v>0</v>
      </c>
      <c r="AO71" s="30">
        <v>0</v>
      </c>
      <c r="AP71" s="30">
        <v>0</v>
      </c>
      <c r="AQ71" s="30">
        <v>0</v>
      </c>
    </row>
    <row r="72" spans="1:43">
      <c r="A72" s="6" t="s">
        <v>139</v>
      </c>
      <c r="B72" s="6"/>
      <c r="C72" s="7" t="s">
        <v>103</v>
      </c>
      <c r="D72" s="7" t="s">
        <v>140</v>
      </c>
      <c r="X72" s="29"/>
      <c r="Y72" s="29"/>
      <c r="Z72" s="29"/>
      <c r="AA72" s="29"/>
      <c r="AB72" s="29"/>
      <c r="AC72" s="29"/>
      <c r="AD72" s="30">
        <v>0</v>
      </c>
      <c r="AE72" s="30">
        <v>0</v>
      </c>
      <c r="AF72" s="30">
        <v>0</v>
      </c>
      <c r="AG72" s="30">
        <v>0</v>
      </c>
      <c r="AH72" s="30">
        <v>0</v>
      </c>
      <c r="AI72" s="30">
        <v>0</v>
      </c>
      <c r="AJ72" s="30">
        <v>0</v>
      </c>
      <c r="AK72" s="30">
        <v>0</v>
      </c>
      <c r="AL72" s="30">
        <v>0</v>
      </c>
      <c r="AN72" s="30">
        <v>0</v>
      </c>
      <c r="AO72" s="30">
        <v>0</v>
      </c>
      <c r="AP72" s="30">
        <v>0</v>
      </c>
      <c r="AQ72" s="30">
        <v>0</v>
      </c>
    </row>
    <row r="73" spans="1:43">
      <c r="A73" s="6" t="s">
        <v>141</v>
      </c>
      <c r="B73" s="6"/>
      <c r="C73" s="7" t="s">
        <v>103</v>
      </c>
      <c r="D73" s="7" t="s">
        <v>142</v>
      </c>
      <c r="X73" s="29"/>
      <c r="Y73" s="29"/>
      <c r="Z73" s="29"/>
      <c r="AA73" s="29"/>
      <c r="AB73" s="29"/>
      <c r="AC73" s="29"/>
      <c r="AD73" s="30">
        <v>0</v>
      </c>
      <c r="AE73" s="30">
        <v>0</v>
      </c>
      <c r="AF73" s="30">
        <v>0</v>
      </c>
      <c r="AG73" s="30">
        <v>0</v>
      </c>
      <c r="AH73" s="30">
        <v>0</v>
      </c>
      <c r="AI73" s="30">
        <v>0</v>
      </c>
      <c r="AJ73" s="30">
        <v>0</v>
      </c>
      <c r="AK73" s="30">
        <v>0</v>
      </c>
      <c r="AL73" s="30">
        <v>0</v>
      </c>
      <c r="AN73" s="30">
        <v>0</v>
      </c>
      <c r="AO73" s="30">
        <v>0</v>
      </c>
      <c r="AP73" s="30">
        <v>0</v>
      </c>
      <c r="AQ73" s="30">
        <v>0</v>
      </c>
    </row>
    <row r="74" spans="1:43">
      <c r="A74" s="6" t="s">
        <v>143</v>
      </c>
      <c r="B74" s="6"/>
      <c r="C74" s="7" t="s">
        <v>103</v>
      </c>
      <c r="D74" s="7" t="s">
        <v>144</v>
      </c>
      <c r="X74" s="29"/>
      <c r="Y74" s="29"/>
      <c r="Z74" s="29"/>
      <c r="AA74" s="29"/>
      <c r="AB74" s="29"/>
      <c r="AC74" s="29"/>
      <c r="AD74" s="30">
        <v>0</v>
      </c>
      <c r="AE74" s="30">
        <v>0</v>
      </c>
      <c r="AF74" s="30">
        <v>0</v>
      </c>
      <c r="AG74" s="30">
        <v>0</v>
      </c>
      <c r="AH74" s="30">
        <v>0</v>
      </c>
      <c r="AI74" s="30">
        <v>0</v>
      </c>
      <c r="AJ74" s="30">
        <v>0</v>
      </c>
      <c r="AK74" s="30">
        <v>0</v>
      </c>
      <c r="AL74" s="30">
        <v>0</v>
      </c>
      <c r="AN74" s="30">
        <v>0</v>
      </c>
      <c r="AO74" s="30">
        <v>0</v>
      </c>
      <c r="AP74" s="30">
        <v>0</v>
      </c>
      <c r="AQ74" s="30">
        <v>0</v>
      </c>
    </row>
    <row r="75" spans="1:43">
      <c r="A75" s="6" t="s">
        <v>145</v>
      </c>
      <c r="B75" s="6"/>
      <c r="C75" s="7" t="s">
        <v>103</v>
      </c>
      <c r="D75" s="7" t="s">
        <v>146</v>
      </c>
      <c r="X75" s="29"/>
      <c r="Y75" s="29"/>
      <c r="Z75" s="29"/>
      <c r="AA75" s="29"/>
      <c r="AB75" s="29"/>
      <c r="AC75" s="29"/>
      <c r="AD75" s="30">
        <v>0</v>
      </c>
      <c r="AE75" s="30">
        <v>0</v>
      </c>
      <c r="AF75" s="30">
        <v>0</v>
      </c>
      <c r="AG75" s="30">
        <v>0</v>
      </c>
      <c r="AH75" s="30">
        <v>0</v>
      </c>
      <c r="AI75" s="30">
        <v>0</v>
      </c>
      <c r="AJ75" s="30">
        <v>0</v>
      </c>
      <c r="AK75" s="30">
        <v>0</v>
      </c>
      <c r="AL75" s="30">
        <v>0</v>
      </c>
      <c r="AN75" s="30">
        <v>0</v>
      </c>
      <c r="AO75" s="30">
        <v>0</v>
      </c>
      <c r="AP75" s="30">
        <v>0</v>
      </c>
      <c r="AQ75" s="30">
        <v>0</v>
      </c>
    </row>
    <row r="76" spans="1:43">
      <c r="A76" s="6" t="s">
        <v>147</v>
      </c>
      <c r="B76" s="6"/>
      <c r="C76" s="7" t="s">
        <v>103</v>
      </c>
      <c r="D76" s="7" t="s">
        <v>148</v>
      </c>
      <c r="X76" s="29"/>
      <c r="Y76" s="29"/>
      <c r="Z76" s="29"/>
      <c r="AA76" s="29"/>
      <c r="AB76" s="29"/>
      <c r="AC76" s="29"/>
      <c r="AD76" s="30">
        <v>0</v>
      </c>
      <c r="AE76" s="30">
        <v>0</v>
      </c>
      <c r="AF76" s="30">
        <v>0</v>
      </c>
      <c r="AG76" s="30">
        <v>0</v>
      </c>
      <c r="AH76" s="30">
        <v>0</v>
      </c>
      <c r="AI76" s="30">
        <v>0</v>
      </c>
      <c r="AJ76" s="30">
        <v>0</v>
      </c>
      <c r="AK76" s="30">
        <v>0</v>
      </c>
      <c r="AL76" s="30">
        <v>0</v>
      </c>
      <c r="AN76" s="30">
        <v>0</v>
      </c>
      <c r="AO76" s="30">
        <v>0</v>
      </c>
      <c r="AP76" s="30">
        <v>0</v>
      </c>
      <c r="AQ76" s="30">
        <v>0</v>
      </c>
    </row>
    <row r="77" spans="1:43">
      <c r="A77" s="10" t="s">
        <v>149</v>
      </c>
      <c r="B77" s="6"/>
      <c r="C77" s="7" t="s">
        <v>103</v>
      </c>
      <c r="D77" s="11" t="s">
        <v>150</v>
      </c>
      <c r="X77" s="29"/>
      <c r="Y77" s="29"/>
      <c r="Z77" s="29"/>
      <c r="AA77" s="29"/>
      <c r="AB77" s="29"/>
      <c r="AC77" s="29"/>
      <c r="AD77" s="30">
        <v>0</v>
      </c>
      <c r="AE77" s="30">
        <v>0</v>
      </c>
      <c r="AF77" s="30">
        <v>0</v>
      </c>
      <c r="AG77" s="30">
        <v>0</v>
      </c>
      <c r="AH77" s="30">
        <v>0</v>
      </c>
      <c r="AI77" s="30">
        <v>0</v>
      </c>
      <c r="AJ77" s="30">
        <v>0</v>
      </c>
      <c r="AK77" s="30">
        <v>0</v>
      </c>
      <c r="AL77" s="30">
        <v>0</v>
      </c>
      <c r="AN77" s="30">
        <v>0</v>
      </c>
      <c r="AO77" s="30">
        <v>0</v>
      </c>
      <c r="AP77" s="30">
        <v>0</v>
      </c>
      <c r="AQ77" s="30">
        <v>0</v>
      </c>
    </row>
    <row r="78" spans="1:43">
      <c r="A78" s="10" t="s">
        <v>151</v>
      </c>
      <c r="B78" s="6"/>
      <c r="C78" s="7" t="s">
        <v>103</v>
      </c>
      <c r="D78" s="11" t="s">
        <v>152</v>
      </c>
      <c r="X78" s="29"/>
      <c r="Y78" s="29"/>
      <c r="Z78" s="29"/>
      <c r="AA78" s="29"/>
      <c r="AB78" s="29"/>
      <c r="AC78" s="29"/>
      <c r="AD78" s="30">
        <v>0</v>
      </c>
      <c r="AE78" s="30">
        <v>0</v>
      </c>
      <c r="AF78" s="30">
        <v>0</v>
      </c>
      <c r="AG78" s="30">
        <v>0</v>
      </c>
      <c r="AH78" s="30">
        <v>0</v>
      </c>
      <c r="AI78" s="30">
        <v>0</v>
      </c>
      <c r="AJ78" s="30">
        <v>0</v>
      </c>
      <c r="AK78" s="30">
        <v>0</v>
      </c>
      <c r="AL78" s="30">
        <v>0</v>
      </c>
      <c r="AN78" s="30">
        <v>0</v>
      </c>
      <c r="AO78" s="30">
        <v>0</v>
      </c>
      <c r="AP78" s="30">
        <v>0</v>
      </c>
      <c r="AQ78" s="30">
        <v>0</v>
      </c>
    </row>
    <row r="79" spans="1:43">
      <c r="A79" s="6" t="s">
        <v>153</v>
      </c>
      <c r="B79" s="6"/>
      <c r="C79" s="7" t="s">
        <v>103</v>
      </c>
      <c r="D79" s="7" t="s">
        <v>154</v>
      </c>
      <c r="E79" s="15">
        <v>1149725</v>
      </c>
      <c r="F79" s="15">
        <v>1149725</v>
      </c>
      <c r="G79" s="15">
        <v>1149725</v>
      </c>
      <c r="H79" s="15">
        <v>1149527</v>
      </c>
      <c r="I79" s="15">
        <v>1149527</v>
      </c>
      <c r="J79" s="15">
        <v>1149527</v>
      </c>
      <c r="K79" s="15">
        <v>1149571</v>
      </c>
      <c r="L79" s="15">
        <v>1149571</v>
      </c>
      <c r="M79" s="15">
        <v>1149571</v>
      </c>
      <c r="N79" s="15">
        <v>1150078</v>
      </c>
      <c r="O79" s="15">
        <v>1150078</v>
      </c>
      <c r="P79" s="15">
        <v>1150078</v>
      </c>
      <c r="Q79" s="15">
        <v>1657696</v>
      </c>
      <c r="R79" s="15">
        <v>1657696</v>
      </c>
      <c r="S79" s="15">
        <v>1657696</v>
      </c>
      <c r="T79" s="15">
        <v>1657312</v>
      </c>
      <c r="U79" s="15">
        <v>1657312</v>
      </c>
      <c r="V79" s="15">
        <v>1657312</v>
      </c>
      <c r="W79" s="21">
        <v>1657607</v>
      </c>
      <c r="X79" s="21">
        <v>1657607</v>
      </c>
      <c r="Y79" s="21">
        <v>1657607</v>
      </c>
      <c r="Z79" s="21">
        <v>1658090</v>
      </c>
      <c r="AA79" s="21">
        <v>1658090</v>
      </c>
      <c r="AB79" s="21">
        <v>1658090</v>
      </c>
      <c r="AC79" s="21">
        <v>1315979</v>
      </c>
      <c r="AD79" s="30">
        <v>1315979</v>
      </c>
      <c r="AE79" s="30">
        <v>1315979</v>
      </c>
      <c r="AF79" s="30">
        <v>1316143</v>
      </c>
      <c r="AG79" s="30">
        <v>1316143</v>
      </c>
      <c r="AH79" s="30">
        <v>1316143</v>
      </c>
      <c r="AI79" s="30">
        <v>1316197</v>
      </c>
      <c r="AJ79" s="30">
        <v>1316197</v>
      </c>
      <c r="AK79" s="30">
        <v>1316197</v>
      </c>
      <c r="AL79" s="30">
        <v>1316197</v>
      </c>
      <c r="AN79" s="30">
        <v>1316197</v>
      </c>
      <c r="AO79" s="30">
        <v>1316197</v>
      </c>
      <c r="AP79" s="30">
        <v>1316197</v>
      </c>
      <c r="AQ79" s="30">
        <v>932287</v>
      </c>
    </row>
    <row r="80" spans="1:43">
      <c r="A80" s="6" t="s">
        <v>155</v>
      </c>
      <c r="B80" s="6"/>
      <c r="C80" s="7" t="s">
        <v>103</v>
      </c>
      <c r="D80" s="7" t="s">
        <v>156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21">
        <v>0</v>
      </c>
      <c r="Y80" s="21">
        <v>0</v>
      </c>
      <c r="Z80" s="21">
        <v>0</v>
      </c>
      <c r="AA80" s="21">
        <v>0</v>
      </c>
      <c r="AB80" s="21">
        <v>0</v>
      </c>
      <c r="AC80" s="21">
        <v>0</v>
      </c>
      <c r="AD80" s="30">
        <v>0</v>
      </c>
      <c r="AE80" s="30">
        <v>0</v>
      </c>
      <c r="AF80" s="30">
        <v>0</v>
      </c>
      <c r="AG80" s="30">
        <v>0</v>
      </c>
      <c r="AH80" s="30">
        <v>0</v>
      </c>
      <c r="AI80" s="30">
        <v>0</v>
      </c>
      <c r="AJ80" s="30">
        <v>0</v>
      </c>
      <c r="AK80" s="30">
        <v>0</v>
      </c>
      <c r="AL80" s="30">
        <v>0</v>
      </c>
      <c r="AN80" s="30">
        <v>0</v>
      </c>
      <c r="AO80" s="30">
        <v>0</v>
      </c>
      <c r="AP80" s="30">
        <v>0</v>
      </c>
      <c r="AQ80" s="30">
        <v>0</v>
      </c>
    </row>
    <row r="81" spans="1:43">
      <c r="A81" s="6" t="s">
        <v>157</v>
      </c>
      <c r="B81" s="6"/>
      <c r="C81" s="7" t="s">
        <v>103</v>
      </c>
      <c r="D81" s="7" t="s">
        <v>158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21">
        <v>0</v>
      </c>
      <c r="Y81" s="21">
        <v>0</v>
      </c>
      <c r="Z81" s="21">
        <v>0</v>
      </c>
      <c r="AA81" s="21">
        <v>0</v>
      </c>
      <c r="AB81" s="21">
        <v>0</v>
      </c>
      <c r="AC81" s="21">
        <v>0</v>
      </c>
      <c r="AD81" s="30">
        <v>0</v>
      </c>
      <c r="AE81" s="30">
        <v>0</v>
      </c>
      <c r="AF81" s="30">
        <v>0</v>
      </c>
      <c r="AG81" s="30">
        <v>0</v>
      </c>
      <c r="AH81" s="30">
        <v>0</v>
      </c>
      <c r="AI81" s="30">
        <v>0</v>
      </c>
      <c r="AJ81" s="30">
        <v>0</v>
      </c>
      <c r="AK81" s="30">
        <v>0</v>
      </c>
      <c r="AL81" s="30">
        <v>0</v>
      </c>
      <c r="AN81" s="30">
        <v>0</v>
      </c>
      <c r="AO81" s="30">
        <v>0</v>
      </c>
      <c r="AP81" s="30">
        <v>0</v>
      </c>
      <c r="AQ81" s="30">
        <v>0</v>
      </c>
    </row>
    <row r="82" spans="1:43">
      <c r="A82" s="6" t="s">
        <v>159</v>
      </c>
      <c r="B82" s="6"/>
      <c r="C82" s="7" t="s">
        <v>103</v>
      </c>
      <c r="D82" s="7" t="s">
        <v>160</v>
      </c>
      <c r="E82" s="15">
        <v>76004</v>
      </c>
      <c r="F82" s="15">
        <v>76004</v>
      </c>
      <c r="G82" s="15">
        <v>76004</v>
      </c>
      <c r="H82" s="15">
        <v>79919</v>
      </c>
      <c r="I82" s="15">
        <v>79919</v>
      </c>
      <c r="J82" s="15">
        <v>79919</v>
      </c>
      <c r="K82" s="15">
        <v>91308</v>
      </c>
      <c r="L82" s="15">
        <v>91308</v>
      </c>
      <c r="M82" s="15">
        <v>91308</v>
      </c>
      <c r="N82" s="15">
        <v>11404</v>
      </c>
      <c r="O82" s="15">
        <v>11404</v>
      </c>
      <c r="P82" s="15">
        <v>11404</v>
      </c>
      <c r="Q82" s="15">
        <v>18349</v>
      </c>
      <c r="R82" s="15">
        <v>18349</v>
      </c>
      <c r="S82" s="15">
        <v>18349</v>
      </c>
      <c r="T82" s="15">
        <v>12216</v>
      </c>
      <c r="U82" s="15">
        <v>12216</v>
      </c>
      <c r="V82" s="15">
        <v>12216</v>
      </c>
      <c r="W82" s="21">
        <v>15412</v>
      </c>
      <c r="X82" s="21">
        <v>15412</v>
      </c>
      <c r="Y82" s="21">
        <v>15412</v>
      </c>
      <c r="Z82" s="21">
        <v>18735</v>
      </c>
      <c r="AA82" s="21">
        <v>18735</v>
      </c>
      <c r="AB82" s="21">
        <v>18735</v>
      </c>
      <c r="AC82" s="21">
        <v>38339</v>
      </c>
      <c r="AD82" s="30">
        <v>38339</v>
      </c>
      <c r="AE82" s="30">
        <v>38339</v>
      </c>
      <c r="AF82" s="30">
        <v>40515</v>
      </c>
      <c r="AG82" s="30">
        <v>40515</v>
      </c>
      <c r="AH82" s="30">
        <v>40515</v>
      </c>
      <c r="AI82" s="30">
        <v>48543</v>
      </c>
      <c r="AJ82" s="30">
        <v>48543</v>
      </c>
      <c r="AK82" s="30">
        <v>48543</v>
      </c>
      <c r="AL82" s="30">
        <v>70600</v>
      </c>
      <c r="AN82" s="30">
        <v>70600</v>
      </c>
      <c r="AO82" s="30">
        <v>70600</v>
      </c>
      <c r="AP82" s="30">
        <v>70600</v>
      </c>
      <c r="AQ82" s="30">
        <v>94335</v>
      </c>
    </row>
    <row r="83" spans="1:43">
      <c r="A83" s="6" t="s">
        <v>161</v>
      </c>
      <c r="B83" s="6"/>
      <c r="C83" s="7" t="s">
        <v>103</v>
      </c>
      <c r="D83" s="7" t="s">
        <v>162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33">
        <v>0</v>
      </c>
      <c r="X83" s="21">
        <v>0</v>
      </c>
      <c r="Y83" s="21">
        <v>0</v>
      </c>
      <c r="Z83" s="21">
        <v>0</v>
      </c>
      <c r="AA83" s="21">
        <v>0</v>
      </c>
      <c r="AB83" s="21">
        <v>0</v>
      </c>
      <c r="AC83" s="21">
        <v>0</v>
      </c>
      <c r="AD83" s="30">
        <v>0</v>
      </c>
      <c r="AE83" s="30">
        <v>0</v>
      </c>
      <c r="AF83" s="30">
        <v>0</v>
      </c>
      <c r="AG83" s="30">
        <v>0</v>
      </c>
      <c r="AH83" s="30">
        <v>0</v>
      </c>
      <c r="AI83" s="30">
        <v>0</v>
      </c>
      <c r="AJ83" s="30">
        <v>0</v>
      </c>
      <c r="AK83" s="30">
        <v>0</v>
      </c>
      <c r="AL83" s="30">
        <v>0</v>
      </c>
      <c r="AN83" s="30">
        <v>0</v>
      </c>
      <c r="AO83" s="30">
        <v>0</v>
      </c>
      <c r="AP83" s="30">
        <v>0</v>
      </c>
      <c r="AQ83" s="30">
        <v>0</v>
      </c>
    </row>
    <row r="84" spans="1:43">
      <c r="A84" s="6" t="s">
        <v>163</v>
      </c>
      <c r="B84" s="6" t="s">
        <v>13</v>
      </c>
      <c r="C84" s="7" t="s">
        <v>103</v>
      </c>
      <c r="D84" s="7" t="s">
        <v>164</v>
      </c>
      <c r="E84" s="15">
        <v>27</v>
      </c>
      <c r="F84" s="15">
        <v>27</v>
      </c>
      <c r="G84" s="15">
        <v>27</v>
      </c>
      <c r="H84" s="15">
        <v>27</v>
      </c>
      <c r="I84" s="15">
        <v>27</v>
      </c>
      <c r="J84" s="15">
        <v>27</v>
      </c>
      <c r="K84" s="15">
        <v>27</v>
      </c>
      <c r="L84" s="15">
        <v>27</v>
      </c>
      <c r="M84" s="15">
        <v>27</v>
      </c>
      <c r="N84" s="15">
        <v>27</v>
      </c>
      <c r="O84" s="15">
        <v>27</v>
      </c>
      <c r="P84" s="15">
        <v>27</v>
      </c>
      <c r="Q84" s="15">
        <v>27</v>
      </c>
      <c r="R84" s="15">
        <v>27</v>
      </c>
      <c r="S84" s="15">
        <v>27</v>
      </c>
      <c r="T84" s="15">
        <v>27</v>
      </c>
      <c r="U84" s="15">
        <v>27</v>
      </c>
      <c r="V84" s="15">
        <v>27</v>
      </c>
      <c r="W84" s="21">
        <v>87</v>
      </c>
      <c r="X84" s="21">
        <v>87</v>
      </c>
      <c r="Y84" s="21">
        <v>87</v>
      </c>
      <c r="Z84" s="21">
        <v>87</v>
      </c>
      <c r="AA84" s="21">
        <v>87</v>
      </c>
      <c r="AB84" s="21">
        <v>87</v>
      </c>
      <c r="AC84" s="21">
        <v>404</v>
      </c>
      <c r="AD84" s="30">
        <v>404</v>
      </c>
      <c r="AE84" s="30">
        <v>404</v>
      </c>
      <c r="AF84" s="30">
        <v>404</v>
      </c>
      <c r="AG84" s="30">
        <v>404</v>
      </c>
      <c r="AH84" s="30">
        <v>404</v>
      </c>
      <c r="AI84" s="30">
        <v>493</v>
      </c>
      <c r="AJ84" s="30">
        <v>493</v>
      </c>
      <c r="AK84" s="30">
        <v>493</v>
      </c>
      <c r="AL84" s="30">
        <v>493</v>
      </c>
      <c r="AN84" s="30">
        <v>493</v>
      </c>
      <c r="AO84" s="30">
        <v>493</v>
      </c>
      <c r="AP84" s="30">
        <v>493</v>
      </c>
      <c r="AQ84" s="30">
        <v>404</v>
      </c>
    </row>
    <row r="85" spans="1:43">
      <c r="A85" s="6" t="s">
        <v>165</v>
      </c>
      <c r="B85" s="6"/>
      <c r="C85" s="7" t="s">
        <v>103</v>
      </c>
      <c r="D85" s="7" t="s">
        <v>166</v>
      </c>
      <c r="W85" s="29"/>
      <c r="X85" s="29"/>
      <c r="Y85" s="29"/>
      <c r="Z85" s="29"/>
      <c r="AA85" s="29"/>
      <c r="AB85" s="29"/>
      <c r="AC85" s="29"/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30">
        <v>0</v>
      </c>
      <c r="AN85" s="30">
        <v>0</v>
      </c>
      <c r="AO85" s="30">
        <v>0</v>
      </c>
      <c r="AP85" s="30">
        <v>0</v>
      </c>
      <c r="AQ85" s="30">
        <v>0</v>
      </c>
    </row>
    <row r="86" spans="1:43">
      <c r="A86" s="10" t="s">
        <v>167</v>
      </c>
      <c r="B86" s="6"/>
      <c r="C86" s="7" t="s">
        <v>103</v>
      </c>
      <c r="D86" s="11" t="s">
        <v>168</v>
      </c>
      <c r="X86" s="29"/>
      <c r="Y86" s="29"/>
      <c r="Z86" s="29"/>
      <c r="AA86" s="29"/>
      <c r="AB86" s="29"/>
      <c r="AC86" s="29"/>
      <c r="AD86" s="30">
        <v>0</v>
      </c>
      <c r="AE86" s="30">
        <v>0</v>
      </c>
      <c r="AF86" s="30">
        <v>0</v>
      </c>
      <c r="AG86" s="30">
        <v>0</v>
      </c>
      <c r="AH86" s="30">
        <v>0</v>
      </c>
      <c r="AI86" s="30">
        <v>0</v>
      </c>
      <c r="AJ86" s="30">
        <v>0</v>
      </c>
      <c r="AK86" s="30">
        <v>0</v>
      </c>
      <c r="AL86" s="30">
        <v>0</v>
      </c>
      <c r="AN86" s="30">
        <v>0</v>
      </c>
      <c r="AO86" s="30">
        <v>0</v>
      </c>
      <c r="AP86" s="30">
        <v>0</v>
      </c>
      <c r="AQ86" s="30">
        <v>0</v>
      </c>
    </row>
    <row r="87" spans="1:43">
      <c r="A87" s="10" t="s">
        <v>169</v>
      </c>
      <c r="B87" s="6"/>
      <c r="C87" s="7" t="s">
        <v>103</v>
      </c>
      <c r="D87" s="11" t="s">
        <v>170</v>
      </c>
      <c r="X87" s="29"/>
      <c r="Y87" s="29"/>
      <c r="Z87" s="29"/>
      <c r="AA87" s="29"/>
      <c r="AB87" s="29"/>
      <c r="AC87" s="29"/>
      <c r="AD87" s="30">
        <v>0</v>
      </c>
      <c r="AE87" s="30">
        <v>0</v>
      </c>
      <c r="AF87" s="30">
        <v>0</v>
      </c>
      <c r="AG87" s="30">
        <v>0</v>
      </c>
      <c r="AH87" s="30">
        <v>0</v>
      </c>
      <c r="AI87" s="30">
        <v>0</v>
      </c>
      <c r="AJ87" s="30">
        <v>0</v>
      </c>
      <c r="AK87" s="30">
        <v>0</v>
      </c>
      <c r="AL87" s="30">
        <v>0</v>
      </c>
      <c r="AN87" s="30">
        <v>0</v>
      </c>
      <c r="AO87" s="30">
        <v>0</v>
      </c>
      <c r="AP87" s="30">
        <v>0</v>
      </c>
      <c r="AQ87" s="30">
        <v>0</v>
      </c>
    </row>
    <row r="88" spans="1:43">
      <c r="A88" s="10" t="s">
        <v>171</v>
      </c>
      <c r="B88" s="6"/>
      <c r="C88" s="7" t="s">
        <v>103</v>
      </c>
      <c r="D88" s="11" t="s">
        <v>172</v>
      </c>
      <c r="X88" s="29"/>
      <c r="Y88" s="29"/>
      <c r="Z88" s="29"/>
      <c r="AA88" s="29"/>
      <c r="AB88" s="29"/>
      <c r="AC88" s="29"/>
      <c r="AD88" s="30">
        <v>0</v>
      </c>
      <c r="AE88" s="30">
        <v>0</v>
      </c>
      <c r="AF88" s="30">
        <v>0</v>
      </c>
      <c r="AG88" s="30">
        <v>0</v>
      </c>
      <c r="AH88" s="30">
        <v>0</v>
      </c>
      <c r="AI88" s="30">
        <v>0</v>
      </c>
      <c r="AJ88" s="30">
        <v>0</v>
      </c>
      <c r="AK88" s="30">
        <v>0</v>
      </c>
      <c r="AL88" s="30">
        <v>0</v>
      </c>
      <c r="AN88" s="30">
        <v>0</v>
      </c>
      <c r="AO88" s="30">
        <v>0</v>
      </c>
      <c r="AP88" s="30">
        <v>0</v>
      </c>
      <c r="AQ88" s="30">
        <v>0</v>
      </c>
    </row>
    <row r="89" spans="1:43">
      <c r="A89" s="6" t="s">
        <v>173</v>
      </c>
      <c r="B89" s="6"/>
      <c r="C89" s="7" t="s">
        <v>103</v>
      </c>
      <c r="D89" s="7" t="s">
        <v>174</v>
      </c>
      <c r="E89" s="15">
        <v>281924</v>
      </c>
      <c r="F89" s="15">
        <v>281924</v>
      </c>
      <c r="G89" s="15">
        <v>281924</v>
      </c>
      <c r="H89" s="15">
        <v>281876</v>
      </c>
      <c r="I89" s="15">
        <v>281876</v>
      </c>
      <c r="J89" s="15">
        <v>281876</v>
      </c>
      <c r="K89" s="15">
        <v>281887</v>
      </c>
      <c r="L89" s="15">
        <v>281887</v>
      </c>
      <c r="M89" s="15">
        <v>281887</v>
      </c>
      <c r="N89" s="15">
        <v>282011</v>
      </c>
      <c r="O89" s="15">
        <v>282011</v>
      </c>
      <c r="P89" s="15">
        <v>282011</v>
      </c>
      <c r="Q89" s="15">
        <v>281961</v>
      </c>
      <c r="R89" s="15">
        <v>281961</v>
      </c>
      <c r="S89" s="15">
        <v>281961</v>
      </c>
      <c r="T89" s="15">
        <v>281895</v>
      </c>
      <c r="U89" s="15">
        <v>281895</v>
      </c>
      <c r="V89" s="15">
        <v>281895</v>
      </c>
      <c r="W89" s="21">
        <v>281946</v>
      </c>
      <c r="X89" s="21">
        <v>281946</v>
      </c>
      <c r="Y89" s="21">
        <v>281946</v>
      </c>
      <c r="Z89" s="21">
        <v>282028</v>
      </c>
      <c r="AA89" s="21">
        <v>282028</v>
      </c>
      <c r="AB89" s="21">
        <v>282028</v>
      </c>
      <c r="AC89" s="21">
        <v>282264</v>
      </c>
      <c r="AD89" s="30">
        <v>282264</v>
      </c>
      <c r="AE89" s="30">
        <v>282264</v>
      </c>
      <c r="AF89" s="30">
        <v>282299</v>
      </c>
      <c r="AG89" s="30">
        <v>282299</v>
      </c>
      <c r="AH89" s="30">
        <v>282299</v>
      </c>
      <c r="AI89" s="30">
        <v>282311</v>
      </c>
      <c r="AJ89" s="30">
        <v>282311</v>
      </c>
      <c r="AK89" s="30">
        <v>282311</v>
      </c>
      <c r="AL89" s="30">
        <v>282311</v>
      </c>
      <c r="AN89" s="30">
        <v>282311</v>
      </c>
      <c r="AO89" s="30">
        <v>282311</v>
      </c>
      <c r="AP89" s="30">
        <v>282311</v>
      </c>
      <c r="AQ89" s="30">
        <v>282487</v>
      </c>
    </row>
    <row r="90" spans="1:43">
      <c r="A90" s="6" t="s">
        <v>175</v>
      </c>
      <c r="B90" s="6"/>
      <c r="C90" s="7" t="s">
        <v>103</v>
      </c>
      <c r="D90" s="7" t="s">
        <v>176</v>
      </c>
      <c r="X90" s="29"/>
      <c r="Y90" s="29"/>
      <c r="Z90" s="29"/>
      <c r="AA90" s="29"/>
      <c r="AB90" s="29"/>
      <c r="AC90" s="29"/>
      <c r="AD90" s="30">
        <v>0</v>
      </c>
      <c r="AE90" s="30">
        <v>0</v>
      </c>
      <c r="AF90" s="30">
        <v>0</v>
      </c>
      <c r="AG90" s="30">
        <v>0</v>
      </c>
      <c r="AH90" s="30">
        <v>0</v>
      </c>
      <c r="AI90" s="30">
        <v>0</v>
      </c>
      <c r="AJ90" s="30">
        <v>0</v>
      </c>
      <c r="AK90" s="30">
        <v>0</v>
      </c>
      <c r="AL90" s="30">
        <v>0</v>
      </c>
      <c r="AN90" s="30">
        <v>0</v>
      </c>
      <c r="AO90" s="30">
        <v>0</v>
      </c>
      <c r="AP90" s="30">
        <v>0</v>
      </c>
      <c r="AQ90" s="30">
        <v>0</v>
      </c>
    </row>
    <row r="91" spans="1:43">
      <c r="A91" s="6" t="s">
        <v>177</v>
      </c>
      <c r="B91" s="6"/>
      <c r="C91" s="7" t="s">
        <v>103</v>
      </c>
      <c r="D91" s="7" t="s">
        <v>178</v>
      </c>
      <c r="X91" s="29"/>
      <c r="Y91" s="29"/>
      <c r="Z91" s="29"/>
      <c r="AA91" s="29"/>
      <c r="AB91" s="29"/>
      <c r="AC91" s="29"/>
      <c r="AD91" s="30">
        <v>0</v>
      </c>
      <c r="AE91" s="30">
        <v>0</v>
      </c>
      <c r="AF91" s="30">
        <v>0</v>
      </c>
      <c r="AG91" s="30">
        <v>0</v>
      </c>
      <c r="AH91" s="30">
        <v>0</v>
      </c>
      <c r="AI91" s="30">
        <v>0</v>
      </c>
      <c r="AJ91" s="30">
        <v>0</v>
      </c>
      <c r="AK91" s="30">
        <v>0</v>
      </c>
      <c r="AL91" s="30">
        <v>0</v>
      </c>
      <c r="AN91" s="30">
        <v>0</v>
      </c>
      <c r="AO91" s="30">
        <v>0</v>
      </c>
      <c r="AP91" s="30">
        <v>0</v>
      </c>
      <c r="AQ91" s="30">
        <v>0</v>
      </c>
    </row>
    <row r="92" spans="1:43">
      <c r="A92" s="10" t="s">
        <v>179</v>
      </c>
      <c r="B92" s="6"/>
      <c r="C92" s="7" t="s">
        <v>103</v>
      </c>
      <c r="D92" s="11" t="s">
        <v>180</v>
      </c>
      <c r="X92" s="29"/>
      <c r="Y92" s="29"/>
      <c r="Z92" s="29"/>
      <c r="AA92" s="29"/>
      <c r="AB92" s="29"/>
      <c r="AC92" s="29"/>
      <c r="AD92" s="30">
        <v>0</v>
      </c>
      <c r="AE92" s="30">
        <v>0</v>
      </c>
      <c r="AF92" s="30">
        <v>0</v>
      </c>
      <c r="AG92" s="30">
        <v>0</v>
      </c>
      <c r="AH92" s="30">
        <v>0</v>
      </c>
      <c r="AI92" s="30">
        <v>0</v>
      </c>
      <c r="AJ92" s="30">
        <v>0</v>
      </c>
      <c r="AK92" s="30">
        <v>0</v>
      </c>
      <c r="AL92" s="30">
        <v>0</v>
      </c>
      <c r="AN92" s="30">
        <v>0</v>
      </c>
      <c r="AO92" s="30">
        <v>0</v>
      </c>
      <c r="AP92" s="30">
        <v>0</v>
      </c>
      <c r="AQ92" s="30">
        <v>0</v>
      </c>
    </row>
    <row r="93" spans="1:43">
      <c r="A93" s="6" t="s">
        <v>181</v>
      </c>
      <c r="B93" s="6" t="s">
        <v>13</v>
      </c>
      <c r="C93" s="7" t="s">
        <v>103</v>
      </c>
      <c r="D93" s="7" t="s">
        <v>182</v>
      </c>
      <c r="E93" s="15">
        <v>3600</v>
      </c>
      <c r="F93" s="15">
        <v>3600</v>
      </c>
      <c r="G93" s="15">
        <v>3600</v>
      </c>
      <c r="H93" s="15">
        <v>4742</v>
      </c>
      <c r="I93" s="15">
        <v>4742</v>
      </c>
      <c r="J93" s="15">
        <v>4742</v>
      </c>
      <c r="K93" s="15">
        <v>5586</v>
      </c>
      <c r="L93" s="15">
        <v>5586</v>
      </c>
      <c r="M93" s="15">
        <v>5586</v>
      </c>
      <c r="N93" s="15">
        <v>7085</v>
      </c>
      <c r="O93" s="15">
        <v>7085</v>
      </c>
      <c r="P93" s="15">
        <v>7085</v>
      </c>
      <c r="Q93" s="15">
        <v>-1069</v>
      </c>
      <c r="R93" s="15">
        <v>-1069</v>
      </c>
      <c r="S93" s="15">
        <v>-1069</v>
      </c>
      <c r="T93" s="15">
        <v>4563</v>
      </c>
      <c r="U93" s="15">
        <v>4563</v>
      </c>
      <c r="V93" s="15">
        <v>4563</v>
      </c>
      <c r="W93" s="21">
        <v>15808</v>
      </c>
      <c r="X93" s="21">
        <v>15808</v>
      </c>
      <c r="Y93" s="21">
        <v>15808</v>
      </c>
      <c r="Z93" s="21">
        <v>-5306</v>
      </c>
      <c r="AA93" s="21">
        <v>-5306</v>
      </c>
      <c r="AB93" s="21">
        <v>-5306</v>
      </c>
      <c r="AC93" s="21">
        <v>-11989</v>
      </c>
      <c r="AD93" s="30">
        <v>-11989</v>
      </c>
      <c r="AE93" s="30">
        <v>-11989</v>
      </c>
      <c r="AF93" s="30">
        <v>-10670</v>
      </c>
      <c r="AG93" s="30">
        <v>-10670</v>
      </c>
      <c r="AH93" s="30">
        <v>-10670</v>
      </c>
      <c r="AI93" s="30">
        <v>1070</v>
      </c>
      <c r="AJ93" s="30">
        <v>1070</v>
      </c>
      <c r="AK93" s="30">
        <v>1070</v>
      </c>
      <c r="AL93" s="30">
        <v>4993</v>
      </c>
      <c r="AN93" s="30">
        <v>4993</v>
      </c>
      <c r="AO93" s="30">
        <v>4993</v>
      </c>
      <c r="AP93" s="30">
        <v>4993</v>
      </c>
      <c r="AQ93" s="30">
        <v>-17201</v>
      </c>
    </row>
    <row r="94" spans="1:43">
      <c r="A94" s="6" t="s">
        <v>183</v>
      </c>
      <c r="B94" s="6"/>
      <c r="C94" s="7" t="s">
        <v>103</v>
      </c>
      <c r="D94" s="7" t="s">
        <v>184</v>
      </c>
      <c r="E94" s="15">
        <v>-1243910</v>
      </c>
      <c r="F94" s="15">
        <v>-1243910</v>
      </c>
      <c r="G94" s="15">
        <v>-1243910</v>
      </c>
      <c r="H94" s="15">
        <v>-1844623</v>
      </c>
      <c r="I94" s="15">
        <v>-1844623</v>
      </c>
      <c r="J94" s="15">
        <v>-1844623</v>
      </c>
      <c r="K94" s="15">
        <v>-226203</v>
      </c>
      <c r="L94" s="15">
        <v>-226203</v>
      </c>
      <c r="M94" s="15">
        <v>-226203</v>
      </c>
      <c r="N94" s="15">
        <v>-197088</v>
      </c>
      <c r="O94" s="15">
        <v>-197088</v>
      </c>
      <c r="P94" s="15">
        <v>-197088</v>
      </c>
      <c r="Q94" s="15">
        <v>-37483</v>
      </c>
      <c r="R94" s="15">
        <v>-37483</v>
      </c>
      <c r="S94" s="15">
        <v>-37483</v>
      </c>
      <c r="T94" s="15">
        <v>-16672</v>
      </c>
      <c r="U94" s="15">
        <v>-16672</v>
      </c>
      <c r="V94" s="15">
        <v>-16672</v>
      </c>
      <c r="W94" s="21">
        <v>-37481</v>
      </c>
      <c r="X94" s="21">
        <v>-37481</v>
      </c>
      <c r="Y94" s="21">
        <v>-37481</v>
      </c>
      <c r="Z94" s="21">
        <v>-37492</v>
      </c>
      <c r="AA94" s="21">
        <v>-37492</v>
      </c>
      <c r="AB94" s="21">
        <v>-37492</v>
      </c>
      <c r="AC94" s="21">
        <v>0</v>
      </c>
      <c r="AD94" s="30">
        <v>0</v>
      </c>
      <c r="AE94" s="30">
        <v>0</v>
      </c>
      <c r="AF94" s="30">
        <v>0</v>
      </c>
      <c r="AG94" s="30">
        <v>0</v>
      </c>
      <c r="AH94" s="30">
        <v>0</v>
      </c>
      <c r="AI94" s="30">
        <v>0</v>
      </c>
      <c r="AJ94" s="30">
        <v>0</v>
      </c>
      <c r="AK94" s="30">
        <v>0</v>
      </c>
      <c r="AL94" s="30">
        <v>0</v>
      </c>
      <c r="AN94" s="30">
        <v>0</v>
      </c>
      <c r="AO94" s="30">
        <v>0</v>
      </c>
      <c r="AP94" s="30">
        <v>0</v>
      </c>
      <c r="AQ94" s="30">
        <v>0</v>
      </c>
    </row>
    <row r="95" spans="1:43">
      <c r="A95" s="6" t="s">
        <v>185</v>
      </c>
      <c r="B95" s="6"/>
      <c r="C95" s="7" t="s">
        <v>103</v>
      </c>
      <c r="D95" s="7" t="s">
        <v>186</v>
      </c>
      <c r="W95" s="29"/>
      <c r="X95" s="29"/>
      <c r="Y95" s="29"/>
      <c r="Z95" s="29"/>
      <c r="AA95" s="29"/>
      <c r="AB95" s="29"/>
      <c r="AC95" s="29"/>
      <c r="AD95" s="30">
        <v>0</v>
      </c>
      <c r="AE95" s="30">
        <v>0</v>
      </c>
      <c r="AF95" s="30">
        <v>0</v>
      </c>
      <c r="AG95" s="30">
        <v>0</v>
      </c>
      <c r="AH95" s="30">
        <v>0</v>
      </c>
      <c r="AI95" s="30">
        <v>0</v>
      </c>
      <c r="AJ95" s="30">
        <v>0</v>
      </c>
      <c r="AK95" s="30">
        <v>0</v>
      </c>
      <c r="AL95" s="30">
        <v>0</v>
      </c>
      <c r="AN95" s="30">
        <v>0</v>
      </c>
      <c r="AO95" s="30">
        <v>0</v>
      </c>
      <c r="AP95" s="30">
        <v>0</v>
      </c>
      <c r="AQ95" s="30">
        <v>0</v>
      </c>
    </row>
    <row r="96" spans="1:43">
      <c r="A96" s="6" t="s">
        <v>187</v>
      </c>
      <c r="B96" s="6"/>
      <c r="C96" s="7" t="s">
        <v>103</v>
      </c>
      <c r="D96" s="7" t="s">
        <v>188</v>
      </c>
      <c r="X96" s="29"/>
      <c r="Y96" s="29"/>
      <c r="Z96" s="29"/>
      <c r="AA96" s="29"/>
      <c r="AB96" s="29"/>
      <c r="AC96" s="29"/>
      <c r="AD96" s="30">
        <v>0</v>
      </c>
      <c r="AE96" s="30">
        <v>0</v>
      </c>
      <c r="AF96" s="30">
        <v>0</v>
      </c>
      <c r="AG96" s="30">
        <v>0</v>
      </c>
      <c r="AH96" s="30">
        <v>0</v>
      </c>
      <c r="AI96" s="30">
        <v>0</v>
      </c>
      <c r="AJ96" s="30">
        <v>0</v>
      </c>
      <c r="AK96" s="30">
        <v>0</v>
      </c>
      <c r="AL96" s="30">
        <v>0</v>
      </c>
      <c r="AN96" s="30">
        <v>0</v>
      </c>
      <c r="AO96" s="30">
        <v>0</v>
      </c>
      <c r="AP96" s="30">
        <v>0</v>
      </c>
      <c r="AQ96" s="30">
        <v>0</v>
      </c>
    </row>
    <row r="97" spans="1:43">
      <c r="A97" s="10" t="s">
        <v>189</v>
      </c>
      <c r="B97" s="6"/>
      <c r="C97" s="7" t="s">
        <v>103</v>
      </c>
      <c r="D97" s="11" t="s">
        <v>190</v>
      </c>
      <c r="X97" s="29"/>
      <c r="Y97" s="29"/>
      <c r="Z97" s="29"/>
      <c r="AA97" s="29"/>
      <c r="AB97" s="29"/>
      <c r="AC97" s="29"/>
      <c r="AD97" s="30">
        <v>0</v>
      </c>
      <c r="AE97" s="30">
        <v>0</v>
      </c>
      <c r="AF97" s="30">
        <v>0</v>
      </c>
      <c r="AG97" s="30">
        <v>0</v>
      </c>
      <c r="AH97" s="30">
        <v>0</v>
      </c>
      <c r="AI97" s="30">
        <v>0</v>
      </c>
      <c r="AJ97" s="30">
        <v>0</v>
      </c>
      <c r="AK97" s="30">
        <v>0</v>
      </c>
      <c r="AL97" s="30">
        <v>0</v>
      </c>
      <c r="AN97" s="30">
        <v>0</v>
      </c>
      <c r="AO97" s="30">
        <v>0</v>
      </c>
      <c r="AP97" s="30">
        <v>0</v>
      </c>
      <c r="AQ97" s="30">
        <v>0</v>
      </c>
    </row>
    <row r="98" spans="1:43">
      <c r="A98" s="6" t="s">
        <v>191</v>
      </c>
      <c r="B98" s="6"/>
      <c r="C98" s="7" t="s">
        <v>103</v>
      </c>
      <c r="D98" s="7" t="s">
        <v>192</v>
      </c>
      <c r="X98" s="29"/>
      <c r="Y98" s="29"/>
      <c r="Z98" s="29"/>
      <c r="AA98" s="29"/>
      <c r="AB98" s="29"/>
      <c r="AC98" s="29"/>
      <c r="AD98" s="30">
        <v>0</v>
      </c>
      <c r="AE98" s="30">
        <v>0</v>
      </c>
      <c r="AF98" s="30">
        <v>0</v>
      </c>
      <c r="AG98" s="30">
        <v>0</v>
      </c>
      <c r="AH98" s="30">
        <v>0</v>
      </c>
      <c r="AI98" s="30">
        <v>0</v>
      </c>
      <c r="AJ98" s="30">
        <v>0</v>
      </c>
      <c r="AK98" s="30">
        <v>0</v>
      </c>
      <c r="AL98" s="30">
        <v>0</v>
      </c>
      <c r="AN98" s="30">
        <v>0</v>
      </c>
      <c r="AO98" s="30">
        <v>0</v>
      </c>
      <c r="AP98" s="30">
        <v>0</v>
      </c>
      <c r="AQ98" s="30">
        <v>0</v>
      </c>
    </row>
    <row r="99" spans="1:43">
      <c r="A99" s="6" t="s">
        <v>193</v>
      </c>
      <c r="B99" s="6"/>
      <c r="C99" s="7" t="s">
        <v>103</v>
      </c>
      <c r="D99" s="7" t="s">
        <v>194</v>
      </c>
      <c r="X99" s="29"/>
      <c r="Y99" s="29"/>
      <c r="Z99" s="29"/>
      <c r="AA99" s="29"/>
      <c r="AB99" s="29"/>
      <c r="AC99" s="29"/>
      <c r="AD99" s="30">
        <v>0</v>
      </c>
      <c r="AE99" s="30">
        <v>0</v>
      </c>
      <c r="AF99" s="30">
        <v>0</v>
      </c>
      <c r="AG99" s="30">
        <v>0</v>
      </c>
      <c r="AH99" s="30">
        <v>0</v>
      </c>
      <c r="AI99" s="30">
        <v>0</v>
      </c>
      <c r="AJ99" s="30">
        <v>0</v>
      </c>
      <c r="AK99" s="30">
        <v>0</v>
      </c>
      <c r="AL99" s="30">
        <v>0</v>
      </c>
      <c r="AN99" s="30">
        <v>0</v>
      </c>
      <c r="AO99" s="30">
        <v>0</v>
      </c>
      <c r="AP99" s="30">
        <v>0</v>
      </c>
      <c r="AQ99" s="30">
        <v>0</v>
      </c>
    </row>
    <row r="100" spans="1:43">
      <c r="A100" s="6" t="s">
        <v>195</v>
      </c>
      <c r="B100" s="6" t="s">
        <v>196</v>
      </c>
      <c r="C100" s="7" t="s">
        <v>103</v>
      </c>
      <c r="D100" s="7" t="s">
        <v>197</v>
      </c>
      <c r="X100" s="29"/>
      <c r="Y100" s="29"/>
      <c r="Z100" s="29"/>
      <c r="AA100" s="29"/>
      <c r="AB100" s="29"/>
      <c r="AC100" s="29"/>
      <c r="AD100" s="30">
        <v>0</v>
      </c>
      <c r="AE100" s="30">
        <v>0</v>
      </c>
      <c r="AF100" s="30">
        <v>0</v>
      </c>
      <c r="AG100" s="30">
        <v>0</v>
      </c>
      <c r="AH100" s="30">
        <v>0</v>
      </c>
      <c r="AI100" s="30">
        <v>0</v>
      </c>
      <c r="AJ100" s="30">
        <v>0</v>
      </c>
      <c r="AK100" s="30">
        <v>0</v>
      </c>
      <c r="AL100" s="30">
        <v>0</v>
      </c>
      <c r="AN100" s="30">
        <v>0</v>
      </c>
      <c r="AO100" s="30">
        <v>0</v>
      </c>
      <c r="AP100" s="30">
        <v>0</v>
      </c>
      <c r="AQ100" s="30">
        <v>0</v>
      </c>
    </row>
    <row r="101" spans="1:43">
      <c r="A101" s="6" t="s">
        <v>198</v>
      </c>
      <c r="B101" s="6"/>
      <c r="C101" s="7" t="s">
        <v>103</v>
      </c>
      <c r="D101" s="7" t="s">
        <v>199</v>
      </c>
      <c r="E101" s="15">
        <v>-49574</v>
      </c>
      <c r="F101" s="15">
        <v>-49574</v>
      </c>
      <c r="G101" s="15">
        <v>-49574</v>
      </c>
      <c r="H101" s="15">
        <v>512798</v>
      </c>
      <c r="I101" s="15">
        <v>512798</v>
      </c>
      <c r="J101" s="15">
        <v>512798</v>
      </c>
      <c r="K101" s="15">
        <v>1039580</v>
      </c>
      <c r="L101" s="15">
        <v>1039580</v>
      </c>
      <c r="M101" s="15">
        <v>1039580</v>
      </c>
      <c r="N101" s="15">
        <v>845233</v>
      </c>
      <c r="O101" s="15">
        <v>845233</v>
      </c>
      <c r="P101" s="15">
        <v>845233</v>
      </c>
      <c r="Q101" s="15">
        <v>913489</v>
      </c>
      <c r="R101" s="15">
        <v>913489</v>
      </c>
      <c r="S101" s="15">
        <v>913489</v>
      </c>
      <c r="T101" s="15">
        <v>1344313</v>
      </c>
      <c r="U101" s="15">
        <v>1344313</v>
      </c>
      <c r="V101" s="15">
        <v>1344313</v>
      </c>
      <c r="W101" s="21">
        <v>1640817</v>
      </c>
      <c r="X101" s="21">
        <v>1640817</v>
      </c>
      <c r="Y101" s="21">
        <v>1640817</v>
      </c>
      <c r="Z101" s="21">
        <v>1937980</v>
      </c>
      <c r="AA101" s="21">
        <v>1937980</v>
      </c>
      <c r="AB101" s="21">
        <v>1937980</v>
      </c>
      <c r="AC101" s="21">
        <v>1174408</v>
      </c>
      <c r="AD101" s="30">
        <v>1174408</v>
      </c>
      <c r="AE101" s="30">
        <v>1174408</v>
      </c>
      <c r="AF101" s="30">
        <v>593707</v>
      </c>
      <c r="AG101" s="30">
        <v>593707</v>
      </c>
      <c r="AH101" s="30">
        <v>593707</v>
      </c>
      <c r="AI101" s="30">
        <v>-1026265</v>
      </c>
      <c r="AJ101" s="30">
        <v>-1026265</v>
      </c>
      <c r="AK101" s="30">
        <v>-1026265</v>
      </c>
      <c r="AL101" s="30">
        <v>-1321585</v>
      </c>
      <c r="AN101" s="30">
        <v>-1321585</v>
      </c>
      <c r="AO101" s="30">
        <v>-1321585</v>
      </c>
      <c r="AP101" s="30">
        <v>-1321585</v>
      </c>
      <c r="AQ101" s="30">
        <v>-2231063</v>
      </c>
    </row>
    <row r="102" spans="1:43">
      <c r="A102" s="6" t="s">
        <v>200</v>
      </c>
      <c r="B102" s="6"/>
      <c r="C102" s="7" t="s">
        <v>103</v>
      </c>
      <c r="D102" s="7" t="s">
        <v>201</v>
      </c>
      <c r="X102" s="29"/>
      <c r="Y102" s="29"/>
      <c r="Z102" s="29"/>
      <c r="AA102" s="29"/>
      <c r="AB102" s="29"/>
      <c r="AC102" s="29"/>
      <c r="AD102" s="30">
        <v>0</v>
      </c>
      <c r="AE102" s="30">
        <v>0</v>
      </c>
      <c r="AF102" s="30">
        <v>0</v>
      </c>
      <c r="AG102" s="30">
        <v>0</v>
      </c>
      <c r="AH102" s="30">
        <v>0</v>
      </c>
      <c r="AI102" s="30" t="s">
        <v>324</v>
      </c>
      <c r="AJ102" s="30" t="s">
        <v>324</v>
      </c>
      <c r="AK102" s="30" t="s">
        <v>324</v>
      </c>
      <c r="AL102" s="30"/>
      <c r="AN102" s="30"/>
      <c r="AO102" s="30">
        <v>0</v>
      </c>
      <c r="AP102" s="30">
        <v>0</v>
      </c>
      <c r="AQ102" s="30"/>
    </row>
    <row r="103" spans="1:43">
      <c r="A103" s="6" t="s">
        <v>202</v>
      </c>
      <c r="B103" s="6"/>
      <c r="C103" s="7" t="s">
        <v>103</v>
      </c>
      <c r="D103" s="7" t="s">
        <v>203</v>
      </c>
      <c r="X103" s="29"/>
      <c r="Y103" s="29"/>
      <c r="Z103" s="29"/>
      <c r="AA103" s="29"/>
      <c r="AB103" s="29"/>
      <c r="AC103" s="29"/>
      <c r="AD103" s="30">
        <v>0</v>
      </c>
      <c r="AE103" s="30">
        <v>0</v>
      </c>
      <c r="AF103" s="30">
        <v>0</v>
      </c>
      <c r="AG103" s="30">
        <v>0</v>
      </c>
      <c r="AH103" s="30">
        <v>0</v>
      </c>
      <c r="AI103" s="30">
        <v>0</v>
      </c>
      <c r="AJ103" s="30">
        <v>0</v>
      </c>
      <c r="AK103" s="30">
        <v>0</v>
      </c>
      <c r="AL103" s="30">
        <v>0</v>
      </c>
      <c r="AN103" s="30">
        <v>0</v>
      </c>
      <c r="AO103" s="30">
        <v>0</v>
      </c>
      <c r="AP103" s="30">
        <v>0</v>
      </c>
      <c r="AQ103" s="30">
        <v>0</v>
      </c>
    </row>
    <row r="104" spans="1:43">
      <c r="A104" s="6" t="s">
        <v>204</v>
      </c>
      <c r="B104" s="6"/>
      <c r="C104" s="7" t="s">
        <v>103</v>
      </c>
      <c r="D104" s="7" t="s">
        <v>205</v>
      </c>
      <c r="X104" s="29"/>
      <c r="Y104" s="29"/>
      <c r="Z104" s="29"/>
      <c r="AA104" s="29"/>
      <c r="AB104" s="29"/>
      <c r="AC104" s="29"/>
      <c r="AD104" s="30">
        <v>0</v>
      </c>
      <c r="AE104" s="30">
        <v>0</v>
      </c>
      <c r="AF104" s="30">
        <v>0</v>
      </c>
      <c r="AG104" s="30">
        <v>0</v>
      </c>
      <c r="AH104" s="30">
        <v>0</v>
      </c>
      <c r="AI104" s="30">
        <v>0</v>
      </c>
      <c r="AJ104" s="30">
        <v>0</v>
      </c>
      <c r="AK104" s="30">
        <v>0</v>
      </c>
      <c r="AL104" s="30">
        <v>0</v>
      </c>
      <c r="AN104" s="30">
        <v>0</v>
      </c>
      <c r="AO104" s="30">
        <v>0</v>
      </c>
      <c r="AP104" s="30">
        <v>0</v>
      </c>
      <c r="AQ104" s="30">
        <v>0</v>
      </c>
    </row>
    <row r="105" spans="1:43">
      <c r="A105" s="10" t="s">
        <v>206</v>
      </c>
      <c r="B105" s="6"/>
      <c r="C105" s="7" t="s">
        <v>103</v>
      </c>
      <c r="D105" s="11" t="s">
        <v>207</v>
      </c>
      <c r="X105" s="29"/>
      <c r="Y105" s="29"/>
      <c r="Z105" s="29"/>
      <c r="AA105" s="29"/>
      <c r="AB105" s="29"/>
      <c r="AC105" s="29"/>
      <c r="AD105" s="30">
        <v>0</v>
      </c>
      <c r="AE105" s="30">
        <v>0</v>
      </c>
      <c r="AF105" s="30">
        <v>0</v>
      </c>
      <c r="AG105" s="30">
        <v>0</v>
      </c>
      <c r="AH105" s="30">
        <v>0</v>
      </c>
      <c r="AI105" s="30">
        <v>0</v>
      </c>
      <c r="AJ105" s="30">
        <v>0</v>
      </c>
      <c r="AK105" s="30">
        <v>0</v>
      </c>
      <c r="AL105" s="30">
        <v>0</v>
      </c>
      <c r="AN105" s="30">
        <v>0</v>
      </c>
      <c r="AO105" s="30">
        <v>0</v>
      </c>
      <c r="AP105" s="30">
        <v>0</v>
      </c>
      <c r="AQ105" s="30">
        <v>0</v>
      </c>
    </row>
    <row r="106" spans="1:43">
      <c r="A106" s="6" t="s">
        <v>208</v>
      </c>
      <c r="B106" s="6"/>
      <c r="C106" s="7" t="s">
        <v>103</v>
      </c>
      <c r="D106" s="7" t="s">
        <v>209</v>
      </c>
      <c r="X106" s="29"/>
      <c r="Y106" s="29"/>
      <c r="Z106" s="29"/>
      <c r="AA106" s="29"/>
      <c r="AB106" s="29"/>
      <c r="AC106" s="29"/>
      <c r="AD106" s="30">
        <v>0</v>
      </c>
      <c r="AE106" s="30">
        <v>0</v>
      </c>
      <c r="AF106" s="30">
        <v>0</v>
      </c>
      <c r="AG106" s="30">
        <v>0</v>
      </c>
      <c r="AH106" s="30">
        <v>0</v>
      </c>
      <c r="AI106" s="30">
        <v>0</v>
      </c>
      <c r="AJ106" s="30">
        <v>0</v>
      </c>
      <c r="AK106" s="30">
        <v>0</v>
      </c>
      <c r="AL106" s="30">
        <v>0</v>
      </c>
      <c r="AN106" s="30">
        <v>0</v>
      </c>
      <c r="AO106" s="30">
        <v>0</v>
      </c>
      <c r="AP106" s="30">
        <v>0</v>
      </c>
      <c r="AQ106" s="30">
        <v>0</v>
      </c>
    </row>
    <row r="107" spans="1:43">
      <c r="A107" s="6" t="s">
        <v>210</v>
      </c>
      <c r="B107" s="6"/>
      <c r="C107" s="7" t="s">
        <v>103</v>
      </c>
      <c r="D107" s="7" t="s">
        <v>211</v>
      </c>
      <c r="X107" s="29"/>
      <c r="Y107" s="29"/>
      <c r="Z107" s="29"/>
      <c r="AA107" s="29"/>
      <c r="AB107" s="29"/>
      <c r="AC107" s="29"/>
      <c r="AD107" s="30">
        <v>0</v>
      </c>
      <c r="AE107" s="30">
        <v>0</v>
      </c>
      <c r="AF107" s="30">
        <v>0</v>
      </c>
      <c r="AG107" s="30">
        <v>0</v>
      </c>
      <c r="AH107" s="30">
        <v>0</v>
      </c>
      <c r="AI107" s="30">
        <v>0</v>
      </c>
      <c r="AJ107" s="30">
        <v>0</v>
      </c>
      <c r="AK107" s="30">
        <v>0</v>
      </c>
      <c r="AL107" s="30">
        <v>0</v>
      </c>
      <c r="AN107" s="30">
        <v>0</v>
      </c>
      <c r="AO107" s="30">
        <v>0</v>
      </c>
      <c r="AP107" s="30">
        <v>0</v>
      </c>
      <c r="AQ107" s="30">
        <v>0</v>
      </c>
    </row>
    <row r="108" spans="1:43">
      <c r="A108" s="6" t="s">
        <v>212</v>
      </c>
      <c r="B108" s="6"/>
      <c r="C108" s="7" t="s">
        <v>103</v>
      </c>
      <c r="D108" s="7" t="s">
        <v>213</v>
      </c>
      <c r="X108" s="29"/>
      <c r="Y108" s="29"/>
      <c r="Z108" s="29"/>
      <c r="AA108" s="29"/>
      <c r="AB108" s="29"/>
      <c r="AC108" s="29"/>
      <c r="AD108" s="30">
        <v>0</v>
      </c>
      <c r="AE108" s="30">
        <v>0</v>
      </c>
      <c r="AF108" s="30">
        <v>0</v>
      </c>
      <c r="AG108" s="30">
        <v>0</v>
      </c>
      <c r="AH108" s="30">
        <v>0</v>
      </c>
      <c r="AI108" s="30">
        <v>0</v>
      </c>
      <c r="AJ108" s="30">
        <v>0</v>
      </c>
      <c r="AK108" s="30">
        <v>0</v>
      </c>
      <c r="AL108" s="30">
        <v>0</v>
      </c>
      <c r="AN108" s="30">
        <v>0</v>
      </c>
      <c r="AO108" s="30">
        <v>0</v>
      </c>
      <c r="AP108" s="30">
        <v>0</v>
      </c>
      <c r="AQ108" s="30">
        <v>0</v>
      </c>
    </row>
    <row r="109" spans="1:43">
      <c r="A109" s="6" t="s">
        <v>214</v>
      </c>
      <c r="B109" s="6"/>
      <c r="C109" s="7" t="s">
        <v>103</v>
      </c>
      <c r="D109" s="7" t="s">
        <v>215</v>
      </c>
      <c r="X109" s="29"/>
      <c r="Y109" s="29"/>
      <c r="Z109" s="29"/>
      <c r="AA109" s="29"/>
      <c r="AB109" s="29"/>
      <c r="AC109" s="29"/>
      <c r="AD109" s="30">
        <v>0</v>
      </c>
      <c r="AE109" s="30">
        <v>0</v>
      </c>
      <c r="AF109" s="30">
        <v>0</v>
      </c>
      <c r="AG109" s="30">
        <v>0</v>
      </c>
      <c r="AH109" s="30">
        <v>0</v>
      </c>
      <c r="AI109" s="30">
        <v>0</v>
      </c>
      <c r="AJ109" s="30">
        <v>0</v>
      </c>
      <c r="AK109" s="30">
        <v>0</v>
      </c>
      <c r="AL109" s="30">
        <v>0</v>
      </c>
      <c r="AN109" s="30">
        <v>0</v>
      </c>
      <c r="AO109" s="30">
        <v>0</v>
      </c>
      <c r="AP109" s="30">
        <v>0</v>
      </c>
      <c r="AQ109" s="30">
        <v>0</v>
      </c>
    </row>
    <row r="110" spans="1:43">
      <c r="A110" s="6" t="s">
        <v>216</v>
      </c>
      <c r="B110" s="6"/>
      <c r="C110" s="7" t="s">
        <v>103</v>
      </c>
      <c r="D110" s="7" t="s">
        <v>217</v>
      </c>
      <c r="X110" s="29"/>
      <c r="Y110" s="29"/>
      <c r="Z110" s="29"/>
      <c r="AA110" s="29"/>
      <c r="AB110" s="29"/>
      <c r="AC110" s="29"/>
      <c r="AD110" s="30">
        <v>0</v>
      </c>
      <c r="AE110" s="30">
        <v>0</v>
      </c>
      <c r="AF110" s="30">
        <v>0</v>
      </c>
      <c r="AG110" s="30">
        <v>0</v>
      </c>
      <c r="AH110" s="30">
        <v>0</v>
      </c>
      <c r="AI110" s="30">
        <v>0</v>
      </c>
      <c r="AJ110" s="30">
        <v>0</v>
      </c>
      <c r="AK110" s="30">
        <v>0</v>
      </c>
      <c r="AL110" s="30">
        <v>0</v>
      </c>
      <c r="AN110" s="30">
        <v>0</v>
      </c>
      <c r="AO110" s="30">
        <v>0</v>
      </c>
      <c r="AP110" s="30">
        <v>0</v>
      </c>
      <c r="AQ110" s="30">
        <v>0</v>
      </c>
    </row>
    <row r="111" spans="1:43">
      <c r="A111" s="6" t="s">
        <v>218</v>
      </c>
      <c r="B111" s="6"/>
      <c r="C111" s="7" t="s">
        <v>103</v>
      </c>
      <c r="D111" s="7" t="s">
        <v>219</v>
      </c>
      <c r="E111" s="15">
        <v>0</v>
      </c>
      <c r="F111" s="15">
        <v>0</v>
      </c>
      <c r="G111" s="15">
        <v>0</v>
      </c>
      <c r="H111" s="15">
        <v>2060</v>
      </c>
      <c r="I111" s="15">
        <v>2060</v>
      </c>
      <c r="J111" s="15">
        <v>2060</v>
      </c>
      <c r="K111" s="21">
        <v>5036</v>
      </c>
      <c r="L111" s="21">
        <v>5036</v>
      </c>
      <c r="M111" s="21">
        <v>5036</v>
      </c>
      <c r="N111" s="21">
        <v>2707</v>
      </c>
      <c r="O111" s="21">
        <v>2707</v>
      </c>
      <c r="P111" s="21">
        <v>2707</v>
      </c>
      <c r="Q111" s="21">
        <v>0</v>
      </c>
      <c r="R111" s="21">
        <v>0</v>
      </c>
      <c r="S111" s="21">
        <v>0</v>
      </c>
      <c r="T111" s="21">
        <v>16247</v>
      </c>
      <c r="U111" s="21">
        <v>16247</v>
      </c>
      <c r="V111" s="21">
        <v>16247</v>
      </c>
      <c r="W111" s="21">
        <v>24820</v>
      </c>
      <c r="X111" s="21">
        <v>24820</v>
      </c>
      <c r="Y111" s="21">
        <v>24820</v>
      </c>
      <c r="Z111" s="21">
        <v>46415</v>
      </c>
      <c r="AA111" s="21">
        <v>46415</v>
      </c>
      <c r="AB111" s="21">
        <v>46415</v>
      </c>
      <c r="AC111" s="21">
        <v>0</v>
      </c>
      <c r="AD111" s="30">
        <v>0</v>
      </c>
      <c r="AE111" s="30">
        <v>0</v>
      </c>
      <c r="AF111" s="30">
        <v>10854</v>
      </c>
      <c r="AG111" s="30">
        <v>10854</v>
      </c>
      <c r="AH111" s="30">
        <v>10854</v>
      </c>
      <c r="AI111" s="30">
        <v>30379</v>
      </c>
      <c r="AJ111" s="30">
        <v>30379</v>
      </c>
      <c r="AK111" s="30">
        <v>30379</v>
      </c>
      <c r="AL111" s="30">
        <v>42981</v>
      </c>
      <c r="AN111" s="30">
        <v>42981</v>
      </c>
      <c r="AO111" s="30">
        <v>42981</v>
      </c>
      <c r="AP111" s="30">
        <v>42981</v>
      </c>
      <c r="AQ111" s="30">
        <v>0</v>
      </c>
    </row>
    <row r="112" spans="1:43">
      <c r="A112" s="6" t="s">
        <v>220</v>
      </c>
      <c r="B112" s="6"/>
      <c r="C112" s="7" t="s">
        <v>103</v>
      </c>
      <c r="D112" s="7" t="s">
        <v>221</v>
      </c>
      <c r="X112" s="29"/>
      <c r="Y112" s="29"/>
      <c r="Z112" s="29"/>
      <c r="AA112" s="29"/>
      <c r="AB112" s="29"/>
      <c r="AC112" s="29"/>
      <c r="AD112" s="30">
        <v>0</v>
      </c>
      <c r="AE112" s="30">
        <v>0</v>
      </c>
      <c r="AF112" s="30">
        <v>0</v>
      </c>
      <c r="AG112" s="30">
        <v>0</v>
      </c>
      <c r="AH112" s="30">
        <v>0</v>
      </c>
      <c r="AI112" s="30">
        <v>0</v>
      </c>
      <c r="AJ112" s="30">
        <v>0</v>
      </c>
      <c r="AK112" s="30">
        <v>0</v>
      </c>
      <c r="AL112" s="30">
        <v>0</v>
      </c>
      <c r="AN112" s="30">
        <v>0</v>
      </c>
      <c r="AO112" s="30">
        <v>0</v>
      </c>
      <c r="AP112" s="30">
        <v>0</v>
      </c>
      <c r="AQ112" s="30">
        <v>0</v>
      </c>
    </row>
    <row r="113" spans="1:43">
      <c r="A113" s="10" t="s">
        <v>222</v>
      </c>
      <c r="B113" s="6"/>
      <c r="C113" s="7" t="s">
        <v>103</v>
      </c>
      <c r="D113" s="11" t="s">
        <v>223</v>
      </c>
      <c r="X113" s="29"/>
      <c r="Y113" s="29"/>
      <c r="Z113" s="29"/>
      <c r="AA113" s="29"/>
      <c r="AB113" s="29"/>
      <c r="AC113" s="29"/>
      <c r="AD113" s="30">
        <v>0</v>
      </c>
      <c r="AE113" s="30">
        <v>0</v>
      </c>
      <c r="AF113" s="30">
        <v>0</v>
      </c>
      <c r="AG113" s="30">
        <v>0</v>
      </c>
      <c r="AH113" s="30">
        <v>0</v>
      </c>
      <c r="AI113" s="30">
        <v>0</v>
      </c>
      <c r="AJ113" s="30">
        <v>0</v>
      </c>
      <c r="AK113" s="30">
        <v>0</v>
      </c>
      <c r="AL113" s="30">
        <v>0</v>
      </c>
      <c r="AN113" s="30">
        <v>0</v>
      </c>
      <c r="AO113" s="30">
        <v>0</v>
      </c>
      <c r="AP113" s="30">
        <v>0</v>
      </c>
      <c r="AQ113" s="30">
        <v>0</v>
      </c>
    </row>
    <row r="114" spans="1:43">
      <c r="A114" s="6" t="s">
        <v>224</v>
      </c>
      <c r="B114" s="6"/>
      <c r="C114" s="7" t="s">
        <v>103</v>
      </c>
      <c r="D114" s="7" t="s">
        <v>225</v>
      </c>
      <c r="X114" s="29"/>
      <c r="Y114" s="29"/>
      <c r="Z114" s="29"/>
      <c r="AA114" s="29"/>
      <c r="AB114" s="29"/>
      <c r="AC114" s="29"/>
      <c r="AD114" s="30">
        <v>0</v>
      </c>
      <c r="AE114" s="30">
        <v>0</v>
      </c>
      <c r="AF114" s="30">
        <v>0</v>
      </c>
      <c r="AG114" s="30">
        <v>0</v>
      </c>
      <c r="AH114" s="30">
        <v>0</v>
      </c>
      <c r="AI114" s="30">
        <v>0</v>
      </c>
      <c r="AJ114" s="30">
        <v>0</v>
      </c>
      <c r="AK114" s="30">
        <v>0</v>
      </c>
      <c r="AL114" s="30">
        <v>0</v>
      </c>
      <c r="AN114" s="30">
        <v>0</v>
      </c>
      <c r="AO114" s="30">
        <v>0</v>
      </c>
      <c r="AP114" s="30">
        <v>0</v>
      </c>
      <c r="AQ114" s="30">
        <v>0</v>
      </c>
    </row>
    <row r="115" spans="1:43">
      <c r="A115" s="6" t="s">
        <v>226</v>
      </c>
      <c r="B115" s="6"/>
      <c r="C115" s="7" t="s">
        <v>103</v>
      </c>
      <c r="D115" s="7" t="s">
        <v>227</v>
      </c>
      <c r="E115" s="15">
        <v>-43190</v>
      </c>
      <c r="F115" s="15">
        <v>-43190</v>
      </c>
      <c r="G115" s="15">
        <v>-43190</v>
      </c>
      <c r="H115" s="15">
        <v>-37425</v>
      </c>
      <c r="I115" s="15">
        <v>-37425</v>
      </c>
      <c r="J115" s="15">
        <v>-37425</v>
      </c>
      <c r="K115" s="15">
        <v>-28789</v>
      </c>
      <c r="L115" s="15">
        <v>-28789</v>
      </c>
      <c r="M115" s="15">
        <v>-28789</v>
      </c>
      <c r="N115" s="15">
        <v>-20161</v>
      </c>
      <c r="O115" s="15">
        <v>-20161</v>
      </c>
      <c r="P115" s="15">
        <v>-20161</v>
      </c>
      <c r="Q115" s="15">
        <v>-8639</v>
      </c>
      <c r="R115" s="15">
        <v>-8639</v>
      </c>
      <c r="S115" s="15">
        <v>-8639</v>
      </c>
      <c r="T115" s="15">
        <v>-2879</v>
      </c>
      <c r="U115" s="15">
        <v>-2879</v>
      </c>
      <c r="V115" s="15">
        <v>-2879</v>
      </c>
      <c r="W115" s="15">
        <v>0</v>
      </c>
      <c r="X115" s="21"/>
      <c r="Y115" s="21"/>
      <c r="Z115" s="21"/>
      <c r="AA115" s="21"/>
      <c r="AB115" s="21"/>
      <c r="AC115" s="21"/>
      <c r="AD115" s="30">
        <v>0</v>
      </c>
      <c r="AE115" s="30">
        <v>0</v>
      </c>
      <c r="AF115" s="30">
        <v>0</v>
      </c>
      <c r="AG115" s="30">
        <v>0</v>
      </c>
      <c r="AH115" s="30">
        <v>0</v>
      </c>
      <c r="AI115" s="30">
        <v>0</v>
      </c>
      <c r="AJ115" s="30">
        <v>0</v>
      </c>
      <c r="AK115" s="30">
        <v>0</v>
      </c>
      <c r="AL115" s="30">
        <v>0</v>
      </c>
      <c r="AN115" s="30">
        <v>0</v>
      </c>
      <c r="AO115" s="30">
        <v>0</v>
      </c>
      <c r="AP115" s="30">
        <v>0</v>
      </c>
      <c r="AQ115" s="30">
        <v>0</v>
      </c>
    </row>
    <row r="116" spans="1:43">
      <c r="A116" s="6" t="s">
        <v>228</v>
      </c>
      <c r="B116" s="6"/>
      <c r="C116" s="7" t="s">
        <v>103</v>
      </c>
      <c r="D116" s="7" t="s">
        <v>229</v>
      </c>
      <c r="X116" s="29"/>
      <c r="Y116" s="29"/>
      <c r="Z116" s="29"/>
      <c r="AA116" s="29"/>
      <c r="AB116" s="29"/>
      <c r="AC116" s="29"/>
      <c r="AD116" s="30">
        <v>0</v>
      </c>
      <c r="AE116" s="30">
        <v>0</v>
      </c>
      <c r="AF116" s="30">
        <v>0</v>
      </c>
      <c r="AG116" s="30">
        <v>0</v>
      </c>
      <c r="AH116" s="30">
        <v>0</v>
      </c>
      <c r="AI116" s="30">
        <v>0</v>
      </c>
      <c r="AJ116" s="30">
        <v>0</v>
      </c>
      <c r="AK116" s="30">
        <v>0</v>
      </c>
      <c r="AL116" s="30">
        <v>0</v>
      </c>
      <c r="AN116" s="30">
        <v>0</v>
      </c>
      <c r="AO116" s="30">
        <v>0</v>
      </c>
      <c r="AP116" s="30">
        <v>0</v>
      </c>
      <c r="AQ116" s="30">
        <v>0</v>
      </c>
    </row>
    <row r="117" spans="1:43">
      <c r="A117" s="6" t="s">
        <v>230</v>
      </c>
      <c r="B117" s="6"/>
      <c r="C117" s="7" t="s">
        <v>103</v>
      </c>
      <c r="D117" s="7" t="s">
        <v>231</v>
      </c>
      <c r="X117" s="29"/>
      <c r="Y117" s="29"/>
      <c r="Z117" s="29"/>
      <c r="AA117" s="29"/>
      <c r="AB117" s="29"/>
      <c r="AC117" s="29"/>
      <c r="AD117" s="30">
        <v>0</v>
      </c>
      <c r="AE117" s="30">
        <v>0</v>
      </c>
      <c r="AF117" s="30">
        <v>0</v>
      </c>
      <c r="AG117" s="30">
        <v>0</v>
      </c>
      <c r="AH117" s="30">
        <v>0</v>
      </c>
      <c r="AI117" s="30">
        <v>0</v>
      </c>
      <c r="AJ117" s="30">
        <v>0</v>
      </c>
      <c r="AK117" s="30">
        <v>0</v>
      </c>
      <c r="AL117" s="30">
        <v>0</v>
      </c>
      <c r="AN117" s="30">
        <v>0</v>
      </c>
      <c r="AO117" s="30">
        <v>0</v>
      </c>
      <c r="AP117" s="30">
        <v>0</v>
      </c>
      <c r="AQ117" s="30">
        <v>0</v>
      </c>
    </row>
    <row r="118" spans="1:43">
      <c r="A118" s="6" t="s">
        <v>232</v>
      </c>
      <c r="B118" s="6"/>
      <c r="C118" s="7" t="s">
        <v>103</v>
      </c>
      <c r="D118" s="7" t="s">
        <v>233</v>
      </c>
      <c r="X118" s="29"/>
      <c r="Y118" s="29"/>
      <c r="Z118" s="29"/>
      <c r="AA118" s="29"/>
      <c r="AB118" s="29"/>
      <c r="AC118" s="29"/>
      <c r="AD118" s="30">
        <v>0</v>
      </c>
      <c r="AE118" s="30">
        <v>0</v>
      </c>
      <c r="AF118" s="30">
        <v>0</v>
      </c>
      <c r="AG118" s="30">
        <v>0</v>
      </c>
      <c r="AH118" s="30">
        <v>0</v>
      </c>
      <c r="AI118" s="30">
        <v>0</v>
      </c>
      <c r="AJ118" s="30">
        <v>0</v>
      </c>
      <c r="AK118" s="30">
        <v>0</v>
      </c>
      <c r="AL118" s="30">
        <v>0</v>
      </c>
      <c r="AN118" s="30">
        <v>0</v>
      </c>
      <c r="AO118" s="30">
        <v>0</v>
      </c>
      <c r="AP118" s="30">
        <v>0</v>
      </c>
      <c r="AQ118" s="30">
        <v>0</v>
      </c>
    </row>
    <row r="119" spans="1:43">
      <c r="A119" s="6" t="s">
        <v>234</v>
      </c>
      <c r="B119" s="6"/>
      <c r="C119" s="7" t="s">
        <v>103</v>
      </c>
      <c r="D119" s="7" t="s">
        <v>235</v>
      </c>
      <c r="X119" s="29"/>
      <c r="Y119" s="29"/>
      <c r="Z119" s="29"/>
      <c r="AA119" s="29"/>
      <c r="AB119" s="29"/>
      <c r="AC119" s="29"/>
      <c r="AD119" s="30">
        <v>0</v>
      </c>
      <c r="AE119" s="30">
        <v>0</v>
      </c>
      <c r="AF119" s="30">
        <v>0</v>
      </c>
      <c r="AG119" s="30">
        <v>0</v>
      </c>
      <c r="AH119" s="30">
        <v>0</v>
      </c>
      <c r="AI119" s="30">
        <v>0</v>
      </c>
      <c r="AJ119" s="30">
        <v>0</v>
      </c>
      <c r="AK119" s="30">
        <v>0</v>
      </c>
      <c r="AL119" s="30">
        <v>0</v>
      </c>
      <c r="AN119" s="30">
        <v>0</v>
      </c>
      <c r="AO119" s="30">
        <v>0</v>
      </c>
      <c r="AP119" s="30">
        <v>0</v>
      </c>
      <c r="AQ119" s="30">
        <v>0</v>
      </c>
    </row>
    <row r="120" spans="1:43">
      <c r="A120" s="6" t="s">
        <v>236</v>
      </c>
      <c r="B120" s="6"/>
      <c r="C120" s="7" t="s">
        <v>103</v>
      </c>
      <c r="D120" s="7" t="s">
        <v>237</v>
      </c>
      <c r="X120" s="29"/>
      <c r="Y120" s="29"/>
      <c r="Z120" s="29"/>
      <c r="AA120" s="29"/>
      <c r="AB120" s="29"/>
      <c r="AC120" s="29"/>
      <c r="AD120" s="30">
        <v>0</v>
      </c>
      <c r="AE120" s="30">
        <v>0</v>
      </c>
      <c r="AF120" s="30">
        <v>0</v>
      </c>
      <c r="AG120" s="30">
        <v>0</v>
      </c>
      <c r="AH120" s="30">
        <v>0</v>
      </c>
      <c r="AI120" s="30">
        <v>0</v>
      </c>
      <c r="AJ120" s="30">
        <v>0</v>
      </c>
      <c r="AK120" s="30">
        <v>0</v>
      </c>
      <c r="AL120" s="30">
        <v>0</v>
      </c>
      <c r="AN120" s="30">
        <v>0</v>
      </c>
      <c r="AO120" s="30">
        <v>0</v>
      </c>
      <c r="AP120" s="30">
        <v>0</v>
      </c>
      <c r="AQ120" s="30">
        <v>0</v>
      </c>
    </row>
    <row r="121" spans="1:43">
      <c r="A121" s="6" t="s">
        <v>238</v>
      </c>
      <c r="B121" s="6" t="s">
        <v>239</v>
      </c>
      <c r="C121" s="7" t="s">
        <v>103</v>
      </c>
      <c r="D121" s="7" t="s">
        <v>240</v>
      </c>
      <c r="X121" s="29"/>
      <c r="Y121" s="29"/>
      <c r="Z121" s="29"/>
      <c r="AA121" s="29"/>
      <c r="AB121" s="29"/>
      <c r="AC121" s="29"/>
      <c r="AD121" s="30">
        <v>0</v>
      </c>
      <c r="AE121" s="30">
        <v>0</v>
      </c>
      <c r="AF121" s="30">
        <v>0</v>
      </c>
      <c r="AG121" s="30">
        <v>0</v>
      </c>
      <c r="AH121" s="30">
        <v>0</v>
      </c>
      <c r="AI121" s="30">
        <v>0</v>
      </c>
      <c r="AJ121" s="30">
        <v>0</v>
      </c>
      <c r="AK121" s="30">
        <v>0</v>
      </c>
      <c r="AL121" s="30">
        <v>0</v>
      </c>
      <c r="AN121" s="30">
        <v>0</v>
      </c>
      <c r="AO121" s="30">
        <v>0</v>
      </c>
      <c r="AP121" s="30">
        <v>0</v>
      </c>
      <c r="AQ121" s="30">
        <v>0</v>
      </c>
    </row>
    <row r="122" spans="1:43">
      <c r="A122" s="12" t="s">
        <v>241</v>
      </c>
      <c r="B122" s="6"/>
      <c r="C122" s="7" t="s">
        <v>103</v>
      </c>
      <c r="D122" s="7" t="s">
        <v>242</v>
      </c>
      <c r="X122" s="29"/>
      <c r="Y122" s="29"/>
      <c r="Z122" s="29"/>
      <c r="AA122" s="29"/>
      <c r="AB122" s="29"/>
      <c r="AC122" s="29"/>
      <c r="AD122" s="30">
        <v>0</v>
      </c>
      <c r="AE122" s="30">
        <v>0</v>
      </c>
      <c r="AF122" s="30">
        <v>0</v>
      </c>
      <c r="AG122" s="30">
        <v>0</v>
      </c>
      <c r="AH122" s="30">
        <v>0</v>
      </c>
      <c r="AI122" s="30">
        <v>0</v>
      </c>
      <c r="AJ122" s="30">
        <v>0</v>
      </c>
      <c r="AK122" s="30">
        <v>0</v>
      </c>
      <c r="AL122" s="30">
        <v>0</v>
      </c>
      <c r="AN122" s="30">
        <v>0</v>
      </c>
      <c r="AO122" s="30">
        <v>0</v>
      </c>
      <c r="AP122" s="30">
        <v>0</v>
      </c>
      <c r="AQ122" s="30">
        <v>0</v>
      </c>
    </row>
    <row r="123" spans="1:43">
      <c r="A123" s="6" t="s">
        <v>243</v>
      </c>
      <c r="B123" s="6"/>
      <c r="C123" s="7" t="s">
        <v>103</v>
      </c>
      <c r="D123" s="7" t="s">
        <v>244</v>
      </c>
      <c r="E123" s="15">
        <v>993146</v>
      </c>
      <c r="F123" s="15">
        <v>993146</v>
      </c>
      <c r="G123" s="15">
        <v>993146</v>
      </c>
      <c r="H123" s="15">
        <v>952154</v>
      </c>
      <c r="I123" s="15">
        <v>952154</v>
      </c>
      <c r="J123" s="15">
        <v>952154</v>
      </c>
      <c r="K123" s="21">
        <v>0</v>
      </c>
      <c r="L123" s="21">
        <v>0</v>
      </c>
      <c r="M123" s="21">
        <v>0</v>
      </c>
      <c r="N123" s="21">
        <v>0</v>
      </c>
      <c r="O123" s="21">
        <v>0</v>
      </c>
      <c r="P123" s="21">
        <v>0</v>
      </c>
      <c r="Q123" s="21">
        <v>-114375</v>
      </c>
      <c r="R123" s="21">
        <v>-114375</v>
      </c>
      <c r="S123" s="21">
        <v>-114375</v>
      </c>
      <c r="T123" s="21">
        <v>-114349</v>
      </c>
      <c r="U123" s="15">
        <v>-114349</v>
      </c>
      <c r="V123" s="15">
        <v>-114349</v>
      </c>
      <c r="W123" s="21">
        <v>-59886</v>
      </c>
      <c r="X123" s="21">
        <v>-59886</v>
      </c>
      <c r="Y123" s="21">
        <v>-59886</v>
      </c>
      <c r="Z123" s="21">
        <v>-38468</v>
      </c>
      <c r="AA123" s="21">
        <v>-38468</v>
      </c>
      <c r="AB123" s="21">
        <v>-38468</v>
      </c>
      <c r="AC123" s="21">
        <v>-48217</v>
      </c>
      <c r="AD123" s="30">
        <v>-48217</v>
      </c>
      <c r="AE123" s="30">
        <v>-48217</v>
      </c>
      <c r="AF123" s="30">
        <v>-27879</v>
      </c>
      <c r="AG123" s="30">
        <v>-27879</v>
      </c>
      <c r="AH123" s="30">
        <v>-27879</v>
      </c>
      <c r="AI123" s="30">
        <v>8242</v>
      </c>
      <c r="AJ123" s="30">
        <v>8242</v>
      </c>
      <c r="AK123" s="30">
        <v>8242</v>
      </c>
      <c r="AL123" s="30">
        <v>8242</v>
      </c>
      <c r="AN123" s="30">
        <v>8242</v>
      </c>
      <c r="AO123" s="30">
        <v>8242</v>
      </c>
      <c r="AP123" s="30">
        <v>8242</v>
      </c>
      <c r="AQ123" s="30">
        <v>8247</v>
      </c>
    </row>
    <row r="124" spans="1:43">
      <c r="A124" s="12" t="s">
        <v>245</v>
      </c>
      <c r="B124" s="6"/>
      <c r="C124" s="7" t="s">
        <v>103</v>
      </c>
      <c r="D124" s="11" t="s">
        <v>246</v>
      </c>
      <c r="X124" s="29"/>
      <c r="Y124" s="29"/>
      <c r="Z124" s="29"/>
      <c r="AA124" s="29"/>
      <c r="AB124" s="29"/>
      <c r="AC124" s="29"/>
      <c r="AD124" s="30">
        <v>0</v>
      </c>
      <c r="AE124" s="30">
        <v>0</v>
      </c>
      <c r="AF124" s="30">
        <v>0</v>
      </c>
      <c r="AG124" s="30">
        <v>0</v>
      </c>
      <c r="AH124" s="30">
        <v>0</v>
      </c>
      <c r="AI124" s="30">
        <v>0</v>
      </c>
      <c r="AJ124" s="30">
        <v>0</v>
      </c>
      <c r="AK124" s="30">
        <v>0</v>
      </c>
      <c r="AL124" s="30">
        <v>0</v>
      </c>
      <c r="AN124" s="30">
        <v>0</v>
      </c>
      <c r="AO124" s="30">
        <v>0</v>
      </c>
      <c r="AP124" s="30">
        <v>0</v>
      </c>
      <c r="AQ124" s="30">
        <v>0</v>
      </c>
    </row>
    <row r="125" spans="1:43">
      <c r="A125" s="44" t="s">
        <v>247</v>
      </c>
      <c r="B125" s="48"/>
      <c r="C125" s="45" t="s">
        <v>103</v>
      </c>
      <c r="D125" s="45" t="s">
        <v>248</v>
      </c>
      <c r="X125" s="29"/>
      <c r="Y125" s="29"/>
      <c r="Z125" s="29"/>
      <c r="AA125" s="29"/>
      <c r="AB125" s="29"/>
      <c r="AC125" s="29"/>
      <c r="AD125" s="30">
        <v>0</v>
      </c>
      <c r="AE125" s="30">
        <v>0</v>
      </c>
      <c r="AF125" s="30">
        <v>0</v>
      </c>
      <c r="AG125" s="30">
        <v>0</v>
      </c>
      <c r="AH125" s="30">
        <v>0</v>
      </c>
      <c r="AI125" s="30">
        <v>0</v>
      </c>
      <c r="AJ125" s="30">
        <v>0</v>
      </c>
      <c r="AK125" s="30">
        <v>0</v>
      </c>
      <c r="AL125" s="30">
        <v>0</v>
      </c>
      <c r="AN125" s="30">
        <v>0</v>
      </c>
      <c r="AO125" s="30">
        <v>0</v>
      </c>
      <c r="AP125" s="30">
        <v>0</v>
      </c>
      <c r="AQ125" s="30">
        <v>0</v>
      </c>
    </row>
    <row r="126" spans="1:43">
      <c r="A126" s="12" t="s">
        <v>249</v>
      </c>
      <c r="B126" s="6"/>
      <c r="C126" s="7" t="s">
        <v>103</v>
      </c>
      <c r="D126" s="12" t="s">
        <v>250</v>
      </c>
      <c r="X126" s="29"/>
      <c r="Y126" s="29"/>
      <c r="Z126" s="29"/>
      <c r="AA126" s="29"/>
      <c r="AB126" s="29"/>
      <c r="AC126" s="29"/>
      <c r="AD126" s="30">
        <v>0</v>
      </c>
      <c r="AE126" s="30">
        <v>0</v>
      </c>
      <c r="AF126" s="30">
        <v>0</v>
      </c>
      <c r="AG126" s="30">
        <v>0</v>
      </c>
      <c r="AH126" s="30">
        <v>0</v>
      </c>
      <c r="AI126" s="30">
        <v>0</v>
      </c>
      <c r="AJ126" s="30">
        <v>0</v>
      </c>
      <c r="AK126" s="30">
        <v>0</v>
      </c>
      <c r="AL126" s="30">
        <v>0</v>
      </c>
      <c r="AN126" s="30">
        <v>0</v>
      </c>
      <c r="AO126" s="30">
        <v>0</v>
      </c>
      <c r="AP126" s="30">
        <v>0</v>
      </c>
      <c r="AQ126" s="30">
        <v>0</v>
      </c>
    </row>
    <row r="127" spans="1:43">
      <c r="A127" s="12" t="s">
        <v>251</v>
      </c>
      <c r="B127" s="6"/>
      <c r="C127" s="11" t="s">
        <v>103</v>
      </c>
      <c r="D127" s="12" t="s">
        <v>252</v>
      </c>
      <c r="X127" s="29"/>
      <c r="Y127" s="29"/>
      <c r="Z127" s="29"/>
      <c r="AA127" s="29"/>
      <c r="AB127" s="29"/>
      <c r="AC127" s="29"/>
      <c r="AD127" s="30"/>
      <c r="AE127" s="30"/>
      <c r="AF127" s="30">
        <v>0</v>
      </c>
      <c r="AG127" s="30">
        <v>0</v>
      </c>
      <c r="AH127" s="30">
        <v>0</v>
      </c>
      <c r="AI127" s="30">
        <v>0</v>
      </c>
      <c r="AJ127" s="30">
        <v>0</v>
      </c>
      <c r="AK127" s="30">
        <v>0</v>
      </c>
      <c r="AL127" s="30">
        <v>0</v>
      </c>
      <c r="AN127" s="30">
        <v>0</v>
      </c>
      <c r="AO127" s="30">
        <v>0</v>
      </c>
      <c r="AP127" s="30">
        <v>0</v>
      </c>
      <c r="AQ127" s="30">
        <v>0</v>
      </c>
    </row>
    <row r="128" spans="1:43">
      <c r="A128" s="8" t="s">
        <v>253</v>
      </c>
      <c r="B128" s="8"/>
      <c r="C128" s="9"/>
      <c r="D128" s="9"/>
      <c r="E128" s="16">
        <f t="shared" ref="E128:AC128" si="6">SUBTOTAL(9,E54:E127)</f>
        <v>263469</v>
      </c>
      <c r="F128" s="16">
        <f t="shared" si="6"/>
        <v>263469</v>
      </c>
      <c r="G128" s="16">
        <f t="shared" si="6"/>
        <v>263469</v>
      </c>
      <c r="H128" s="16">
        <f t="shared" si="6"/>
        <v>196927</v>
      </c>
      <c r="I128" s="16">
        <f t="shared" si="6"/>
        <v>196927</v>
      </c>
      <c r="J128" s="16">
        <f t="shared" si="6"/>
        <v>196927</v>
      </c>
      <c r="K128" s="16">
        <f t="shared" si="6"/>
        <v>1413842</v>
      </c>
      <c r="L128" s="16">
        <f t="shared" si="6"/>
        <v>1413842</v>
      </c>
      <c r="M128" s="16">
        <f t="shared" si="6"/>
        <v>1413842</v>
      </c>
      <c r="N128" s="16">
        <f t="shared" si="6"/>
        <v>1176735</v>
      </c>
      <c r="O128" s="16">
        <f t="shared" si="6"/>
        <v>1176735</v>
      </c>
      <c r="P128" s="16">
        <f t="shared" si="6"/>
        <v>1176735</v>
      </c>
      <c r="Q128" s="16">
        <f t="shared" si="6"/>
        <v>1805557</v>
      </c>
      <c r="R128" s="16">
        <f t="shared" si="6"/>
        <v>1805557</v>
      </c>
      <c r="S128" s="16">
        <f t="shared" si="6"/>
        <v>1805557</v>
      </c>
      <c r="T128" s="16">
        <f t="shared" si="6"/>
        <v>2278482</v>
      </c>
      <c r="U128" s="16">
        <f t="shared" si="6"/>
        <v>2278482</v>
      </c>
      <c r="V128" s="16">
        <f t="shared" si="6"/>
        <v>2278482</v>
      </c>
      <c r="W128" s="16">
        <f t="shared" si="6"/>
        <v>2634778</v>
      </c>
      <c r="X128" s="16">
        <f t="shared" si="6"/>
        <v>2634778</v>
      </c>
      <c r="Y128" s="16">
        <f t="shared" si="6"/>
        <v>2634778</v>
      </c>
      <c r="Z128" s="16">
        <f t="shared" si="6"/>
        <v>2957454</v>
      </c>
      <c r="AA128" s="16">
        <f t="shared" si="6"/>
        <v>2957454</v>
      </c>
      <c r="AB128" s="16">
        <f t="shared" si="6"/>
        <v>2957454</v>
      </c>
      <c r="AC128" s="16">
        <f t="shared" si="6"/>
        <v>1841271</v>
      </c>
      <c r="AD128" s="32">
        <v>1841271</v>
      </c>
      <c r="AE128" s="32">
        <v>1841271</v>
      </c>
      <c r="AF128" s="32">
        <v>1295343</v>
      </c>
      <c r="AG128" s="32">
        <v>1295343</v>
      </c>
      <c r="AH128" s="32">
        <v>1295343</v>
      </c>
      <c r="AI128" s="32">
        <v>-249097</v>
      </c>
      <c r="AJ128" s="32">
        <v>-249097</v>
      </c>
      <c r="AK128" s="32">
        <v>-249097</v>
      </c>
      <c r="AL128" s="32">
        <v>-505835</v>
      </c>
      <c r="AN128" s="32">
        <v>-505835</v>
      </c>
      <c r="AO128" s="32">
        <v>-505835</v>
      </c>
      <c r="AP128" s="32">
        <v>-505835</v>
      </c>
      <c r="AQ128" s="32">
        <v>-1841141</v>
      </c>
    </row>
    <row r="129" spans="1:43">
      <c r="A129" s="6" t="s">
        <v>254</v>
      </c>
      <c r="B129" s="6" t="s">
        <v>255</v>
      </c>
      <c r="C129" s="7" t="s">
        <v>256</v>
      </c>
      <c r="D129" s="7" t="s">
        <v>257</v>
      </c>
      <c r="AD129" s="30">
        <v>0</v>
      </c>
      <c r="AE129" s="30">
        <v>0</v>
      </c>
      <c r="AF129" s="30">
        <v>0</v>
      </c>
      <c r="AG129" s="30">
        <v>0</v>
      </c>
      <c r="AH129" s="30">
        <v>0</v>
      </c>
      <c r="AI129" s="30">
        <v>0</v>
      </c>
      <c r="AJ129" s="30">
        <v>0</v>
      </c>
      <c r="AK129" s="30">
        <v>0</v>
      </c>
      <c r="AL129" s="30">
        <v>0</v>
      </c>
      <c r="AN129" s="30">
        <v>0</v>
      </c>
      <c r="AO129" s="30">
        <v>0</v>
      </c>
      <c r="AP129" s="30">
        <v>0</v>
      </c>
      <c r="AQ129" s="30">
        <v>0</v>
      </c>
    </row>
    <row r="130" spans="1:43">
      <c r="A130" s="6" t="s">
        <v>258</v>
      </c>
      <c r="B130" s="6" t="s">
        <v>255</v>
      </c>
      <c r="C130" s="7" t="s">
        <v>256</v>
      </c>
      <c r="D130" s="7" t="s">
        <v>259</v>
      </c>
      <c r="AD130" s="30">
        <v>0</v>
      </c>
      <c r="AE130" s="30">
        <v>0</v>
      </c>
      <c r="AF130" s="30">
        <v>0</v>
      </c>
      <c r="AG130" s="30">
        <v>0</v>
      </c>
      <c r="AH130" s="30">
        <v>0</v>
      </c>
      <c r="AI130" s="30">
        <v>0</v>
      </c>
      <c r="AJ130" s="30">
        <v>0</v>
      </c>
      <c r="AK130" s="30">
        <v>0</v>
      </c>
      <c r="AL130" s="30">
        <v>0</v>
      </c>
      <c r="AN130" s="30">
        <v>0</v>
      </c>
      <c r="AO130" s="30">
        <v>0</v>
      </c>
      <c r="AP130" s="30">
        <v>0</v>
      </c>
      <c r="AQ130" s="30">
        <v>0</v>
      </c>
    </row>
    <row r="131" spans="1:43">
      <c r="A131" s="6" t="s">
        <v>260</v>
      </c>
      <c r="B131" s="6" t="s">
        <v>255</v>
      </c>
      <c r="C131" s="7" t="s">
        <v>256</v>
      </c>
      <c r="D131" s="7" t="s">
        <v>261</v>
      </c>
      <c r="AD131" s="30">
        <v>0</v>
      </c>
      <c r="AE131" s="30">
        <v>0</v>
      </c>
      <c r="AF131" s="30">
        <v>0</v>
      </c>
      <c r="AG131" s="30">
        <v>0</v>
      </c>
      <c r="AH131" s="30">
        <v>0</v>
      </c>
      <c r="AI131" s="30">
        <v>0</v>
      </c>
      <c r="AJ131" s="30">
        <v>0</v>
      </c>
      <c r="AK131" s="30">
        <v>0</v>
      </c>
      <c r="AL131" s="30">
        <v>0</v>
      </c>
      <c r="AN131" s="30">
        <v>0</v>
      </c>
      <c r="AO131" s="30">
        <v>0</v>
      </c>
      <c r="AP131" s="30">
        <v>0</v>
      </c>
      <c r="AQ131" s="30">
        <v>0</v>
      </c>
    </row>
    <row r="132" spans="1:43">
      <c r="A132" s="6" t="s">
        <v>262</v>
      </c>
      <c r="B132" s="6" t="s">
        <v>341</v>
      </c>
      <c r="C132" s="7" t="s">
        <v>256</v>
      </c>
      <c r="D132" s="7" t="s">
        <v>263</v>
      </c>
      <c r="AD132" s="30">
        <v>0</v>
      </c>
      <c r="AE132" s="30">
        <v>0</v>
      </c>
      <c r="AF132" s="30">
        <v>0</v>
      </c>
      <c r="AG132" s="30">
        <v>0</v>
      </c>
      <c r="AH132" s="30">
        <v>0</v>
      </c>
      <c r="AI132" s="30">
        <v>0</v>
      </c>
      <c r="AJ132" s="30">
        <v>0</v>
      </c>
      <c r="AK132" s="30">
        <v>0</v>
      </c>
      <c r="AL132" s="30">
        <v>0</v>
      </c>
      <c r="AN132" s="30">
        <v>0</v>
      </c>
      <c r="AO132" s="30">
        <v>0</v>
      </c>
      <c r="AP132" s="30">
        <v>0</v>
      </c>
      <c r="AQ132" s="30">
        <v>0</v>
      </c>
    </row>
    <row r="133" spans="1:43">
      <c r="A133" s="6" t="s">
        <v>264</v>
      </c>
      <c r="B133" s="6" t="s">
        <v>341</v>
      </c>
      <c r="C133" s="7" t="s">
        <v>256</v>
      </c>
      <c r="D133" s="7" t="s">
        <v>265</v>
      </c>
      <c r="AD133" s="30">
        <v>0</v>
      </c>
      <c r="AE133" s="30">
        <v>0</v>
      </c>
      <c r="AF133" s="30">
        <v>0</v>
      </c>
      <c r="AG133" s="30">
        <v>0</v>
      </c>
      <c r="AH133" s="30">
        <v>0</v>
      </c>
      <c r="AI133" s="30">
        <v>0</v>
      </c>
      <c r="AJ133" s="30">
        <v>0</v>
      </c>
      <c r="AK133" s="30">
        <v>0</v>
      </c>
      <c r="AL133" s="30">
        <v>0</v>
      </c>
      <c r="AN133" s="30">
        <v>0</v>
      </c>
      <c r="AO133" s="30">
        <v>0</v>
      </c>
      <c r="AP133" s="30">
        <v>0</v>
      </c>
      <c r="AQ133" s="30">
        <v>0</v>
      </c>
    </row>
    <row r="134" spans="1:43">
      <c r="A134" s="6" t="s">
        <v>266</v>
      </c>
      <c r="B134" s="6"/>
      <c r="C134" s="7" t="s">
        <v>256</v>
      </c>
      <c r="D134" s="7" t="s">
        <v>267</v>
      </c>
      <c r="AD134" s="30">
        <v>0</v>
      </c>
      <c r="AE134" s="30">
        <v>0</v>
      </c>
      <c r="AF134" s="30">
        <v>0</v>
      </c>
      <c r="AG134" s="30">
        <v>0</v>
      </c>
      <c r="AH134" s="30">
        <v>0</v>
      </c>
      <c r="AI134" s="30">
        <v>0</v>
      </c>
      <c r="AJ134" s="30">
        <v>0</v>
      </c>
      <c r="AK134" s="30">
        <v>0</v>
      </c>
      <c r="AL134" s="30">
        <v>0</v>
      </c>
      <c r="AN134" s="30">
        <v>0</v>
      </c>
      <c r="AO134" s="30">
        <v>0</v>
      </c>
      <c r="AP134" s="30">
        <v>0</v>
      </c>
      <c r="AQ134" s="30">
        <v>0</v>
      </c>
    </row>
    <row r="135" spans="1:43">
      <c r="A135" s="6" t="s">
        <v>268</v>
      </c>
      <c r="B135" s="6"/>
      <c r="C135" s="7" t="s">
        <v>256</v>
      </c>
      <c r="D135" s="7" t="s">
        <v>269</v>
      </c>
      <c r="AD135" s="30">
        <v>0</v>
      </c>
      <c r="AE135" s="30">
        <v>0</v>
      </c>
      <c r="AF135" s="30">
        <v>0</v>
      </c>
      <c r="AG135" s="30">
        <v>0</v>
      </c>
      <c r="AH135" s="30">
        <v>0</v>
      </c>
      <c r="AI135" s="30">
        <v>0</v>
      </c>
      <c r="AJ135" s="30">
        <v>0</v>
      </c>
      <c r="AK135" s="30">
        <v>0</v>
      </c>
      <c r="AL135" s="30">
        <v>0</v>
      </c>
      <c r="AN135" s="30">
        <v>0</v>
      </c>
      <c r="AO135" s="30">
        <v>0</v>
      </c>
      <c r="AP135" s="30">
        <v>0</v>
      </c>
      <c r="AQ135" s="30">
        <v>0</v>
      </c>
    </row>
    <row r="136" spans="1:43">
      <c r="A136" s="6" t="s">
        <v>270</v>
      </c>
      <c r="B136" s="6"/>
      <c r="C136" s="7" t="s">
        <v>256</v>
      </c>
      <c r="D136" s="7" t="s">
        <v>271</v>
      </c>
      <c r="AD136" s="30">
        <v>0</v>
      </c>
      <c r="AE136" s="30">
        <v>0</v>
      </c>
      <c r="AF136" s="30">
        <v>0</v>
      </c>
      <c r="AG136" s="30">
        <v>0</v>
      </c>
      <c r="AH136" s="30">
        <v>0</v>
      </c>
      <c r="AI136" s="30">
        <v>0</v>
      </c>
      <c r="AJ136" s="30">
        <v>0</v>
      </c>
      <c r="AK136" s="30">
        <v>0</v>
      </c>
      <c r="AL136" s="30">
        <v>0</v>
      </c>
      <c r="AN136" s="30">
        <v>0</v>
      </c>
      <c r="AO136" s="30">
        <v>0</v>
      </c>
      <c r="AP136" s="30">
        <v>0</v>
      </c>
      <c r="AQ136" s="30">
        <v>0</v>
      </c>
    </row>
    <row r="137" spans="1:43">
      <c r="A137" s="6" t="s">
        <v>272</v>
      </c>
      <c r="B137" s="6" t="s">
        <v>341</v>
      </c>
      <c r="C137" s="7" t="s">
        <v>256</v>
      </c>
      <c r="D137" s="7" t="s">
        <v>273</v>
      </c>
      <c r="AD137" s="30">
        <v>0</v>
      </c>
      <c r="AE137" s="30">
        <v>0</v>
      </c>
      <c r="AF137" s="30">
        <v>0</v>
      </c>
      <c r="AG137" s="30">
        <v>0</v>
      </c>
      <c r="AH137" s="30">
        <v>0</v>
      </c>
      <c r="AI137" s="30">
        <v>0</v>
      </c>
      <c r="AJ137" s="30">
        <v>0</v>
      </c>
      <c r="AK137" s="30">
        <v>0</v>
      </c>
      <c r="AL137" s="30">
        <v>0</v>
      </c>
      <c r="AN137" s="30">
        <v>0</v>
      </c>
      <c r="AO137" s="30">
        <v>0</v>
      </c>
      <c r="AP137" s="30">
        <v>0</v>
      </c>
      <c r="AQ137" s="30">
        <v>0</v>
      </c>
    </row>
    <row r="138" spans="1:43">
      <c r="A138" s="6" t="s">
        <v>274</v>
      </c>
      <c r="B138" s="6" t="s">
        <v>341</v>
      </c>
      <c r="C138" s="7" t="s">
        <v>256</v>
      </c>
      <c r="D138" s="7" t="s">
        <v>275</v>
      </c>
      <c r="AD138" s="30">
        <v>0</v>
      </c>
      <c r="AE138" s="30">
        <v>0</v>
      </c>
      <c r="AF138" s="30">
        <v>0</v>
      </c>
      <c r="AG138" s="30">
        <v>0</v>
      </c>
      <c r="AH138" s="30">
        <v>0</v>
      </c>
      <c r="AI138" s="30">
        <v>0</v>
      </c>
      <c r="AJ138" s="30">
        <v>0</v>
      </c>
      <c r="AK138" s="30">
        <v>0</v>
      </c>
      <c r="AL138" s="30">
        <v>0</v>
      </c>
      <c r="AN138" s="30">
        <v>0</v>
      </c>
      <c r="AO138" s="30">
        <v>0</v>
      </c>
      <c r="AP138" s="30">
        <v>0</v>
      </c>
      <c r="AQ138" s="30">
        <v>0</v>
      </c>
    </row>
    <row r="139" spans="1:43">
      <c r="A139" s="6" t="s">
        <v>276</v>
      </c>
      <c r="B139" s="6"/>
      <c r="C139" s="7" t="s">
        <v>256</v>
      </c>
      <c r="D139" s="7" t="s">
        <v>277</v>
      </c>
      <c r="AD139" s="30">
        <v>0</v>
      </c>
      <c r="AE139" s="30">
        <v>0</v>
      </c>
      <c r="AF139" s="30">
        <v>0</v>
      </c>
      <c r="AG139" s="30">
        <v>0</v>
      </c>
      <c r="AH139" s="30">
        <v>0</v>
      </c>
      <c r="AI139" s="30">
        <v>0</v>
      </c>
      <c r="AJ139" s="30">
        <v>0</v>
      </c>
      <c r="AK139" s="30">
        <v>0</v>
      </c>
      <c r="AL139" s="30">
        <v>0</v>
      </c>
      <c r="AN139" s="30">
        <v>0</v>
      </c>
      <c r="AO139" s="30">
        <v>0</v>
      </c>
      <c r="AP139" s="30">
        <v>0</v>
      </c>
      <c r="AQ139" s="30">
        <v>0</v>
      </c>
    </row>
    <row r="140" spans="1:43">
      <c r="A140" s="6" t="s">
        <v>278</v>
      </c>
      <c r="B140" s="6"/>
      <c r="C140" s="7" t="s">
        <v>256</v>
      </c>
      <c r="D140" s="7" t="s">
        <v>279</v>
      </c>
      <c r="AD140" s="30">
        <v>0</v>
      </c>
      <c r="AE140" s="30">
        <v>0</v>
      </c>
      <c r="AF140" s="30">
        <v>0</v>
      </c>
      <c r="AG140" s="30">
        <v>0</v>
      </c>
      <c r="AH140" s="30">
        <v>0</v>
      </c>
      <c r="AI140" s="30">
        <v>0</v>
      </c>
      <c r="AJ140" s="30">
        <v>0</v>
      </c>
      <c r="AK140" s="30">
        <v>0</v>
      </c>
      <c r="AL140" s="30">
        <v>0</v>
      </c>
      <c r="AN140" s="30">
        <v>0</v>
      </c>
      <c r="AO140" s="30">
        <v>0</v>
      </c>
      <c r="AP140" s="30">
        <v>0</v>
      </c>
      <c r="AQ140" s="30">
        <v>0</v>
      </c>
    </row>
    <row r="141" spans="1:43">
      <c r="A141" s="6" t="s">
        <v>280</v>
      </c>
      <c r="B141" s="6" t="s">
        <v>341</v>
      </c>
      <c r="C141" s="7" t="s">
        <v>256</v>
      </c>
      <c r="D141" s="7" t="s">
        <v>281</v>
      </c>
      <c r="AD141" s="30">
        <v>0</v>
      </c>
      <c r="AE141" s="30">
        <v>0</v>
      </c>
      <c r="AF141" s="30">
        <v>0</v>
      </c>
      <c r="AG141" s="30">
        <v>0</v>
      </c>
      <c r="AH141" s="30">
        <v>0</v>
      </c>
      <c r="AI141" s="30">
        <v>0</v>
      </c>
      <c r="AJ141" s="30">
        <v>0</v>
      </c>
      <c r="AK141" s="30">
        <v>0</v>
      </c>
      <c r="AL141" s="30">
        <v>0</v>
      </c>
      <c r="AN141" s="30">
        <v>0</v>
      </c>
      <c r="AO141" s="30">
        <v>0</v>
      </c>
      <c r="AP141" s="30">
        <v>0</v>
      </c>
      <c r="AQ141" s="30">
        <v>0</v>
      </c>
    </row>
    <row r="142" spans="1:43">
      <c r="A142" s="6" t="s">
        <v>282</v>
      </c>
      <c r="B142" s="6" t="s">
        <v>341</v>
      </c>
      <c r="C142" s="7" t="s">
        <v>256</v>
      </c>
      <c r="D142" s="7" t="s">
        <v>283</v>
      </c>
      <c r="AD142" s="30">
        <v>0</v>
      </c>
      <c r="AE142" s="30">
        <v>0</v>
      </c>
      <c r="AF142" s="30">
        <v>0</v>
      </c>
      <c r="AG142" s="30">
        <v>0</v>
      </c>
      <c r="AH142" s="30">
        <v>0</v>
      </c>
      <c r="AI142" s="30">
        <v>0</v>
      </c>
      <c r="AJ142" s="30">
        <v>0</v>
      </c>
      <c r="AK142" s="30">
        <v>0</v>
      </c>
      <c r="AL142" s="30">
        <v>0</v>
      </c>
      <c r="AN142" s="30">
        <v>0</v>
      </c>
      <c r="AO142" s="30">
        <v>0</v>
      </c>
      <c r="AP142" s="30">
        <v>0</v>
      </c>
      <c r="AQ142" s="30">
        <v>0</v>
      </c>
    </row>
    <row r="143" spans="1:43">
      <c r="A143" s="6" t="s">
        <v>284</v>
      </c>
      <c r="B143" s="6"/>
      <c r="C143" s="7" t="s">
        <v>256</v>
      </c>
      <c r="D143" s="7" t="s">
        <v>285</v>
      </c>
      <c r="AD143" s="30">
        <v>0</v>
      </c>
      <c r="AE143" s="30">
        <v>0</v>
      </c>
      <c r="AF143" s="30">
        <v>0</v>
      </c>
      <c r="AG143" s="30">
        <v>0</v>
      </c>
      <c r="AH143" s="30">
        <v>0</v>
      </c>
      <c r="AI143" s="30">
        <v>0</v>
      </c>
      <c r="AJ143" s="30">
        <v>0</v>
      </c>
      <c r="AK143" s="30">
        <v>0</v>
      </c>
      <c r="AL143" s="30">
        <v>0</v>
      </c>
      <c r="AN143" s="30">
        <v>0</v>
      </c>
      <c r="AO143" s="30">
        <v>0</v>
      </c>
      <c r="AP143" s="30">
        <v>0</v>
      </c>
      <c r="AQ143" s="30">
        <v>0</v>
      </c>
    </row>
    <row r="144" spans="1:43">
      <c r="A144" s="6" t="s">
        <v>286</v>
      </c>
      <c r="B144" s="6"/>
      <c r="C144" s="7" t="s">
        <v>256</v>
      </c>
      <c r="D144" s="7" t="s">
        <v>287</v>
      </c>
      <c r="AD144" s="30">
        <v>0</v>
      </c>
      <c r="AE144" s="30">
        <v>0</v>
      </c>
      <c r="AF144" s="30">
        <v>0</v>
      </c>
      <c r="AG144" s="30">
        <v>0</v>
      </c>
      <c r="AH144" s="30">
        <v>0</v>
      </c>
      <c r="AI144" s="30">
        <v>0</v>
      </c>
      <c r="AJ144" s="30">
        <v>0</v>
      </c>
      <c r="AK144" s="30">
        <v>0</v>
      </c>
      <c r="AL144" s="30">
        <v>0</v>
      </c>
      <c r="AN144" s="30">
        <v>0</v>
      </c>
      <c r="AO144" s="30">
        <v>0</v>
      </c>
      <c r="AP144" s="30">
        <v>0</v>
      </c>
      <c r="AQ144" s="30">
        <v>0</v>
      </c>
    </row>
    <row r="145" spans="1:43">
      <c r="A145" s="6" t="s">
        <v>288</v>
      </c>
      <c r="B145" s="6"/>
      <c r="C145" s="7" t="s">
        <v>256</v>
      </c>
      <c r="D145" s="7" t="s">
        <v>289</v>
      </c>
      <c r="AD145" s="30">
        <v>0</v>
      </c>
      <c r="AE145" s="30">
        <v>0</v>
      </c>
      <c r="AF145" s="30">
        <v>0</v>
      </c>
      <c r="AG145" s="30">
        <v>0</v>
      </c>
      <c r="AH145" s="30">
        <v>0</v>
      </c>
      <c r="AI145" s="30">
        <v>0</v>
      </c>
      <c r="AJ145" s="30">
        <v>0</v>
      </c>
      <c r="AK145" s="30">
        <v>0</v>
      </c>
      <c r="AL145" s="30">
        <v>0</v>
      </c>
      <c r="AN145" s="30">
        <v>0</v>
      </c>
      <c r="AO145" s="30">
        <v>0</v>
      </c>
      <c r="AP145" s="30">
        <v>0</v>
      </c>
      <c r="AQ145" s="30">
        <v>0</v>
      </c>
    </row>
    <row r="146" spans="1:43">
      <c r="A146" s="12" t="s">
        <v>290</v>
      </c>
      <c r="B146" s="12" t="s">
        <v>341</v>
      </c>
      <c r="C146" s="11" t="s">
        <v>256</v>
      </c>
      <c r="D146" s="11" t="s">
        <v>291</v>
      </c>
      <c r="AD146" s="30">
        <v>0</v>
      </c>
      <c r="AE146" s="30">
        <v>0</v>
      </c>
      <c r="AF146" s="30">
        <v>0</v>
      </c>
      <c r="AG146" s="30">
        <v>0</v>
      </c>
      <c r="AH146" s="30">
        <v>0</v>
      </c>
      <c r="AI146" s="30">
        <v>0</v>
      </c>
      <c r="AJ146" s="30">
        <v>0</v>
      </c>
      <c r="AK146" s="30">
        <v>0</v>
      </c>
      <c r="AL146" s="30">
        <v>0</v>
      </c>
      <c r="AN146" s="30">
        <v>0</v>
      </c>
      <c r="AO146" s="30">
        <v>0</v>
      </c>
      <c r="AP146" s="30">
        <v>0</v>
      </c>
      <c r="AQ146" s="30">
        <v>0</v>
      </c>
    </row>
    <row r="147" spans="1:43">
      <c r="A147" s="12" t="s">
        <v>292</v>
      </c>
      <c r="B147" s="12"/>
      <c r="C147" s="11" t="s">
        <v>256</v>
      </c>
      <c r="D147" s="11" t="s">
        <v>293</v>
      </c>
      <c r="AD147" s="30">
        <v>0</v>
      </c>
      <c r="AE147" s="30">
        <v>0</v>
      </c>
      <c r="AF147" s="30">
        <v>0</v>
      </c>
      <c r="AG147" s="30">
        <v>0</v>
      </c>
      <c r="AH147" s="30">
        <v>0</v>
      </c>
      <c r="AI147" s="30">
        <v>0</v>
      </c>
      <c r="AJ147" s="30">
        <v>0</v>
      </c>
      <c r="AK147" s="30">
        <v>0</v>
      </c>
      <c r="AL147" s="30">
        <v>0</v>
      </c>
      <c r="AN147" s="30">
        <v>0</v>
      </c>
      <c r="AO147" s="30">
        <v>0</v>
      </c>
      <c r="AP147" s="30">
        <v>0</v>
      </c>
      <c r="AQ147" s="30">
        <v>0</v>
      </c>
    </row>
    <row r="148" spans="1:43">
      <c r="A148" s="12" t="s">
        <v>294</v>
      </c>
      <c r="B148" s="12" t="s">
        <v>341</v>
      </c>
      <c r="C148" s="11" t="s">
        <v>256</v>
      </c>
      <c r="D148" s="11" t="s">
        <v>295</v>
      </c>
      <c r="AD148" s="30">
        <v>0</v>
      </c>
      <c r="AE148" s="30">
        <v>0</v>
      </c>
      <c r="AF148" s="30">
        <v>0</v>
      </c>
      <c r="AG148" s="30">
        <v>0</v>
      </c>
      <c r="AH148" s="30">
        <v>0</v>
      </c>
      <c r="AI148" s="30">
        <v>0</v>
      </c>
      <c r="AJ148" s="30">
        <v>0</v>
      </c>
      <c r="AK148" s="30">
        <v>0</v>
      </c>
      <c r="AL148" s="30">
        <v>0</v>
      </c>
      <c r="AN148" s="30">
        <v>0</v>
      </c>
      <c r="AO148" s="30">
        <v>0</v>
      </c>
      <c r="AP148" s="30">
        <v>0</v>
      </c>
      <c r="AQ148" s="30">
        <v>0</v>
      </c>
    </row>
    <row r="149" spans="1:43">
      <c r="A149" s="12" t="s">
        <v>296</v>
      </c>
      <c r="B149" s="12" t="s">
        <v>341</v>
      </c>
      <c r="C149" s="11" t="s">
        <v>256</v>
      </c>
      <c r="D149" s="11" t="s">
        <v>297</v>
      </c>
      <c r="AD149" s="30">
        <v>0</v>
      </c>
      <c r="AE149" s="30">
        <v>0</v>
      </c>
      <c r="AF149" s="30">
        <v>0</v>
      </c>
      <c r="AG149" s="30">
        <v>0</v>
      </c>
      <c r="AH149" s="30">
        <v>0</v>
      </c>
      <c r="AI149" s="30">
        <v>0</v>
      </c>
      <c r="AJ149" s="30">
        <v>0</v>
      </c>
      <c r="AK149" s="30">
        <v>0</v>
      </c>
      <c r="AL149" s="30">
        <v>0</v>
      </c>
      <c r="AN149" s="30">
        <v>0</v>
      </c>
      <c r="AO149" s="30">
        <v>0</v>
      </c>
      <c r="AP149" s="30">
        <v>0</v>
      </c>
      <c r="AQ149" s="30">
        <v>0</v>
      </c>
    </row>
    <row r="150" spans="1:43">
      <c r="A150" s="12" t="s">
        <v>298</v>
      </c>
      <c r="B150" s="12" t="s">
        <v>341</v>
      </c>
      <c r="C150" s="11" t="s">
        <v>256</v>
      </c>
      <c r="D150" s="11" t="s">
        <v>299</v>
      </c>
      <c r="AD150" s="30">
        <v>0</v>
      </c>
      <c r="AE150" s="30">
        <v>0</v>
      </c>
      <c r="AF150" s="30">
        <v>0</v>
      </c>
      <c r="AG150" s="30">
        <v>0</v>
      </c>
      <c r="AH150" s="30">
        <v>0</v>
      </c>
      <c r="AI150" s="30">
        <v>0</v>
      </c>
      <c r="AJ150" s="30">
        <v>0</v>
      </c>
      <c r="AK150" s="30">
        <v>0</v>
      </c>
      <c r="AL150" s="30">
        <v>0</v>
      </c>
      <c r="AN150" s="30">
        <v>0</v>
      </c>
      <c r="AO150" s="30">
        <v>0</v>
      </c>
      <c r="AP150" s="30">
        <v>0</v>
      </c>
      <c r="AQ150" s="30">
        <v>0</v>
      </c>
    </row>
    <row r="151" spans="1:43">
      <c r="A151" s="6" t="s">
        <v>300</v>
      </c>
      <c r="B151" s="6"/>
      <c r="C151" s="7" t="s">
        <v>256</v>
      </c>
      <c r="D151" s="7" t="s">
        <v>301</v>
      </c>
      <c r="AD151" s="30"/>
      <c r="AE151" s="30"/>
      <c r="AF151" s="30">
        <v>0</v>
      </c>
      <c r="AG151" s="30">
        <v>0</v>
      </c>
      <c r="AH151" s="30">
        <v>0</v>
      </c>
      <c r="AI151" s="30">
        <v>0</v>
      </c>
      <c r="AJ151" s="30">
        <v>0</v>
      </c>
      <c r="AK151" s="30">
        <v>0</v>
      </c>
      <c r="AL151" s="30">
        <v>0</v>
      </c>
      <c r="AN151" s="30">
        <v>0</v>
      </c>
      <c r="AO151" s="30">
        <v>0</v>
      </c>
      <c r="AP151" s="30">
        <v>0</v>
      </c>
      <c r="AQ151" s="30">
        <v>0</v>
      </c>
    </row>
    <row r="152" spans="1:43">
      <c r="A152" s="6" t="s">
        <v>302</v>
      </c>
      <c r="B152" s="6" t="s">
        <v>196</v>
      </c>
      <c r="C152" s="7" t="s">
        <v>256</v>
      </c>
      <c r="D152" s="7" t="s">
        <v>303</v>
      </c>
      <c r="AD152" s="30">
        <v>0</v>
      </c>
      <c r="AE152" s="30">
        <v>0</v>
      </c>
      <c r="AF152" s="30">
        <v>0</v>
      </c>
      <c r="AG152" s="30">
        <v>0</v>
      </c>
      <c r="AH152" s="30">
        <v>0</v>
      </c>
      <c r="AI152" s="30">
        <v>0</v>
      </c>
      <c r="AJ152" s="30">
        <v>0</v>
      </c>
      <c r="AK152" s="30">
        <v>0</v>
      </c>
      <c r="AL152" s="30">
        <v>0</v>
      </c>
      <c r="AN152" s="30">
        <v>0</v>
      </c>
      <c r="AO152" s="30">
        <v>0</v>
      </c>
      <c r="AP152" s="30">
        <v>0</v>
      </c>
      <c r="AQ152" s="30">
        <v>0</v>
      </c>
    </row>
    <row r="153" spans="1:43">
      <c r="A153" s="6" t="s">
        <v>304</v>
      </c>
      <c r="B153" s="6"/>
      <c r="C153" s="7" t="s">
        <v>256</v>
      </c>
      <c r="D153" s="7" t="s">
        <v>305</v>
      </c>
      <c r="AN153" s="30">
        <v>0</v>
      </c>
      <c r="AO153" s="30">
        <v>0</v>
      </c>
      <c r="AP153" s="30">
        <v>0</v>
      </c>
      <c r="AQ153" s="30">
        <v>0</v>
      </c>
    </row>
    <row r="154" spans="1:43">
      <c r="A154" s="8" t="s">
        <v>306</v>
      </c>
      <c r="B154" s="8"/>
      <c r="C154" s="9"/>
      <c r="D154" s="9"/>
      <c r="E154" s="16">
        <f t="shared" ref="E154:AC154" si="7">SUBTOTAL(9,E129:E153)</f>
        <v>0</v>
      </c>
      <c r="F154" s="16">
        <f t="shared" si="7"/>
        <v>0</v>
      </c>
      <c r="G154" s="16">
        <f t="shared" si="7"/>
        <v>0</v>
      </c>
      <c r="H154" s="16">
        <f t="shared" si="7"/>
        <v>0</v>
      </c>
      <c r="I154" s="16">
        <f t="shared" si="7"/>
        <v>0</v>
      </c>
      <c r="J154" s="16">
        <f t="shared" si="7"/>
        <v>0</v>
      </c>
      <c r="K154" s="16">
        <f t="shared" si="7"/>
        <v>0</v>
      </c>
      <c r="L154" s="16">
        <f t="shared" si="7"/>
        <v>0</v>
      </c>
      <c r="M154" s="16">
        <f t="shared" si="7"/>
        <v>0</v>
      </c>
      <c r="N154" s="16">
        <f t="shared" si="7"/>
        <v>0</v>
      </c>
      <c r="O154" s="16">
        <f t="shared" si="7"/>
        <v>0</v>
      </c>
      <c r="P154" s="16">
        <f t="shared" si="7"/>
        <v>0</v>
      </c>
      <c r="Q154" s="16">
        <f t="shared" si="7"/>
        <v>0</v>
      </c>
      <c r="R154" s="16">
        <f t="shared" si="7"/>
        <v>0</v>
      </c>
      <c r="S154" s="16">
        <f t="shared" si="7"/>
        <v>0</v>
      </c>
      <c r="T154" s="16">
        <f t="shared" si="7"/>
        <v>0</v>
      </c>
      <c r="U154" s="16">
        <f t="shared" si="7"/>
        <v>0</v>
      </c>
      <c r="V154" s="16">
        <f t="shared" si="7"/>
        <v>0</v>
      </c>
      <c r="W154" s="16">
        <f t="shared" si="7"/>
        <v>0</v>
      </c>
      <c r="X154" s="16">
        <f t="shared" si="7"/>
        <v>0</v>
      </c>
      <c r="Y154" s="16">
        <f t="shared" si="7"/>
        <v>0</v>
      </c>
      <c r="Z154" s="16">
        <f t="shared" si="7"/>
        <v>0</v>
      </c>
      <c r="AA154" s="16">
        <f t="shared" si="7"/>
        <v>0</v>
      </c>
      <c r="AB154" s="16">
        <f t="shared" si="7"/>
        <v>0</v>
      </c>
      <c r="AC154" s="16">
        <f t="shared" si="7"/>
        <v>0</v>
      </c>
      <c r="AD154" s="30">
        <v>0</v>
      </c>
      <c r="AE154" s="30">
        <v>0</v>
      </c>
      <c r="AF154" s="30">
        <v>0</v>
      </c>
      <c r="AG154" s="30">
        <v>0</v>
      </c>
      <c r="AH154" s="30">
        <v>0</v>
      </c>
      <c r="AI154" s="30">
        <v>0</v>
      </c>
      <c r="AJ154" s="30">
        <v>0</v>
      </c>
      <c r="AK154" s="30">
        <v>0</v>
      </c>
      <c r="AL154" s="30">
        <v>0</v>
      </c>
      <c r="AN154" s="30">
        <v>0</v>
      </c>
      <c r="AO154" s="30">
        <v>0</v>
      </c>
      <c r="AP154" s="30">
        <v>0</v>
      </c>
      <c r="AQ154" s="30">
        <v>0</v>
      </c>
    </row>
    <row r="155" spans="1:43" ht="15" thickBot="1">
      <c r="A155" s="8" t="s">
        <v>307</v>
      </c>
      <c r="B155" s="8"/>
      <c r="C155" s="7"/>
      <c r="D155" s="7"/>
      <c r="E155" s="17">
        <f t="shared" ref="E155:AC155" si="8">SUBTOTAL(9,E6:E154)</f>
        <v>-3474544</v>
      </c>
      <c r="F155" s="17">
        <f t="shared" si="8"/>
        <v>-3474544</v>
      </c>
      <c r="G155" s="17">
        <f t="shared" si="8"/>
        <v>-3474544</v>
      </c>
      <c r="H155" s="17">
        <f t="shared" si="8"/>
        <v>-2787561</v>
      </c>
      <c r="I155" s="17">
        <f t="shared" si="8"/>
        <v>-2787561</v>
      </c>
      <c r="J155" s="17">
        <f t="shared" si="8"/>
        <v>-2787561</v>
      </c>
      <c r="K155" s="17">
        <f t="shared" si="8"/>
        <v>-1964435</v>
      </c>
      <c r="L155" s="17">
        <f t="shared" si="8"/>
        <v>-1964435</v>
      </c>
      <c r="M155" s="17">
        <f t="shared" si="8"/>
        <v>-1964435</v>
      </c>
      <c r="N155" s="17">
        <f t="shared" si="8"/>
        <v>-2543273</v>
      </c>
      <c r="O155" s="17">
        <f t="shared" si="8"/>
        <v>-2543273</v>
      </c>
      <c r="P155" s="17">
        <f t="shared" si="8"/>
        <v>-2543273</v>
      </c>
      <c r="Q155" s="17">
        <f t="shared" si="8"/>
        <v>-2438663</v>
      </c>
      <c r="R155" s="17">
        <f t="shared" si="8"/>
        <v>-2438663</v>
      </c>
      <c r="S155" s="17">
        <f t="shared" si="8"/>
        <v>-2438663</v>
      </c>
      <c r="T155" s="17">
        <f t="shared" si="8"/>
        <v>-2206063</v>
      </c>
      <c r="U155" s="17">
        <f t="shared" si="8"/>
        <v>-2206063</v>
      </c>
      <c r="V155" s="17">
        <f t="shared" si="8"/>
        <v>-2206063</v>
      </c>
      <c r="W155" s="17">
        <f t="shared" si="8"/>
        <v>-2243706</v>
      </c>
      <c r="X155" s="17">
        <f t="shared" si="8"/>
        <v>-2243706</v>
      </c>
      <c r="Y155" s="17">
        <f t="shared" si="8"/>
        <v>-2243706</v>
      </c>
      <c r="Z155" s="17">
        <f t="shared" si="8"/>
        <v>-2336807</v>
      </c>
      <c r="AA155" s="17">
        <f t="shared" si="8"/>
        <v>-2336807</v>
      </c>
      <c r="AB155" s="17">
        <f t="shared" si="8"/>
        <v>-2336807</v>
      </c>
      <c r="AC155" s="17">
        <f t="shared" si="8"/>
        <v>-4559828</v>
      </c>
      <c r="AD155" s="34">
        <f>AD15+AD30+AD33+AD46+AD128+AD154</f>
        <v>-4559828</v>
      </c>
      <c r="AE155" s="34">
        <f t="shared" ref="AE155:AL155" si="9">AE15+AE30+AE33+AE46+AE128+AE154</f>
        <v>-4559828</v>
      </c>
      <c r="AF155" s="34">
        <f t="shared" si="9"/>
        <v>-5392963</v>
      </c>
      <c r="AG155" s="34">
        <f t="shared" si="9"/>
        <v>-5392963</v>
      </c>
      <c r="AH155" s="34">
        <f t="shared" si="9"/>
        <v>-5392963</v>
      </c>
      <c r="AI155" s="34">
        <f t="shared" si="9"/>
        <v>-7554295</v>
      </c>
      <c r="AJ155" s="34">
        <f t="shared" si="9"/>
        <v>-7554295</v>
      </c>
      <c r="AK155" s="34">
        <f t="shared" si="9"/>
        <v>-7554295</v>
      </c>
      <c r="AL155" s="34">
        <f t="shared" si="9"/>
        <v>-8390118</v>
      </c>
      <c r="AN155" s="34">
        <v>-8390118</v>
      </c>
      <c r="AO155" s="34">
        <v>-8390118</v>
      </c>
      <c r="AP155" s="34">
        <v>-8390118</v>
      </c>
      <c r="AQ155" s="34">
        <v>-9326201</v>
      </c>
    </row>
    <row r="156" spans="1:43" ht="15" thickTop="1">
      <c r="AD156" s="32">
        <v>0</v>
      </c>
      <c r="AE156" s="32">
        <v>0</v>
      </c>
      <c r="AF156" s="32">
        <v>0</v>
      </c>
      <c r="AG156" s="32">
        <v>0</v>
      </c>
      <c r="AH156" s="32">
        <v>0</v>
      </c>
      <c r="AI156" s="32">
        <v>0</v>
      </c>
      <c r="AJ156" s="32">
        <v>0</v>
      </c>
      <c r="AK156" s="32">
        <v>0</v>
      </c>
      <c r="AL156" s="32">
        <v>0</v>
      </c>
    </row>
    <row r="157" spans="1:43" ht="15.75" thickBot="1">
      <c r="E157" s="18">
        <v>-3474544</v>
      </c>
      <c r="F157" s="18">
        <v>-3474544</v>
      </c>
      <c r="G157" s="18">
        <v>-3474544</v>
      </c>
      <c r="H157" s="18">
        <v>-2787561</v>
      </c>
      <c r="I157" s="18">
        <v>-2787561</v>
      </c>
      <c r="J157" s="18">
        <v>-2787561</v>
      </c>
      <c r="K157" s="18">
        <v>-1964435</v>
      </c>
      <c r="L157" s="18">
        <v>-1964435</v>
      </c>
      <c r="M157" s="18">
        <v>-1964435</v>
      </c>
      <c r="N157" s="18">
        <v>-2543273</v>
      </c>
      <c r="O157" s="18">
        <v>-2543273</v>
      </c>
      <c r="P157" s="18">
        <v>-2543273</v>
      </c>
      <c r="Q157" s="18">
        <v>-2438663</v>
      </c>
      <c r="R157" s="18">
        <v>-2438663</v>
      </c>
      <c r="S157" s="18">
        <v>-2438663</v>
      </c>
      <c r="T157" s="18">
        <v>-2206063</v>
      </c>
      <c r="U157" s="18">
        <v>-2206063</v>
      </c>
      <c r="V157" s="18">
        <v>-2206063</v>
      </c>
      <c r="W157" s="18">
        <v>-2243706</v>
      </c>
      <c r="X157" s="18">
        <v>-2243706.1099999994</v>
      </c>
      <c r="Y157" s="18">
        <v>-2243706.1099999994</v>
      </c>
      <c r="Z157" s="18">
        <v>-2336811.1099999994</v>
      </c>
      <c r="AA157" s="18">
        <v>-2336811.1099999994</v>
      </c>
      <c r="AB157" s="18">
        <v>-2336811.1099999994</v>
      </c>
      <c r="AC157" s="18">
        <v>-4559829.1099999994</v>
      </c>
      <c r="AD157" s="34">
        <v>-4559828</v>
      </c>
      <c r="AE157" s="34">
        <v>-4559828</v>
      </c>
      <c r="AF157" s="34">
        <v>-5392963</v>
      </c>
      <c r="AG157" s="34">
        <v>-5392963</v>
      </c>
      <c r="AH157" s="34">
        <v>-5392963</v>
      </c>
      <c r="AI157" s="34">
        <v>-7554295</v>
      </c>
      <c r="AJ157" s="34">
        <v>-7554295</v>
      </c>
      <c r="AK157" s="34">
        <v>-7554295</v>
      </c>
      <c r="AL157" s="34">
        <v>-8390118</v>
      </c>
      <c r="AN157" s="40">
        <f>AN155</f>
        <v>-8390118</v>
      </c>
      <c r="AO157" s="40">
        <f t="shared" ref="AO157:AQ157" si="10">AO155</f>
        <v>-8390118</v>
      </c>
      <c r="AP157" s="40">
        <f t="shared" si="10"/>
        <v>-8390118</v>
      </c>
      <c r="AQ157" s="40">
        <f t="shared" si="10"/>
        <v>-9326201</v>
      </c>
    </row>
    <row r="158" spans="1:43" ht="15" thickTop="1">
      <c r="AN158" s="58"/>
      <c r="AO158" s="58"/>
      <c r="AP158" s="58"/>
      <c r="AQ158" s="58"/>
    </row>
    <row r="160" spans="1:43">
      <c r="C160" t="s">
        <v>326</v>
      </c>
      <c r="E160" s="22">
        <f>SUMIF(B6:B154,"Excl",E6:E154)</f>
        <v>1222305</v>
      </c>
      <c r="Q160" s="22">
        <f>SUMIF(B6:B154,"Excl",Q6:Q154)</f>
        <v>1207647</v>
      </c>
      <c r="AC160" s="22">
        <f>SUMIF(B6:B154,"Excl",AC6:AC154)</f>
        <v>1269016</v>
      </c>
      <c r="AL160" s="22">
        <f>SUMIF(B6:B154,"Excl",AL6:AL154)</f>
        <v>1276245</v>
      </c>
      <c r="AQ160" s="22">
        <f>SUMIF(B6:B154,"Excl",AQ6:AQ154)</f>
        <v>1406221</v>
      </c>
    </row>
    <row r="161" spans="3:43">
      <c r="C161" t="s">
        <v>327</v>
      </c>
      <c r="E161" s="22">
        <f>SUMIF(B6:B154,"state",E6:E154)</f>
        <v>0</v>
      </c>
      <c r="Q161" s="22">
        <f>SUMIF(B6:B154,"state",Q6:Q154)</f>
        <v>0</v>
      </c>
      <c r="AC161" s="22">
        <f>SUMIF(B6:B154,"state",AC6:AC154)</f>
        <v>0</v>
      </c>
      <c r="AL161" s="22">
        <f>SUMIF(B6:B154,"state",AL6:AL154)</f>
        <v>0</v>
      </c>
      <c r="AQ161" s="22">
        <f>SUMIF(B6:B154,"state",AQ6:AQ154)</f>
        <v>0</v>
      </c>
    </row>
    <row r="162" spans="3:43">
      <c r="C162" t="s">
        <v>328</v>
      </c>
      <c r="E162" s="22">
        <f>SUMIF(B6:B154,"tcja",E6:E154)</f>
        <v>0</v>
      </c>
      <c r="Q162" s="22">
        <f>SUMIF(B6:B154,"tcja",Q6:Q154)</f>
        <v>0</v>
      </c>
      <c r="AC162" s="22">
        <f>SUMIF(B6:B154,"tcja",AC6:AC154)</f>
        <v>0</v>
      </c>
      <c r="AL162" s="22">
        <f>SUMIF(B6:B154,"tcja",AL6:AL154)</f>
        <v>0</v>
      </c>
      <c r="AQ162" s="22">
        <f>SUMIF(B6:B154,"tcja",AQ6:AQ154)</f>
        <v>0</v>
      </c>
    </row>
    <row r="163" spans="3:43">
      <c r="C163" t="s">
        <v>345</v>
      </c>
      <c r="E163" s="22">
        <f>SUMIF(B6:B154,"fed nol",E6:E154)</f>
        <v>0</v>
      </c>
      <c r="Q163" s="22">
        <f>SUMIF(B6:B154,"fed nol",Q6:Q154)</f>
        <v>0</v>
      </c>
      <c r="AC163" s="22">
        <f>SUMIF(B6:B154,"fed nol",AC6:AC154)</f>
        <v>0</v>
      </c>
      <c r="AL163" s="22">
        <f>SUMIF(B6:B154,"fed nol",AL6:AL154)</f>
        <v>0</v>
      </c>
      <c r="AQ163" s="22">
        <f>SUMIF(B6:B154,"fed nol",AQ6:AQ154)</f>
        <v>0</v>
      </c>
    </row>
  </sheetData>
  <pageMargins left="0.7" right="0.7" top="0.75" bottom="0.75" header="0.3" footer="0.3"/>
  <pageSetup scale="50" orientation="landscape" r:id="rId1"/>
  <headerFooter>
    <oddHeader>&amp;RCASE NO. 2024-00276
ATTACHMENT 1
TO STAFF DR NO. 3-04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19" sqref="F19:G19"/>
    </sheetView>
  </sheetViews>
  <sheetFormatPr defaultRowHeight="14.25"/>
  <cols>
    <col min="1" max="1" width="41.125" customWidth="1"/>
    <col min="2" max="2" width="1.75" customWidth="1"/>
    <col min="6" max="7" width="10.5" bestFit="1" customWidth="1"/>
    <col min="11" max="11" width="13.375" customWidth="1"/>
    <col min="12" max="22" width="15.75" customWidth="1"/>
  </cols>
  <sheetData>
    <row r="1" spans="1:11">
      <c r="A1" t="s">
        <v>352</v>
      </c>
    </row>
    <row r="2" spans="1:11">
      <c r="C2" s="1" t="s">
        <v>366</v>
      </c>
      <c r="D2" s="1" t="s">
        <v>366</v>
      </c>
      <c r="E2" s="1" t="s">
        <v>366</v>
      </c>
      <c r="F2" s="1" t="s">
        <v>366</v>
      </c>
      <c r="G2" s="1" t="s">
        <v>367</v>
      </c>
    </row>
    <row r="3" spans="1:11">
      <c r="C3" s="1" t="s">
        <v>353</v>
      </c>
      <c r="D3" s="1" t="s">
        <v>354</v>
      </c>
      <c r="E3" s="1" t="s">
        <v>355</v>
      </c>
      <c r="F3" s="1" t="s">
        <v>356</v>
      </c>
      <c r="G3" s="1" t="s">
        <v>368</v>
      </c>
    </row>
    <row r="5" spans="1:11">
      <c r="A5" t="s">
        <v>357</v>
      </c>
      <c r="C5" s="68">
        <f>'DIV09'!F35/1000</f>
        <v>-23051.26</v>
      </c>
      <c r="D5" s="68">
        <f>'DIV09'!R35/1000</f>
        <v>-25975.181</v>
      </c>
      <c r="E5" s="68">
        <f>'DIV09'!AD35/1000</f>
        <v>-32555.780999999999</v>
      </c>
      <c r="F5" s="68">
        <f>'DIV09'!AR35/1000</f>
        <v>-36964.103000000003</v>
      </c>
      <c r="G5" s="68"/>
    </row>
    <row r="6" spans="1:11">
      <c r="A6" t="s">
        <v>358</v>
      </c>
      <c r="C6" s="68">
        <f>'DIV02'!E35*'KY Fed NOL Detail'!$D$43*'KY Fed NOL Detail'!$D$44/1000</f>
        <v>933.18767393548001</v>
      </c>
      <c r="D6" s="68">
        <f>'DIV02'!Q35*'KY Fed NOL Detail'!$D$43*'KY Fed NOL Detail'!$D$44/1000</f>
        <v>944.31081057251993</v>
      </c>
      <c r="E6" s="68">
        <f>'DIV02'!AC35*'KY Fed NOL Detail'!$D$43*'KY Fed NOL Detail'!$D$44/1000</f>
        <v>937.74795016307985</v>
      </c>
      <c r="F6" s="68">
        <f>'DIV02'!AQ35*'KY Fed NOL Detail'!$D$43*'KY Fed NOL Detail'!$D$44/1000</f>
        <v>964.88514827687993</v>
      </c>
      <c r="G6" s="68"/>
    </row>
    <row r="7" spans="1:11">
      <c r="A7" t="s">
        <v>359</v>
      </c>
      <c r="C7" s="68">
        <f>'DIV012'!E35*'KY Fed NOL Detail'!$D$63*'KY Fed NOL Detail'!$D$64/1000</f>
        <v>504.82177389413999</v>
      </c>
      <c r="D7" s="68">
        <f>'DIV012'!Q35*'KY Fed NOL Detail'!$D$63*'KY Fed NOL Detail'!$D$64/1000</f>
        <v>591.79647643608007</v>
      </c>
      <c r="E7" s="68">
        <f>'DIV012'!AC35*'KY Fed NOL Detail'!$D$63*'KY Fed NOL Detail'!$D$64/1000</f>
        <v>672.25175388755997</v>
      </c>
      <c r="F7" s="68">
        <f>'DIV012'!AQ35*'KY Fed NOL Detail'!$D$43*'KY Fed NOL Detail'!$D$44/1000</f>
        <v>673.83278874036</v>
      </c>
      <c r="G7" s="68"/>
    </row>
    <row r="8" spans="1:11">
      <c r="A8" t="s">
        <v>360</v>
      </c>
      <c r="C8" s="68">
        <f>'DIV091'!E35*'KY Fed NOL Detail'!$D$83/1000</f>
        <v>176.05605179999998</v>
      </c>
      <c r="D8" s="68">
        <f>'DIV091'!Q35*'KY Fed NOL Detail'!$D$83/1000</f>
        <v>121.66900619999998</v>
      </c>
      <c r="E8" s="68">
        <f>'DIV091'!AC35*'KY Fed NOL Detail'!$D$83/1000</f>
        <v>135.22492739999998</v>
      </c>
      <c r="F8" s="68">
        <f>'DIV091'!AQ35*'KY Fed NOL Detail'!$D$83/1000</f>
        <v>125.03706219999999</v>
      </c>
      <c r="G8" s="68"/>
    </row>
    <row r="9" spans="1:11">
      <c r="A9" t="s">
        <v>361</v>
      </c>
      <c r="C9" s="68">
        <f>SUM(C5:C8)</f>
        <v>-21437.19450037038</v>
      </c>
      <c r="D9" s="68">
        <f t="shared" ref="D9:F9" si="0">SUM(D5:D8)</f>
        <v>-24317.4047067914</v>
      </c>
      <c r="E9" s="68">
        <f t="shared" si="0"/>
        <v>-30810.556368549362</v>
      </c>
      <c r="F9" s="68">
        <f t="shared" si="0"/>
        <v>-35200.348000782767</v>
      </c>
      <c r="G9" s="68">
        <v>-38533</v>
      </c>
    </row>
    <row r="10" spans="1:11">
      <c r="C10" s="68"/>
      <c r="D10" s="68"/>
      <c r="E10" s="68"/>
      <c r="F10" s="68"/>
      <c r="G10" s="68"/>
    </row>
    <row r="11" spans="1:11">
      <c r="A11" t="s">
        <v>362</v>
      </c>
      <c r="C11" s="68"/>
      <c r="D11" s="68"/>
      <c r="E11" s="68"/>
      <c r="F11" s="68"/>
      <c r="G11" s="68"/>
    </row>
    <row r="12" spans="1:11" ht="15" thickBot="1">
      <c r="A12" t="s">
        <v>363</v>
      </c>
      <c r="C12" s="68"/>
      <c r="D12" s="68"/>
      <c r="E12" s="68"/>
      <c r="F12" s="68"/>
      <c r="G12" s="68"/>
    </row>
    <row r="13" spans="1:11" ht="15.75" thickBot="1">
      <c r="A13" t="s">
        <v>370</v>
      </c>
      <c r="C13" s="68">
        <f>-C9</f>
        <v>21437.19450037038</v>
      </c>
      <c r="D13" s="68">
        <f t="shared" ref="D13:G13" si="1">-D9</f>
        <v>24317.4047067914</v>
      </c>
      <c r="E13" s="68">
        <f t="shared" si="1"/>
        <v>30810.556368549362</v>
      </c>
      <c r="F13" s="68">
        <f t="shared" si="1"/>
        <v>35200.348000782767</v>
      </c>
      <c r="G13" s="68">
        <f t="shared" si="1"/>
        <v>38533</v>
      </c>
      <c r="J13" s="69">
        <v>45748</v>
      </c>
      <c r="K13" s="70">
        <v>-38320845.789365508</v>
      </c>
    </row>
    <row r="14" spans="1:11" ht="15.75" thickBot="1">
      <c r="C14" s="68"/>
      <c r="D14" s="68"/>
      <c r="E14" s="68"/>
      <c r="F14" s="68"/>
      <c r="G14" s="68"/>
      <c r="J14" s="69">
        <v>45778</v>
      </c>
      <c r="K14" s="70">
        <v>-38378905.930110075</v>
      </c>
    </row>
    <row r="15" spans="1:11" ht="15.75" thickBot="1">
      <c r="A15" t="s">
        <v>364</v>
      </c>
      <c r="C15" s="68" t="s">
        <v>196</v>
      </c>
      <c r="D15" s="68">
        <f ca="1">'KY Fed NOL Detail'!D87/1000</f>
        <v>-38772.027002646013</v>
      </c>
      <c r="E15" s="68">
        <f ca="1">'KY Fed NOL Detail'!E87/1000</f>
        <v>11013.72330675074</v>
      </c>
      <c r="F15" s="68">
        <f ca="1">'KY Fed NOL Detail'!H87/1000</f>
        <v>4368.7131196635128</v>
      </c>
      <c r="G15" s="68">
        <f>5815.333/0.21</f>
        <v>27692.061904761904</v>
      </c>
      <c r="J15" s="69">
        <v>45809</v>
      </c>
      <c r="K15" s="70">
        <v>-38455469.116232768</v>
      </c>
    </row>
    <row r="16" spans="1:11" ht="15.75" thickBot="1">
      <c r="A16" t="s">
        <v>365</v>
      </c>
      <c r="C16" s="68"/>
      <c r="D16" s="68">
        <f>(+D13-C13)/0.21</f>
        <v>13715.286697242949</v>
      </c>
      <c r="E16" s="68">
        <f ca="1">-E15</f>
        <v>-11013.72330675074</v>
      </c>
      <c r="F16" s="68">
        <f ca="1">-F15</f>
        <v>-4368.7131196635128</v>
      </c>
      <c r="G16" s="68">
        <f>-G15</f>
        <v>-27692.061904761904</v>
      </c>
      <c r="J16" s="69">
        <v>45839</v>
      </c>
      <c r="K16" s="70">
        <v>-38503638.218479335</v>
      </c>
    </row>
    <row r="17" spans="1:11" ht="15.75" thickBot="1">
      <c r="A17" t="s">
        <v>371</v>
      </c>
      <c r="C17" s="68">
        <f>+C13/0.21</f>
        <v>102081.8785731923</v>
      </c>
      <c r="D17" s="68">
        <f>+D13/0.21</f>
        <v>115797.16527043525</v>
      </c>
      <c r="E17" s="68">
        <f ca="1">+D17+E16</f>
        <v>104783.44196368451</v>
      </c>
      <c r="F17" s="68">
        <f ca="1">+E17+F16</f>
        <v>100414.728844021</v>
      </c>
      <c r="G17" s="68">
        <f ca="1">+F17+G16</f>
        <v>72722.666939259099</v>
      </c>
      <c r="J17" s="69">
        <v>45870</v>
      </c>
      <c r="K17" s="70">
        <v>-38537439.64707692</v>
      </c>
    </row>
    <row r="18" spans="1:11" ht="15.75" thickBot="1">
      <c r="C18" s="68"/>
      <c r="D18" s="68"/>
      <c r="E18" s="68"/>
      <c r="F18" s="68"/>
      <c r="G18" s="68"/>
      <c r="J18" s="69">
        <v>45901</v>
      </c>
      <c r="K18" s="70">
        <v>-38565891.059361607</v>
      </c>
    </row>
    <row r="19" spans="1:11" ht="15.75" thickBot="1">
      <c r="A19" t="s">
        <v>372</v>
      </c>
      <c r="C19" s="68">
        <f>+C17*0.21</f>
        <v>21437.19450037038</v>
      </c>
      <c r="D19" s="68">
        <f>+D17*0.21</f>
        <v>24317.4047067914</v>
      </c>
      <c r="E19" s="68">
        <f ca="1">+E17*0.21</f>
        <v>22004.522812373747</v>
      </c>
      <c r="F19" s="71">
        <f ca="1">+F17*0.21</f>
        <v>21087.093057244409</v>
      </c>
      <c r="G19" s="71">
        <f ca="1">+G17*0.21</f>
        <v>15271.76005724441</v>
      </c>
      <c r="J19" s="69">
        <v>45931</v>
      </c>
      <c r="K19" s="70">
        <v>-38583622.987504289</v>
      </c>
    </row>
    <row r="20" spans="1:11" ht="15.75" thickBot="1">
      <c r="J20" s="69">
        <v>45962</v>
      </c>
      <c r="K20" s="70">
        <v>-38601805.072210081</v>
      </c>
    </row>
    <row r="21" spans="1:11" ht="15.75" thickBot="1">
      <c r="J21" s="69">
        <v>45992</v>
      </c>
      <c r="K21" s="70">
        <v>-38613786.38849967</v>
      </c>
    </row>
    <row r="22" spans="1:11" ht="15.75" thickBot="1">
      <c r="J22" s="69">
        <v>46023</v>
      </c>
      <c r="K22" s="70">
        <v>-38613786.38849967</v>
      </c>
    </row>
    <row r="23" spans="1:11" ht="15.75" thickBot="1">
      <c r="J23" s="69">
        <v>46054</v>
      </c>
      <c r="K23" s="70">
        <v>-38613786.38849967</v>
      </c>
    </row>
    <row r="24" spans="1:11" ht="15.75" thickBot="1">
      <c r="J24" s="69">
        <v>46143</v>
      </c>
      <c r="K24" s="70">
        <v>-38613786.38849967</v>
      </c>
    </row>
    <row r="25" spans="1:11">
      <c r="J25" t="s">
        <v>369</v>
      </c>
      <c r="K25" s="19">
        <f>+SUM(K13:K24)/12</f>
        <v>-38533563.614528276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KY Fed NOL Sum</vt:lpstr>
      <vt:lpstr>KY Fed NOL Detail</vt:lpstr>
      <vt:lpstr>DIV09</vt:lpstr>
      <vt:lpstr>DIV02</vt:lpstr>
      <vt:lpstr>DIV012</vt:lpstr>
      <vt:lpstr>DIV091</vt:lpstr>
      <vt:lpstr>KY Fed NOL DTA Depr</vt:lpstr>
      <vt:lpstr>'DIV012'!Print_Titles</vt:lpstr>
      <vt:lpstr>'DIV02'!Print_Titles</vt:lpstr>
      <vt:lpstr>'DIV09'!Print_Titles</vt:lpstr>
      <vt:lpstr>'DIV091'!Print_Titles</vt:lpstr>
    </vt:vector>
  </TitlesOfParts>
  <Company>Atmos Energy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Multer, Joel</dc:creator>
  <cp:lastModifiedBy>Randy1</cp:lastModifiedBy>
  <cp:lastPrinted>2024-12-26T21:55:43Z</cp:lastPrinted>
  <dcterms:created xsi:type="dcterms:W3CDTF">2024-09-04T15:19:37Z</dcterms:created>
  <dcterms:modified xsi:type="dcterms:W3CDTF">2025-01-16T18:10:40Z</dcterms:modified>
</cp:coreProperties>
</file>