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Z:\FCWA_KEVIN CORNETTE WORK FOLDER\PSC\2024 RATE STUDY - Kentucky Rural Water - August 2024\PSC FIRST REQUEST FOR INFORMATION\"/>
    </mc:Choice>
  </mc:AlternateContent>
  <xr:revisionPtr revIDLastSave="0" documentId="13_ncr:1_{6B8A5CF5-184F-42AF-AB37-9C4C047A2A65}" xr6:coauthVersionLast="47" xr6:coauthVersionMax="47" xr10:uidLastSave="{00000000-0000-0000-0000-000000000000}"/>
  <bookViews>
    <workbookView xWindow="22932" yWindow="-108" windowWidth="23256" windowHeight="12456" xr2:uid="{00000000-000D-0000-FFFF-FFFF00000000}"/>
  </bookViews>
  <sheets>
    <sheet name="PURCHASED" sheetId="1" r:id="rId1"/>
    <sheet name="BILLED BY CLASS" sheetId="2" r:id="rId2"/>
    <sheet name="BILLED GALLONS_CUSTOMERS" sheetId="3" r:id="rId3"/>
    <sheet name="LEAKS_FLUSHINGS" sheetId="4" r:id="rId4"/>
    <sheet name="PEAK MONTH &amp; DAY" sheetId="5" r:id="rId5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2" l="1"/>
  <c r="E15" i="2"/>
  <c r="I15" i="3"/>
  <c r="C2" i="3"/>
  <c r="C3" i="3"/>
  <c r="D14" i="2"/>
  <c r="D15" i="2" s="1"/>
  <c r="B14" i="2"/>
  <c r="C14" i="2"/>
  <c r="G2" i="3" l="1"/>
  <c r="C13" i="3"/>
  <c r="C12" i="3"/>
  <c r="C11" i="3"/>
  <c r="C10" i="3"/>
  <c r="C9" i="3"/>
  <c r="C8" i="3"/>
  <c r="C7" i="3"/>
  <c r="C6" i="3"/>
  <c r="C5" i="3"/>
  <c r="C4" i="3"/>
  <c r="E13" i="4" l="1"/>
  <c r="H13" i="4" s="1"/>
  <c r="E12" i="4"/>
  <c r="H12" i="4" s="1"/>
  <c r="E11" i="4"/>
  <c r="H11" i="4" s="1"/>
  <c r="E10" i="4"/>
  <c r="H10" i="4" s="1"/>
  <c r="E9" i="4"/>
  <c r="H9" i="4" s="1"/>
  <c r="E8" i="4"/>
  <c r="H8" i="4" s="1"/>
  <c r="E7" i="4"/>
  <c r="H7" i="4" s="1"/>
  <c r="E6" i="4"/>
  <c r="H6" i="4" s="1"/>
  <c r="E5" i="4"/>
  <c r="H5" i="4" s="1"/>
  <c r="E4" i="4"/>
  <c r="H4" i="4" s="1"/>
  <c r="E3" i="4"/>
  <c r="H3" i="4" s="1"/>
  <c r="E2" i="4"/>
  <c r="H2" i="4" s="1"/>
  <c r="D14" i="4"/>
  <c r="D15" i="4" s="1"/>
  <c r="H14" i="4" l="1"/>
  <c r="B14" i="4"/>
  <c r="C14" i="4"/>
  <c r="B15" i="4" l="1"/>
  <c r="C15" i="4"/>
  <c r="C15" i="2"/>
  <c r="B15" i="2"/>
  <c r="H12" i="1"/>
  <c r="B14" i="3"/>
  <c r="F14" i="1"/>
  <c r="D14" i="1"/>
  <c r="B14" i="1"/>
  <c r="E16" i="2" l="1"/>
  <c r="G13" i="3"/>
  <c r="I13" i="3" s="1"/>
  <c r="G12" i="3"/>
  <c r="I12" i="3" s="1"/>
  <c r="G11" i="3"/>
  <c r="I11" i="3" s="1"/>
  <c r="G10" i="3"/>
  <c r="I10" i="3" s="1"/>
  <c r="G9" i="3"/>
  <c r="I9" i="3" s="1"/>
  <c r="G8" i="3"/>
  <c r="I8" i="3" s="1"/>
  <c r="G7" i="3"/>
  <c r="I7" i="3" s="1"/>
  <c r="G6" i="3"/>
  <c r="I6" i="3" s="1"/>
  <c r="G5" i="3"/>
  <c r="I5" i="3" s="1"/>
  <c r="G4" i="3"/>
  <c r="I4" i="3" s="1"/>
  <c r="G3" i="3"/>
  <c r="I3" i="3" s="1"/>
  <c r="I2" i="3"/>
  <c r="E13" i="2"/>
  <c r="H13" i="2" s="1"/>
  <c r="E12" i="2"/>
  <c r="H12" i="2" s="1"/>
  <c r="E11" i="2"/>
  <c r="H11" i="2" s="1"/>
  <c r="E10" i="2"/>
  <c r="H10" i="2" s="1"/>
  <c r="E9" i="2"/>
  <c r="H9" i="2" s="1"/>
  <c r="E8" i="2"/>
  <c r="H8" i="2" s="1"/>
  <c r="E7" i="2"/>
  <c r="E6" i="2"/>
  <c r="H6" i="2" s="1"/>
  <c r="E5" i="2"/>
  <c r="H5" i="2" s="1"/>
  <c r="E4" i="2"/>
  <c r="H4" i="2" s="1"/>
  <c r="E3" i="2"/>
  <c r="H3" i="2" s="1"/>
  <c r="E2" i="2"/>
  <c r="H2" i="2" s="1"/>
  <c r="H2" i="1"/>
  <c r="H3" i="1"/>
  <c r="H4" i="1"/>
  <c r="H5" i="1"/>
  <c r="H6" i="1"/>
  <c r="H7" i="1"/>
  <c r="H8" i="1"/>
  <c r="H9" i="1"/>
  <c r="H10" i="1"/>
  <c r="H11" i="1"/>
  <c r="H13" i="1"/>
  <c r="I14" i="3" l="1"/>
  <c r="H7" i="2"/>
  <c r="H14" i="2" s="1"/>
  <c r="E14" i="2"/>
  <c r="H14" i="1"/>
  <c r="H15" i="1" s="1"/>
  <c r="E14" i="4"/>
  <c r="E15" i="4" s="1"/>
  <c r="F6" i="4"/>
  <c r="F4" i="4"/>
  <c r="F3" i="4"/>
  <c r="F7" i="4"/>
  <c r="F5" i="4"/>
  <c r="F2" i="4"/>
  <c r="H4" i="3"/>
  <c r="H7" i="3"/>
  <c r="F5" i="2"/>
  <c r="F2" i="2"/>
  <c r="F6" i="2"/>
  <c r="F3" i="2"/>
  <c r="F7" i="2"/>
  <c r="F4" i="2"/>
  <c r="H3" i="3"/>
  <c r="H5" i="3"/>
  <c r="H2" i="3"/>
  <c r="H6" i="3"/>
  <c r="F11" i="4"/>
  <c r="F10" i="4"/>
  <c r="F8" i="4"/>
  <c r="F12" i="4"/>
  <c r="F9" i="4"/>
  <c r="F13" i="4"/>
  <c r="F11" i="2"/>
  <c r="F10" i="2"/>
  <c r="F9" i="2"/>
  <c r="F13" i="2"/>
  <c r="F8" i="2"/>
  <c r="F12" i="2"/>
  <c r="H13" i="3"/>
  <c r="H12" i="3"/>
  <c r="H9" i="3"/>
  <c r="H10" i="3"/>
  <c r="H8" i="3"/>
  <c r="H11" i="3"/>
  <c r="H14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C13" authorId="0" shapeId="0" xr:uid="{34157FF0-64FA-4CF7-AA9E-E7EEC759ACFC}">
      <text>
        <r>
          <rPr>
            <b/>
            <sz val="9"/>
            <color indexed="81"/>
            <rFont val="Tahoma"/>
            <charset val="1"/>
          </rPr>
          <t>User: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<sst xmlns="http://schemas.openxmlformats.org/spreadsheetml/2006/main" count="130" uniqueCount="63">
  <si>
    <t>MAY</t>
  </si>
  <si>
    <t>JULY</t>
  </si>
  <si>
    <t>MARCH</t>
  </si>
  <si>
    <t>APRIL</t>
  </si>
  <si>
    <t>FEBRUARY</t>
  </si>
  <si>
    <t>JANUARY</t>
  </si>
  <si>
    <t>JUNE</t>
  </si>
  <si>
    <t>AUGUST</t>
  </si>
  <si>
    <t>SEPTEMBER</t>
  </si>
  <si>
    <t>OCTOBER</t>
  </si>
  <si>
    <t>NOVEMBER</t>
  </si>
  <si>
    <t>DECEMBER</t>
  </si>
  <si>
    <t>TOTAL</t>
  </si>
  <si>
    <t>RESIDENTIAL</t>
  </si>
  <si>
    <t>COMMERCIAL</t>
  </si>
  <si>
    <t>AGRICULTURAL</t>
  </si>
  <si>
    <t>YTD</t>
  </si>
  <si>
    <t>BILLED GALLONS</t>
  </si>
  <si>
    <t>CUSTOMERS</t>
  </si>
  <si>
    <t xml:space="preserve">RESIDENTIAL </t>
  </si>
  <si>
    <t>TOTAL GALLONS BILLED</t>
  </si>
  <si>
    <t>LEAKS</t>
  </si>
  <si>
    <t>FLUSHINGS</t>
  </si>
  <si>
    <t>YTD TOTAL</t>
  </si>
  <si>
    <t>TOTALS</t>
  </si>
  <si>
    <t>NOTES</t>
  </si>
  <si>
    <t>PSC ROUNDED REPORT NUMBER</t>
  </si>
  <si>
    <t>PSC REPORT ROUNDED</t>
  </si>
  <si>
    <t>FIRE DEPT</t>
  </si>
  <si>
    <t>PSC ROUNDED REPORTING NUMBER</t>
  </si>
  <si>
    <t>PSC REPORT ROUND</t>
  </si>
  <si>
    <t>PSC REPORT</t>
  </si>
  <si>
    <t>PEAK MONTH</t>
  </si>
  <si>
    <t>JAN</t>
  </si>
  <si>
    <t>FEB</t>
  </si>
  <si>
    <t>MAR</t>
  </si>
  <si>
    <t>APR</t>
  </si>
  <si>
    <t>JUN</t>
  </si>
  <si>
    <t>JUL</t>
  </si>
  <si>
    <t>AUG</t>
  </si>
  <si>
    <t>SEP</t>
  </si>
  <si>
    <t>OCT</t>
  </si>
  <si>
    <t>NOV</t>
  </si>
  <si>
    <t>DEC</t>
  </si>
  <si>
    <t>PURCHASED</t>
  </si>
  <si>
    <t>GRAY COLUMNS - DO NOT DELETE - DO NOT TYPE IN</t>
  </si>
  <si>
    <t>Completed on 1-25-2022</t>
  </si>
  <si>
    <t>PEAK DAY OF MONTH</t>
  </si>
  <si>
    <t>Lowest Day of Month</t>
  </si>
  <si>
    <t>Completed 1-25-2023</t>
  </si>
  <si>
    <t>use for PSC Report</t>
  </si>
  <si>
    <t>COMPLETED 2-12-24</t>
  </si>
  <si>
    <t>actual</t>
  </si>
  <si>
    <t>psc Numbers to USE</t>
  </si>
  <si>
    <t>TOTAL GALLONS</t>
  </si>
  <si>
    <t>VANCEBURG - GALLONS</t>
  </si>
  <si>
    <t>GFCRWC-GALLONS</t>
  </si>
  <si>
    <t>ROWAN- GALLONS</t>
  </si>
  <si>
    <t>ROWAN COST</t>
  </si>
  <si>
    <t>GFCRWC COST</t>
  </si>
  <si>
    <t>VANCEBURG COST</t>
  </si>
  <si>
    <t>2023 ANNUAL PSC REPORT USED</t>
  </si>
  <si>
    <t>2023 TEST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</si>
</sst>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20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2"/>
      <color rgb="FF000099"/>
      <name val="Calibri"/>
      <family val="2"/>
      <scheme val="minor"/>
    </font>
    <font>
      <b/>
      <sz val="11"/>
      <color rgb="FF000099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000099"/>
      <name val="Calibri"/>
      <family val="2"/>
      <scheme val="minor"/>
    </font>
    <font>
      <b/>
      <sz val="14"/>
      <color rgb="FF000099"/>
      <name val="Calibri"/>
      <family val="2"/>
      <scheme val="minor"/>
    </font>
    <font>
      <sz val="8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b/>
      <sz val="11"/>
      <color rgb="FF9C6500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EB9C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4" borderId="0" applyNumberFormat="0" applyBorder="0" applyAlignment="0" applyProtection="0"/>
  </cellStyleXfs>
  <cellXfs count="72">
    <xf numFmtId="0" fontId="0" fillId="0" borderId="0" xfId="0"/>
    <xf numFmtId="0" fontId="2" fillId="0" borderId="0" xfId="0" applyFont="1"/>
    <xf numFmtId="3" fontId="0" fillId="0" borderId="0" xfId="0" applyNumberFormat="1"/>
    <xf numFmtId="0" fontId="6" fillId="0" borderId="0" xfId="0" applyFont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8" fillId="5" borderId="0" xfId="0" applyFont="1" applyFill="1" applyProtection="1">
      <protection locked="0"/>
    </xf>
    <xf numFmtId="3" fontId="0" fillId="0" borderId="0" xfId="0" applyNumberFormat="1" applyProtection="1">
      <protection locked="0"/>
    </xf>
    <xf numFmtId="0" fontId="0" fillId="0" borderId="0" xfId="0" applyProtection="1">
      <protection locked="0"/>
    </xf>
    <xf numFmtId="0" fontId="5" fillId="3" borderId="0" xfId="0" applyFont="1" applyFill="1" applyProtection="1">
      <protection locked="0"/>
    </xf>
    <xf numFmtId="0" fontId="0" fillId="3" borderId="0" xfId="0" applyFill="1" applyProtection="1">
      <protection locked="0"/>
    </xf>
    <xf numFmtId="3" fontId="0" fillId="2" borderId="0" xfId="0" applyNumberFormat="1" applyFill="1"/>
    <xf numFmtId="3" fontId="5" fillId="3" borderId="0" xfId="0" applyNumberFormat="1" applyFont="1" applyFill="1"/>
    <xf numFmtId="3" fontId="12" fillId="5" borderId="0" xfId="0" applyNumberFormat="1" applyFont="1" applyFill="1" applyAlignment="1">
      <alignment horizontal="center"/>
    </xf>
    <xf numFmtId="3" fontId="9" fillId="5" borderId="0" xfId="0" applyNumberFormat="1" applyFont="1" applyFill="1" applyAlignment="1">
      <alignment horizontal="center"/>
    </xf>
    <xf numFmtId="0" fontId="3" fillId="0" borderId="0" xfId="0" applyFont="1"/>
    <xf numFmtId="4" fontId="0" fillId="0" borderId="0" xfId="0" applyNumberFormat="1"/>
    <xf numFmtId="3" fontId="9" fillId="0" borderId="0" xfId="0" applyNumberFormat="1" applyFont="1"/>
    <xf numFmtId="0" fontId="8" fillId="0" borderId="0" xfId="0" applyFont="1"/>
    <xf numFmtId="0" fontId="7" fillId="0" borderId="0" xfId="0" applyFont="1" applyAlignment="1" applyProtection="1">
      <alignment horizontal="center"/>
      <protection locked="0"/>
    </xf>
    <xf numFmtId="0" fontId="3" fillId="0" borderId="0" xfId="0" applyFont="1" applyProtection="1">
      <protection locked="0"/>
    </xf>
    <xf numFmtId="0" fontId="8" fillId="5" borderId="0" xfId="0" applyFont="1" applyFill="1"/>
    <xf numFmtId="3" fontId="9" fillId="5" borderId="0" xfId="0" applyNumberFormat="1" applyFont="1" applyFill="1"/>
    <xf numFmtId="3" fontId="9" fillId="3" borderId="0" xfId="0" applyNumberFormat="1" applyFont="1" applyFill="1"/>
    <xf numFmtId="0" fontId="13" fillId="5" borderId="0" xfId="0" applyFont="1" applyFill="1" applyAlignment="1">
      <alignment horizontal="center"/>
    </xf>
    <xf numFmtId="0" fontId="10" fillId="0" borderId="0" xfId="0" applyFont="1" applyProtection="1">
      <protection locked="0"/>
    </xf>
    <xf numFmtId="3" fontId="5" fillId="0" borderId="0" xfId="0" applyNumberFormat="1" applyFont="1"/>
    <xf numFmtId="0" fontId="2" fillId="3" borderId="0" xfId="0" applyFont="1" applyFill="1" applyProtection="1">
      <protection locked="0"/>
    </xf>
    <xf numFmtId="0" fontId="8" fillId="5" borderId="0" xfId="0" applyFont="1" applyFill="1" applyAlignment="1">
      <alignment horizontal="center"/>
    </xf>
    <xf numFmtId="0" fontId="12" fillId="5" borderId="0" xfId="0" applyFont="1" applyFill="1" applyAlignment="1">
      <alignment horizontal="center"/>
    </xf>
    <xf numFmtId="0" fontId="9" fillId="5" borderId="0" xfId="0" applyFont="1" applyFill="1"/>
    <xf numFmtId="0" fontId="9" fillId="0" borderId="0" xfId="0" applyFont="1"/>
    <xf numFmtId="3" fontId="9" fillId="3" borderId="0" xfId="0" applyNumberFormat="1" applyFont="1" applyFill="1" applyAlignment="1">
      <alignment horizontal="center"/>
    </xf>
    <xf numFmtId="0" fontId="11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11" fillId="0" borderId="0" xfId="0" applyFont="1" applyAlignment="1" applyProtection="1">
      <alignment horizontal="center"/>
      <protection locked="0"/>
    </xf>
    <xf numFmtId="16" fontId="0" fillId="0" borderId="0" xfId="0" applyNumberFormat="1" applyProtection="1">
      <protection locked="0"/>
    </xf>
    <xf numFmtId="0" fontId="9" fillId="0" borderId="0" xfId="0" applyFont="1" applyProtection="1">
      <protection locked="0"/>
    </xf>
    <xf numFmtId="0" fontId="10" fillId="0" borderId="0" xfId="0" applyFont="1" applyAlignment="1">
      <alignment horizontal="center"/>
    </xf>
    <xf numFmtId="0" fontId="16" fillId="0" borderId="0" xfId="1" applyFont="1" applyFill="1" applyProtection="1"/>
    <xf numFmtId="0" fontId="15" fillId="0" borderId="0" xfId="0" applyFont="1" applyProtection="1">
      <protection locked="0"/>
    </xf>
    <xf numFmtId="0" fontId="5" fillId="3" borderId="0" xfId="0" applyFont="1" applyFill="1"/>
    <xf numFmtId="16" fontId="5" fillId="3" borderId="0" xfId="0" applyNumberFormat="1" applyFont="1" applyFill="1" applyProtection="1">
      <protection locked="0"/>
    </xf>
    <xf numFmtId="0" fontId="11" fillId="3" borderId="0" xfId="0" applyFont="1" applyFill="1" applyProtection="1">
      <protection locked="0"/>
    </xf>
    <xf numFmtId="3" fontId="17" fillId="3" borderId="0" xfId="0" applyNumberFormat="1" applyFont="1" applyFill="1" applyProtection="1">
      <protection locked="0"/>
    </xf>
    <xf numFmtId="3" fontId="3" fillId="0" borderId="0" xfId="0" applyNumberFormat="1" applyFont="1" applyProtection="1">
      <protection locked="0"/>
    </xf>
    <xf numFmtId="3" fontId="0" fillId="3" borderId="0" xfId="0" applyNumberFormat="1" applyFill="1" applyProtection="1">
      <protection locked="0"/>
    </xf>
    <xf numFmtId="0" fontId="0" fillId="0" borderId="0" xfId="1" applyFont="1" applyFill="1" applyProtection="1">
      <protection locked="0"/>
    </xf>
    <xf numFmtId="16" fontId="0" fillId="0" borderId="0" xfId="1" applyNumberFormat="1" applyFont="1" applyFill="1" applyProtection="1">
      <protection locked="0"/>
    </xf>
    <xf numFmtId="0" fontId="5" fillId="3" borderId="0" xfId="1" applyFont="1" applyFill="1" applyProtection="1">
      <protection locked="0"/>
    </xf>
    <xf numFmtId="3" fontId="5" fillId="3" borderId="0" xfId="1" applyNumberFormat="1" applyFont="1" applyFill="1" applyProtection="1">
      <protection locked="0"/>
    </xf>
    <xf numFmtId="16" fontId="5" fillId="3" borderId="0" xfId="1" applyNumberFormat="1" applyFont="1" applyFill="1" applyProtection="1">
      <protection locked="0"/>
    </xf>
    <xf numFmtId="0" fontId="15" fillId="3" borderId="0" xfId="0" applyFont="1" applyFill="1" applyProtection="1">
      <protection locked="0"/>
    </xf>
    <xf numFmtId="0" fontId="2" fillId="0" borderId="0" xfId="0" applyFont="1" applyFill="1"/>
    <xf numFmtId="3" fontId="0" fillId="0" borderId="0" xfId="0" applyNumberFormat="1" applyFill="1" applyProtection="1">
      <protection locked="0"/>
    </xf>
    <xf numFmtId="3" fontId="5" fillId="0" borderId="0" xfId="0" applyNumberFormat="1" applyFont="1" applyFill="1"/>
    <xf numFmtId="0" fontId="0" fillId="0" borderId="0" xfId="0" applyFill="1" applyProtection="1">
      <protection locked="0"/>
    </xf>
    <xf numFmtId="0" fontId="0" fillId="0" borderId="0" xfId="0" applyFill="1"/>
    <xf numFmtId="0" fontId="5" fillId="0" borderId="0" xfId="0" applyFont="1" applyFill="1"/>
    <xf numFmtId="0" fontId="6" fillId="0" borderId="1" xfId="0" applyFont="1" applyBorder="1" applyAlignment="1" applyProtection="1">
      <alignment horizontal="center" wrapText="1"/>
      <protection locked="0"/>
    </xf>
    <xf numFmtId="0" fontId="2" fillId="0" borderId="1" xfId="0" applyFont="1" applyBorder="1" applyAlignment="1">
      <alignment wrapText="1"/>
    </xf>
    <xf numFmtId="0" fontId="1" fillId="0" borderId="1" xfId="0" applyFont="1" applyBorder="1"/>
    <xf numFmtId="3" fontId="0" fillId="0" borderId="1" xfId="0" applyNumberFormat="1" applyBorder="1" applyProtection="1">
      <protection locked="0"/>
    </xf>
    <xf numFmtId="44" fontId="0" fillId="0" borderId="1" xfId="0" applyNumberFormat="1" applyBorder="1" applyProtection="1">
      <protection locked="0"/>
    </xf>
    <xf numFmtId="0" fontId="2" fillId="0" borderId="1" xfId="0" applyFont="1" applyBorder="1"/>
    <xf numFmtId="3" fontId="5" fillId="0" borderId="1" xfId="0" applyNumberFormat="1" applyFont="1" applyBorder="1"/>
    <xf numFmtId="3" fontId="5" fillId="3" borderId="1" xfId="0" applyNumberFormat="1" applyFont="1" applyFill="1" applyBorder="1"/>
    <xf numFmtId="0" fontId="0" fillId="0" borderId="1" xfId="0" applyBorder="1" applyProtection="1">
      <protection locked="0"/>
    </xf>
    <xf numFmtId="0" fontId="11" fillId="0" borderId="1" xfId="0" applyFont="1" applyBorder="1" applyProtection="1">
      <protection locked="0"/>
    </xf>
    <xf numFmtId="3" fontId="11" fillId="0" borderId="1" xfId="0" applyNumberFormat="1" applyFont="1" applyBorder="1"/>
    <xf numFmtId="0" fontId="0" fillId="0" borderId="0" xfId="0" applyBorder="1" applyProtection="1">
      <protection locked="0"/>
    </xf>
    <xf numFmtId="0" fontId="11" fillId="0" borderId="0" xfId="0" applyFont="1" applyBorder="1" applyProtection="1">
      <protection locked="0"/>
    </xf>
    <xf numFmtId="3" fontId="11" fillId="0" borderId="0" xfId="0" applyNumberFormat="1" applyFont="1" applyBorder="1"/>
  </cellXfs>
  <cellStyles count="2">
    <cellStyle name="Neutral" xfId="1" builtinId="28"/>
    <cellStyle name="Normal" xfId="0" builtinId="0"/>
  </cellStyles>
  <dxfs count="0"/>
  <tableStyles count="0" defaultTableStyle="TableStyleMedium2" defaultPivotStyle="PivotStyleLight16"/>
  <colors>
    <mruColors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7"/>
  <sheetViews>
    <sheetView tabSelected="1" workbookViewId="0">
      <selection activeCell="G18" sqref="G18"/>
    </sheetView>
  </sheetViews>
  <sheetFormatPr defaultRowHeight="14.4" x14ac:dyDescent="0.3"/>
  <cols>
    <col min="1" max="1" width="16.33203125" customWidth="1"/>
    <col min="2" max="2" width="13" customWidth="1"/>
    <col min="3" max="3" width="17.6640625" customWidth="1"/>
    <col min="4" max="4" width="16.21875" customWidth="1"/>
    <col min="5" max="5" width="15.109375" customWidth="1"/>
    <col min="6" max="6" width="15.44140625" customWidth="1"/>
    <col min="7" max="7" width="17.109375" customWidth="1"/>
    <col min="8" max="8" width="15" customWidth="1"/>
    <col min="9" max="9" width="14.33203125" customWidth="1"/>
    <col min="13" max="13" width="14" customWidth="1"/>
    <col min="14" max="14" width="9.88671875" bestFit="1" customWidth="1"/>
  </cols>
  <sheetData>
    <row r="1" spans="1:15" ht="31.2" x14ac:dyDescent="0.3">
      <c r="A1" s="58" t="s">
        <v>62</v>
      </c>
      <c r="B1" s="59" t="s">
        <v>57</v>
      </c>
      <c r="C1" s="59" t="s">
        <v>58</v>
      </c>
      <c r="D1" s="59" t="s">
        <v>56</v>
      </c>
      <c r="E1" s="59" t="s">
        <v>59</v>
      </c>
      <c r="F1" s="59" t="s">
        <v>55</v>
      </c>
      <c r="G1" s="59" t="s">
        <v>60</v>
      </c>
      <c r="H1" s="59" t="s">
        <v>54</v>
      </c>
      <c r="I1" s="52"/>
      <c r="J1" s="7"/>
      <c r="K1" s="7"/>
      <c r="L1" s="7"/>
      <c r="M1" s="7"/>
      <c r="N1" s="7"/>
    </row>
    <row r="2" spans="1:15" ht="15.6" x14ac:dyDescent="0.3">
      <c r="A2" s="60" t="s">
        <v>5</v>
      </c>
      <c r="B2" s="61">
        <v>902400</v>
      </c>
      <c r="C2" s="62">
        <v>1837.68</v>
      </c>
      <c r="D2" s="61">
        <v>28853000</v>
      </c>
      <c r="E2" s="62">
        <v>57706</v>
      </c>
      <c r="F2" s="61">
        <v>0</v>
      </c>
      <c r="G2" s="62">
        <v>0</v>
      </c>
      <c r="H2" s="61">
        <f t="shared" ref="H2:H13" si="0">B2+D2+F2</f>
        <v>29755400</v>
      </c>
      <c r="I2" s="53"/>
      <c r="J2" s="7"/>
      <c r="K2" s="7"/>
      <c r="L2" s="7"/>
      <c r="M2" s="7"/>
      <c r="N2" s="7"/>
      <c r="O2" s="56"/>
    </row>
    <row r="3" spans="1:15" ht="15.6" x14ac:dyDescent="0.3">
      <c r="A3" s="60" t="s">
        <v>4</v>
      </c>
      <c r="B3" s="61">
        <v>898700</v>
      </c>
      <c r="C3" s="62">
        <v>1835.56</v>
      </c>
      <c r="D3" s="61">
        <v>24819000</v>
      </c>
      <c r="E3" s="62">
        <v>50000</v>
      </c>
      <c r="F3" s="61">
        <v>0</v>
      </c>
      <c r="G3" s="62">
        <v>0</v>
      </c>
      <c r="H3" s="61">
        <f t="shared" si="0"/>
        <v>25717700</v>
      </c>
      <c r="I3" s="53"/>
      <c r="J3" s="7"/>
      <c r="K3" s="7"/>
      <c r="L3" s="7"/>
      <c r="M3" s="7"/>
      <c r="N3" s="7"/>
      <c r="O3" s="57"/>
    </row>
    <row r="4" spans="1:15" ht="15.6" x14ac:dyDescent="0.3">
      <c r="A4" s="60" t="s">
        <v>2</v>
      </c>
      <c r="B4" s="61">
        <v>803800</v>
      </c>
      <c r="C4" s="62">
        <v>1627.8</v>
      </c>
      <c r="D4" s="61">
        <v>20771000</v>
      </c>
      <c r="E4" s="62">
        <v>50000</v>
      </c>
      <c r="F4" s="61">
        <v>0</v>
      </c>
      <c r="G4" s="62">
        <v>0</v>
      </c>
      <c r="H4" s="61">
        <f t="shared" si="0"/>
        <v>21574800</v>
      </c>
      <c r="I4" s="53"/>
      <c r="J4" s="7"/>
      <c r="K4" s="24"/>
      <c r="L4" s="7"/>
      <c r="M4" s="7"/>
      <c r="N4" s="7"/>
      <c r="O4" s="57"/>
    </row>
    <row r="5" spans="1:15" ht="15.6" x14ac:dyDescent="0.3">
      <c r="A5" s="60" t="s">
        <v>3</v>
      </c>
      <c r="B5" s="61">
        <v>808100</v>
      </c>
      <c r="C5" s="62">
        <v>1636.28</v>
      </c>
      <c r="D5" s="61">
        <v>24809000</v>
      </c>
      <c r="E5" s="62">
        <v>50000</v>
      </c>
      <c r="F5" s="61">
        <v>0</v>
      </c>
      <c r="G5" s="62">
        <v>0</v>
      </c>
      <c r="H5" s="61">
        <f t="shared" si="0"/>
        <v>25617100</v>
      </c>
      <c r="I5" s="53"/>
      <c r="J5" s="7"/>
      <c r="K5" s="7"/>
      <c r="L5" s="7"/>
      <c r="M5" s="6"/>
      <c r="N5" s="7"/>
      <c r="O5" s="57"/>
    </row>
    <row r="6" spans="1:15" ht="15.6" x14ac:dyDescent="0.3">
      <c r="A6" s="60" t="s">
        <v>0</v>
      </c>
      <c r="B6" s="61">
        <v>771500</v>
      </c>
      <c r="C6" s="62">
        <v>1941.2</v>
      </c>
      <c r="D6" s="61">
        <v>24688000</v>
      </c>
      <c r="E6" s="62">
        <v>50000</v>
      </c>
      <c r="F6" s="61"/>
      <c r="G6" s="62">
        <v>0</v>
      </c>
      <c r="H6" s="61">
        <f t="shared" si="0"/>
        <v>25459500</v>
      </c>
      <c r="I6" s="53"/>
      <c r="J6" s="7"/>
      <c r="K6" s="7"/>
      <c r="L6" s="7"/>
      <c r="M6" s="6"/>
      <c r="N6" s="6"/>
      <c r="O6" s="57"/>
    </row>
    <row r="7" spans="1:15" ht="15.6" x14ac:dyDescent="0.3">
      <c r="A7" s="60" t="s">
        <v>6</v>
      </c>
      <c r="B7" s="61">
        <v>911400</v>
      </c>
      <c r="C7" s="62">
        <v>2323.13</v>
      </c>
      <c r="D7" s="61">
        <v>27834000</v>
      </c>
      <c r="E7" s="62">
        <v>55668</v>
      </c>
      <c r="F7" s="61">
        <v>1589500</v>
      </c>
      <c r="G7" s="62">
        <v>2670.36</v>
      </c>
      <c r="H7" s="61">
        <f t="shared" si="0"/>
        <v>30334900</v>
      </c>
      <c r="I7" s="53"/>
      <c r="J7" s="7"/>
      <c r="K7" s="7"/>
      <c r="L7" s="7"/>
      <c r="M7" s="7"/>
      <c r="N7" s="7"/>
      <c r="O7" s="57"/>
    </row>
    <row r="8" spans="1:15" ht="15.6" x14ac:dyDescent="0.3">
      <c r="A8" s="60" t="s">
        <v>1</v>
      </c>
      <c r="B8" s="61">
        <v>870300</v>
      </c>
      <c r="C8" s="62">
        <v>2210.92</v>
      </c>
      <c r="D8" s="61">
        <v>26692000</v>
      </c>
      <c r="E8" s="62">
        <v>53384</v>
      </c>
      <c r="F8" s="61">
        <v>341900</v>
      </c>
      <c r="G8" s="62">
        <v>574.39</v>
      </c>
      <c r="H8" s="61">
        <f t="shared" si="0"/>
        <v>27904200</v>
      </c>
      <c r="I8" s="53"/>
      <c r="J8" s="7"/>
      <c r="K8" s="7"/>
      <c r="L8" s="7"/>
      <c r="M8" s="7"/>
      <c r="N8" s="7"/>
      <c r="O8" s="57"/>
    </row>
    <row r="9" spans="1:15" ht="15.6" x14ac:dyDescent="0.3">
      <c r="A9" s="60" t="s">
        <v>7</v>
      </c>
      <c r="B9" s="61">
        <v>1475500</v>
      </c>
      <c r="C9" s="62">
        <v>3863.12</v>
      </c>
      <c r="D9" s="61">
        <v>25989000</v>
      </c>
      <c r="E9" s="62">
        <v>51978</v>
      </c>
      <c r="F9" s="61">
        <v>193300</v>
      </c>
      <c r="G9" s="62">
        <v>324.74</v>
      </c>
      <c r="H9" s="61">
        <f t="shared" si="0"/>
        <v>27657800</v>
      </c>
      <c r="I9" s="53"/>
      <c r="J9" s="7"/>
      <c r="K9" s="24"/>
      <c r="L9" s="7"/>
      <c r="M9" s="7"/>
      <c r="N9" s="7"/>
      <c r="O9" s="57"/>
    </row>
    <row r="10" spans="1:15" ht="15.6" x14ac:dyDescent="0.3">
      <c r="A10" s="60" t="s">
        <v>8</v>
      </c>
      <c r="B10" s="61">
        <v>942000</v>
      </c>
      <c r="C10" s="62">
        <v>2406.66</v>
      </c>
      <c r="D10" s="61">
        <v>28023000</v>
      </c>
      <c r="E10" s="62">
        <v>56046</v>
      </c>
      <c r="F10" s="61">
        <v>164800</v>
      </c>
      <c r="G10" s="62">
        <v>276.86</v>
      </c>
      <c r="H10" s="61">
        <f t="shared" si="0"/>
        <v>29129800</v>
      </c>
      <c r="I10" s="53"/>
      <c r="J10" s="7"/>
      <c r="K10" s="7"/>
      <c r="L10" s="7"/>
      <c r="M10" s="6"/>
      <c r="N10" s="7"/>
      <c r="O10" s="57"/>
    </row>
    <row r="11" spans="1:15" ht="15.6" x14ac:dyDescent="0.3">
      <c r="A11" s="60" t="s">
        <v>9</v>
      </c>
      <c r="B11" s="61">
        <v>681700</v>
      </c>
      <c r="C11" s="62">
        <v>1711.77</v>
      </c>
      <c r="D11" s="61">
        <v>24892000</v>
      </c>
      <c r="E11" s="62">
        <v>50000</v>
      </c>
      <c r="F11" s="61">
        <v>0</v>
      </c>
      <c r="G11" s="62">
        <v>0</v>
      </c>
      <c r="H11" s="61">
        <f t="shared" si="0"/>
        <v>25573700</v>
      </c>
      <c r="I11" s="53"/>
      <c r="J11" s="7"/>
      <c r="K11" s="7"/>
      <c r="L11" s="7"/>
      <c r="M11" s="7"/>
      <c r="N11" s="7"/>
      <c r="O11" s="57"/>
    </row>
    <row r="12" spans="1:15" ht="15.6" x14ac:dyDescent="0.3">
      <c r="A12" s="60" t="s">
        <v>10</v>
      </c>
      <c r="B12" s="61">
        <v>891000</v>
      </c>
      <c r="C12" s="62">
        <v>2274.15</v>
      </c>
      <c r="D12" s="61">
        <v>24200000</v>
      </c>
      <c r="E12" s="62">
        <v>50000</v>
      </c>
      <c r="F12" s="61">
        <v>0</v>
      </c>
      <c r="G12" s="62">
        <v>0</v>
      </c>
      <c r="H12" s="61">
        <f t="shared" si="0"/>
        <v>25091000</v>
      </c>
      <c r="I12" s="53"/>
      <c r="J12" s="7"/>
      <c r="K12" s="7"/>
      <c r="L12" s="7"/>
      <c r="M12" s="7"/>
      <c r="N12" s="7"/>
      <c r="O12" s="57"/>
    </row>
    <row r="13" spans="1:15" ht="15.6" x14ac:dyDescent="0.3">
      <c r="A13" s="60" t="s">
        <v>11</v>
      </c>
      <c r="B13" s="61">
        <v>1000700</v>
      </c>
      <c r="C13" s="62">
        <v>2579.91</v>
      </c>
      <c r="D13" s="61">
        <v>23107000</v>
      </c>
      <c r="E13" s="62">
        <v>50000</v>
      </c>
      <c r="F13" s="61">
        <v>0</v>
      </c>
      <c r="G13" s="62">
        <v>0</v>
      </c>
      <c r="H13" s="61">
        <f t="shared" si="0"/>
        <v>24107700</v>
      </c>
      <c r="I13" s="54"/>
      <c r="J13" s="7"/>
      <c r="K13" s="24"/>
      <c r="L13" s="7"/>
      <c r="M13" s="7"/>
      <c r="N13" s="7"/>
      <c r="O13" s="57"/>
    </row>
    <row r="14" spans="1:15" ht="15.6" x14ac:dyDescent="0.3">
      <c r="A14" s="63" t="s">
        <v>24</v>
      </c>
      <c r="B14" s="64">
        <f>SUM(B2:B13)</f>
        <v>10957100</v>
      </c>
      <c r="C14" s="64"/>
      <c r="D14" s="64">
        <f>SUM(D2:D13)</f>
        <v>304677000</v>
      </c>
      <c r="E14" s="64"/>
      <c r="F14" s="64">
        <f>SUM(F2:F13)</f>
        <v>2289500</v>
      </c>
      <c r="G14" s="64"/>
      <c r="H14" s="65">
        <f>SUM(H2:H13)</f>
        <v>317923600</v>
      </c>
      <c r="I14" s="55"/>
      <c r="J14" s="7"/>
      <c r="K14" s="7"/>
      <c r="L14" s="7"/>
      <c r="M14" s="6"/>
      <c r="N14" s="7"/>
      <c r="O14" s="57"/>
    </row>
    <row r="15" spans="1:15" x14ac:dyDescent="0.3">
      <c r="A15" s="66"/>
      <c r="B15" s="66"/>
      <c r="C15" s="66"/>
      <c r="D15" s="66"/>
      <c r="E15" s="66"/>
      <c r="F15" s="67" t="s">
        <v>61</v>
      </c>
      <c r="G15" s="67"/>
      <c r="H15" s="68">
        <f>H14/1000</f>
        <v>317923.59999999998</v>
      </c>
      <c r="I15" s="7"/>
      <c r="J15" s="7"/>
      <c r="K15" s="7"/>
      <c r="L15" s="7"/>
      <c r="M15" s="6"/>
      <c r="N15" s="7"/>
      <c r="O15" s="57"/>
    </row>
    <row r="16" spans="1:15" x14ac:dyDescent="0.3">
      <c r="A16" s="69"/>
      <c r="B16" s="69"/>
      <c r="C16" s="69"/>
      <c r="D16" s="69"/>
      <c r="E16" s="69"/>
      <c r="F16" s="70"/>
      <c r="G16" s="70"/>
      <c r="H16" s="71"/>
      <c r="I16" s="7"/>
      <c r="J16" s="7"/>
      <c r="K16" s="7"/>
      <c r="L16" s="7"/>
      <c r="M16" s="6"/>
      <c r="N16" s="7"/>
      <c r="O16" s="57"/>
    </row>
    <row r="17" spans="1:14" x14ac:dyDescent="0.3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43"/>
  <sheetViews>
    <sheetView workbookViewId="0">
      <selection activeCell="F22" sqref="F22"/>
    </sheetView>
  </sheetViews>
  <sheetFormatPr defaultRowHeight="14.4" x14ac:dyDescent="0.3"/>
  <cols>
    <col min="1" max="1" width="19" customWidth="1"/>
    <col min="2" max="2" width="16.88671875" customWidth="1"/>
    <col min="3" max="3" width="18.33203125" customWidth="1"/>
    <col min="4" max="4" width="21" customWidth="1"/>
    <col min="5" max="5" width="14.33203125" customWidth="1"/>
    <col min="6" max="6" width="18.109375" customWidth="1"/>
    <col min="8" max="8" width="27" customWidth="1"/>
  </cols>
  <sheetData>
    <row r="1" spans="1:8" ht="18" x14ac:dyDescent="0.35">
      <c r="A1" s="18">
        <v>2023</v>
      </c>
      <c r="B1" s="14" t="s">
        <v>13</v>
      </c>
      <c r="C1" s="14" t="s">
        <v>14</v>
      </c>
      <c r="D1" s="14" t="s">
        <v>15</v>
      </c>
      <c r="E1" s="14" t="s">
        <v>12</v>
      </c>
      <c r="F1" s="14" t="s">
        <v>16</v>
      </c>
      <c r="H1" s="23" t="s">
        <v>27</v>
      </c>
    </row>
    <row r="2" spans="1:8" ht="15.6" x14ac:dyDescent="0.3">
      <c r="A2" s="1" t="s">
        <v>5</v>
      </c>
      <c r="B2" s="6">
        <v>15729470</v>
      </c>
      <c r="C2" s="6">
        <v>2876900</v>
      </c>
      <c r="D2" s="6">
        <v>2759550</v>
      </c>
      <c r="E2" s="6">
        <f>SUM(B2:D2)</f>
        <v>21365920</v>
      </c>
      <c r="F2" s="6">
        <f>E2</f>
        <v>21365920</v>
      </c>
      <c r="G2" s="7"/>
      <c r="H2" s="12">
        <f>E2/1000</f>
        <v>21365.919999999998</v>
      </c>
    </row>
    <row r="3" spans="1:8" ht="15.6" x14ac:dyDescent="0.3">
      <c r="A3" s="1" t="s">
        <v>4</v>
      </c>
      <c r="B3" s="6">
        <v>13632880</v>
      </c>
      <c r="C3" s="6">
        <v>2907330</v>
      </c>
      <c r="D3" s="6">
        <v>2368490</v>
      </c>
      <c r="E3" s="6">
        <f>SUM(B3:D3)</f>
        <v>18908700</v>
      </c>
      <c r="F3" s="6">
        <f>SUM(E2:E3)</f>
        <v>40274620</v>
      </c>
      <c r="G3" s="7"/>
      <c r="H3" s="12">
        <f t="shared" ref="H3:H13" si="0">E3/1000</f>
        <v>18908.7</v>
      </c>
    </row>
    <row r="4" spans="1:8" ht="15.6" x14ac:dyDescent="0.3">
      <c r="A4" s="1" t="s">
        <v>2</v>
      </c>
      <c r="B4" s="6">
        <v>12562690</v>
      </c>
      <c r="C4" s="6">
        <v>2814620</v>
      </c>
      <c r="D4" s="6">
        <v>2514430</v>
      </c>
      <c r="E4" s="6">
        <f t="shared" ref="E4:E13" si="1">SUM(B4:D4)</f>
        <v>17891740</v>
      </c>
      <c r="F4" s="6">
        <f>SUM(E2:E4)</f>
        <v>58166360</v>
      </c>
      <c r="G4" s="7"/>
      <c r="H4" s="12">
        <f t="shared" si="0"/>
        <v>17891.740000000002</v>
      </c>
    </row>
    <row r="5" spans="1:8" ht="15.6" x14ac:dyDescent="0.3">
      <c r="A5" s="1" t="s">
        <v>3</v>
      </c>
      <c r="B5" s="6">
        <v>13701080</v>
      </c>
      <c r="C5" s="6">
        <v>3660580</v>
      </c>
      <c r="D5" s="6">
        <v>2485770</v>
      </c>
      <c r="E5" s="6">
        <f t="shared" si="1"/>
        <v>19847430</v>
      </c>
      <c r="F5" s="6">
        <f>SUM(E2:E5)</f>
        <v>78013790</v>
      </c>
      <c r="G5" s="7"/>
      <c r="H5" s="12">
        <f t="shared" si="0"/>
        <v>19847.43</v>
      </c>
    </row>
    <row r="6" spans="1:8" ht="15.6" x14ac:dyDescent="0.3">
      <c r="A6" s="1" t="s">
        <v>0</v>
      </c>
      <c r="B6" s="6">
        <v>14390960</v>
      </c>
      <c r="C6" s="6">
        <v>4081650</v>
      </c>
      <c r="D6" s="6">
        <v>2409480</v>
      </c>
      <c r="E6" s="6">
        <f t="shared" si="1"/>
        <v>20882090</v>
      </c>
      <c r="F6" s="6">
        <f>SUM(E2:E6)</f>
        <v>98895880</v>
      </c>
      <c r="G6" s="7"/>
      <c r="H6" s="12">
        <f t="shared" si="0"/>
        <v>20882.09</v>
      </c>
    </row>
    <row r="7" spans="1:8" ht="15.6" x14ac:dyDescent="0.3">
      <c r="A7" s="1" t="s">
        <v>6</v>
      </c>
      <c r="B7" s="6">
        <v>17852030</v>
      </c>
      <c r="C7" s="6">
        <v>4940390</v>
      </c>
      <c r="D7" s="6">
        <v>3108380</v>
      </c>
      <c r="E7" s="6">
        <f t="shared" si="1"/>
        <v>25900800</v>
      </c>
      <c r="F7" s="6">
        <f>SUM(E2:E7)</f>
        <v>124796680</v>
      </c>
      <c r="G7" s="7"/>
      <c r="H7" s="12">
        <f t="shared" si="0"/>
        <v>25900.799999999999</v>
      </c>
    </row>
    <row r="8" spans="1:8" ht="15.6" x14ac:dyDescent="0.3">
      <c r="A8" s="1" t="s">
        <v>1</v>
      </c>
      <c r="B8" s="6">
        <v>16761240</v>
      </c>
      <c r="C8" s="6">
        <v>3812400</v>
      </c>
      <c r="D8" s="6">
        <v>3255660</v>
      </c>
      <c r="E8" s="6">
        <f t="shared" si="1"/>
        <v>23829300</v>
      </c>
      <c r="F8" s="6">
        <f>SUM(E2:E8)</f>
        <v>148625980</v>
      </c>
      <c r="G8" s="7"/>
      <c r="H8" s="12">
        <f t="shared" si="0"/>
        <v>23829.3</v>
      </c>
    </row>
    <row r="9" spans="1:8" ht="15.6" x14ac:dyDescent="0.3">
      <c r="A9" s="1" t="s">
        <v>7</v>
      </c>
      <c r="B9" s="6">
        <v>15493550</v>
      </c>
      <c r="C9" s="6">
        <v>3567950</v>
      </c>
      <c r="D9" s="6">
        <v>3059060</v>
      </c>
      <c r="E9" s="6">
        <f t="shared" si="1"/>
        <v>22120560</v>
      </c>
      <c r="F9" s="6">
        <f>SUM(E2:E9)</f>
        <v>170746540</v>
      </c>
      <c r="G9" s="7"/>
      <c r="H9" s="12">
        <f t="shared" si="0"/>
        <v>22120.560000000001</v>
      </c>
    </row>
    <row r="10" spans="1:8" ht="15.6" x14ac:dyDescent="0.3">
      <c r="A10" s="1" t="s">
        <v>8</v>
      </c>
      <c r="B10" s="6">
        <v>15052050</v>
      </c>
      <c r="C10" s="6">
        <v>3886900</v>
      </c>
      <c r="D10" s="6">
        <v>3323330</v>
      </c>
      <c r="E10" s="6">
        <f t="shared" si="1"/>
        <v>22262280</v>
      </c>
      <c r="F10" s="6">
        <f>SUM(E2:E10)</f>
        <v>193008820</v>
      </c>
      <c r="G10" s="7"/>
      <c r="H10" s="12">
        <f t="shared" si="0"/>
        <v>22262.28</v>
      </c>
    </row>
    <row r="11" spans="1:8" ht="15.6" x14ac:dyDescent="0.3">
      <c r="A11" s="1" t="s">
        <v>9</v>
      </c>
      <c r="B11" s="6">
        <v>15077590</v>
      </c>
      <c r="C11" s="6">
        <v>4355280</v>
      </c>
      <c r="D11" s="6">
        <v>3390540</v>
      </c>
      <c r="E11" s="6">
        <f t="shared" si="1"/>
        <v>22823410</v>
      </c>
      <c r="F11" s="6">
        <f>SUM(E2:E11)</f>
        <v>215832230</v>
      </c>
      <c r="G11" s="7"/>
      <c r="H11" s="12">
        <f t="shared" si="0"/>
        <v>22823.41</v>
      </c>
    </row>
    <row r="12" spans="1:8" ht="15.6" x14ac:dyDescent="0.3">
      <c r="A12" s="1" t="s">
        <v>10</v>
      </c>
      <c r="B12" s="6">
        <v>13234190</v>
      </c>
      <c r="C12" s="6">
        <v>3507960</v>
      </c>
      <c r="D12" s="6">
        <v>2957720</v>
      </c>
      <c r="E12" s="6">
        <f t="shared" si="1"/>
        <v>19699870</v>
      </c>
      <c r="F12" s="6">
        <f>SUM(E2:E12)</f>
        <v>235532100</v>
      </c>
      <c r="G12" s="7"/>
      <c r="H12" s="12">
        <f t="shared" si="0"/>
        <v>19699.87</v>
      </c>
    </row>
    <row r="13" spans="1:8" ht="15.6" x14ac:dyDescent="0.3">
      <c r="A13" s="1" t="s">
        <v>11</v>
      </c>
      <c r="B13" s="6">
        <v>12297840</v>
      </c>
      <c r="C13" s="6">
        <v>2869370</v>
      </c>
      <c r="D13" s="6">
        <v>2477170</v>
      </c>
      <c r="E13" s="6">
        <f t="shared" si="1"/>
        <v>17644380</v>
      </c>
      <c r="F13" s="22">
        <f>SUM(E2:E13)</f>
        <v>253176480</v>
      </c>
      <c r="G13" s="7"/>
      <c r="H13" s="12">
        <f t="shared" si="0"/>
        <v>17644.38</v>
      </c>
    </row>
    <row r="14" spans="1:8" ht="15.6" x14ac:dyDescent="0.3">
      <c r="A14" s="17" t="s">
        <v>24</v>
      </c>
      <c r="B14" s="16">
        <f>SUM(B2:B13)</f>
        <v>175785570</v>
      </c>
      <c r="C14" s="16">
        <f>SUM(C2:C13)</f>
        <v>43281330</v>
      </c>
      <c r="D14" s="16">
        <f>SUM(D2:D13)</f>
        <v>34109580</v>
      </c>
      <c r="E14" s="22">
        <f>SUM(E2:E13)</f>
        <v>253176480</v>
      </c>
      <c r="F14" s="51">
        <v>253177</v>
      </c>
      <c r="G14" s="51" t="s">
        <v>52</v>
      </c>
      <c r="H14" s="12">
        <f>SUM(H2:H13)</f>
        <v>253176.48</v>
      </c>
    </row>
    <row r="15" spans="1:8" ht="15.6" x14ac:dyDescent="0.3">
      <c r="A15" s="20" t="s">
        <v>31</v>
      </c>
      <c r="B15" s="21">
        <f>B14/1000</f>
        <v>175785.57</v>
      </c>
      <c r="C15" s="21">
        <f>C14/1000</f>
        <v>43281.33</v>
      </c>
      <c r="D15" s="21">
        <f>D14/1000</f>
        <v>34109.58</v>
      </c>
      <c r="E15" s="21">
        <f>SUM(B15:D15)</f>
        <v>253176.48000000004</v>
      </c>
    </row>
    <row r="16" spans="1:8" ht="18" x14ac:dyDescent="0.35">
      <c r="A16" s="18"/>
      <c r="B16" s="19"/>
      <c r="C16" s="19"/>
      <c r="D16" s="19">
        <v>34699</v>
      </c>
      <c r="E16" s="44">
        <f>SUM(D16,C15,B15)</f>
        <v>253765.90000000002</v>
      </c>
      <c r="F16" s="19"/>
      <c r="G16" s="7"/>
      <c r="H16" s="7"/>
    </row>
    <row r="17" spans="1:6" ht="15.6" x14ac:dyDescent="0.3">
      <c r="A17" s="1"/>
      <c r="B17" s="2"/>
      <c r="C17" s="2"/>
      <c r="D17" s="2"/>
      <c r="E17" s="15"/>
      <c r="F17" s="15"/>
    </row>
    <row r="18" spans="1:6" ht="15.6" x14ac:dyDescent="0.3">
      <c r="A18" s="1" t="s">
        <v>53</v>
      </c>
      <c r="B18" s="2">
        <v>175786</v>
      </c>
      <c r="C18" s="2">
        <v>43281</v>
      </c>
      <c r="D18" s="2">
        <v>34110</v>
      </c>
      <c r="E18" s="15">
        <f>SUM(B18:D18)</f>
        <v>253177</v>
      </c>
      <c r="F18" s="15"/>
    </row>
    <row r="19" spans="1:6" ht="15.6" x14ac:dyDescent="0.3">
      <c r="A19" s="1"/>
      <c r="B19" s="2"/>
      <c r="C19" s="2"/>
      <c r="D19" s="2"/>
      <c r="E19" s="15"/>
      <c r="F19" s="15"/>
    </row>
    <row r="20" spans="1:6" ht="15.6" x14ac:dyDescent="0.3">
      <c r="A20" s="1"/>
      <c r="B20" s="2"/>
      <c r="C20" s="2"/>
      <c r="D20" s="2"/>
      <c r="E20" s="15"/>
      <c r="F20" s="15"/>
    </row>
    <row r="21" spans="1:6" ht="15.6" x14ac:dyDescent="0.3">
      <c r="A21" s="1"/>
      <c r="B21" s="2"/>
      <c r="C21" s="2"/>
      <c r="D21" s="2"/>
      <c r="E21" s="15"/>
      <c r="F21" s="15"/>
    </row>
    <row r="22" spans="1:6" ht="15.6" x14ac:dyDescent="0.3">
      <c r="A22" s="1"/>
      <c r="B22" s="2"/>
      <c r="C22" s="2"/>
      <c r="D22" s="2"/>
      <c r="E22" s="15"/>
      <c r="F22" s="15"/>
    </row>
    <row r="23" spans="1:6" ht="15.6" x14ac:dyDescent="0.3">
      <c r="A23" s="1"/>
      <c r="B23" s="2"/>
      <c r="C23" s="2"/>
      <c r="D23" s="2"/>
      <c r="E23" s="15"/>
      <c r="F23" s="15"/>
    </row>
    <row r="24" spans="1:6" ht="15.6" x14ac:dyDescent="0.3">
      <c r="A24" s="1"/>
      <c r="B24" s="2"/>
      <c r="C24" s="2"/>
      <c r="D24" s="2"/>
      <c r="E24" s="15"/>
      <c r="F24" s="15"/>
    </row>
    <row r="25" spans="1:6" ht="15.6" x14ac:dyDescent="0.3">
      <c r="A25" s="1"/>
      <c r="B25" s="2"/>
      <c r="C25" s="2"/>
      <c r="D25" s="2"/>
      <c r="E25" s="15"/>
      <c r="F25" s="15"/>
    </row>
    <row r="26" spans="1:6" ht="15.6" x14ac:dyDescent="0.3">
      <c r="A26" s="1"/>
      <c r="B26" s="2"/>
      <c r="C26" s="2"/>
      <c r="D26" s="2"/>
      <c r="E26" s="15"/>
      <c r="F26" s="15"/>
    </row>
    <row r="27" spans="1:6" ht="15.6" x14ac:dyDescent="0.3">
      <c r="A27" s="1"/>
      <c r="B27" s="2"/>
      <c r="C27" s="2"/>
      <c r="D27" s="2"/>
      <c r="E27" s="15"/>
      <c r="F27" s="15"/>
    </row>
    <row r="28" spans="1:6" ht="15.6" x14ac:dyDescent="0.3">
      <c r="A28" s="1"/>
      <c r="B28" s="2"/>
      <c r="C28" s="2"/>
      <c r="D28" s="2"/>
      <c r="E28" s="15"/>
      <c r="F28" s="16"/>
    </row>
    <row r="29" spans="1:6" ht="15.6" x14ac:dyDescent="0.3">
      <c r="A29" s="17"/>
      <c r="B29" s="16"/>
      <c r="C29" s="16"/>
      <c r="D29" s="16"/>
      <c r="E29" s="16"/>
      <c r="F29" s="15"/>
    </row>
    <row r="31" spans="1:6" ht="18" x14ac:dyDescent="0.35">
      <c r="A31" s="14"/>
      <c r="B31" s="14"/>
      <c r="C31" s="14"/>
      <c r="D31" s="14"/>
      <c r="E31" s="14"/>
      <c r="F31" s="14"/>
    </row>
    <row r="32" spans="1:6" ht="15.6" x14ac:dyDescent="0.3">
      <c r="A32" s="1"/>
    </row>
    <row r="33" spans="1:1" ht="15.6" x14ac:dyDescent="0.3">
      <c r="A33" s="1"/>
    </row>
    <row r="34" spans="1:1" ht="15.6" x14ac:dyDescent="0.3">
      <c r="A34" s="1"/>
    </row>
    <row r="35" spans="1:1" ht="15.6" x14ac:dyDescent="0.3">
      <c r="A35" s="1"/>
    </row>
    <row r="36" spans="1:1" ht="15.6" x14ac:dyDescent="0.3">
      <c r="A36" s="1"/>
    </row>
    <row r="37" spans="1:1" ht="15.6" x14ac:dyDescent="0.3">
      <c r="A37" s="1"/>
    </row>
    <row r="38" spans="1:1" ht="15.6" x14ac:dyDescent="0.3">
      <c r="A38" s="1"/>
    </row>
    <row r="39" spans="1:1" ht="15.6" x14ac:dyDescent="0.3">
      <c r="A39" s="1"/>
    </row>
    <row r="40" spans="1:1" ht="15.6" x14ac:dyDescent="0.3">
      <c r="A40" s="1"/>
    </row>
    <row r="41" spans="1:1" ht="15.6" x14ac:dyDescent="0.3">
      <c r="A41" s="1"/>
    </row>
    <row r="42" spans="1:1" ht="15.6" x14ac:dyDescent="0.3">
      <c r="A42" s="1"/>
    </row>
    <row r="43" spans="1:1" ht="15.6" x14ac:dyDescent="0.3">
      <c r="A43" s="1"/>
    </row>
  </sheetData>
  <pageMargins left="0.7" right="0.7" top="0.75" bottom="0.75" header="0.3" footer="0.3"/>
  <pageSetup scale="87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21"/>
  <sheetViews>
    <sheetView workbookViewId="0">
      <selection activeCell="D14" sqref="D14"/>
    </sheetView>
  </sheetViews>
  <sheetFormatPr defaultRowHeight="14.4" x14ac:dyDescent="0.3"/>
  <cols>
    <col min="1" max="1" width="12.44140625" customWidth="1"/>
    <col min="2" max="2" width="18.5546875" customWidth="1"/>
    <col min="3" max="3" width="15.109375" customWidth="1"/>
    <col min="4" max="4" width="14.88671875" customWidth="1"/>
    <col min="5" max="5" width="16.33203125" customWidth="1"/>
    <col min="6" max="6" width="15.88671875" customWidth="1"/>
    <col min="7" max="7" width="25.6640625" customWidth="1"/>
    <col min="8" max="8" width="18.44140625" customWidth="1"/>
    <col min="9" max="9" width="34.88671875" customWidth="1"/>
  </cols>
  <sheetData>
    <row r="1" spans="1:10" ht="15.6" x14ac:dyDescent="0.3">
      <c r="A1" s="3">
        <v>2023</v>
      </c>
      <c r="B1" s="4" t="s">
        <v>17</v>
      </c>
      <c r="C1" s="4" t="s">
        <v>18</v>
      </c>
      <c r="D1" s="4" t="s">
        <v>19</v>
      </c>
      <c r="E1" s="4" t="s">
        <v>15</v>
      </c>
      <c r="F1" s="4" t="s">
        <v>14</v>
      </c>
      <c r="G1" s="4" t="s">
        <v>20</v>
      </c>
      <c r="H1" s="4" t="s">
        <v>16</v>
      </c>
      <c r="I1" s="5" t="s">
        <v>26</v>
      </c>
    </row>
    <row r="2" spans="1:10" ht="15.6" x14ac:dyDescent="0.3">
      <c r="A2" s="1" t="s">
        <v>5</v>
      </c>
      <c r="B2" s="6">
        <v>21365920</v>
      </c>
      <c r="C2" s="10">
        <f>D2+E2+F2</f>
        <v>4414</v>
      </c>
      <c r="D2" s="6">
        <v>3383</v>
      </c>
      <c r="E2" s="6">
        <v>724</v>
      </c>
      <c r="F2" s="6">
        <v>307</v>
      </c>
      <c r="G2" s="10">
        <f>B2</f>
        <v>21365920</v>
      </c>
      <c r="H2" s="10">
        <f>G2</f>
        <v>21365920</v>
      </c>
      <c r="I2" s="12">
        <f>G2/1000</f>
        <v>21365.919999999998</v>
      </c>
    </row>
    <row r="3" spans="1:10" ht="15.6" x14ac:dyDescent="0.3">
      <c r="A3" s="1" t="s">
        <v>4</v>
      </c>
      <c r="B3" s="6">
        <v>18908700</v>
      </c>
      <c r="C3" s="10">
        <f t="shared" ref="C3:C13" si="0">D3+E3+F3</f>
        <v>4407</v>
      </c>
      <c r="D3" s="6">
        <v>3378</v>
      </c>
      <c r="E3" s="6">
        <v>722</v>
      </c>
      <c r="F3" s="6">
        <v>307</v>
      </c>
      <c r="G3" s="10">
        <f t="shared" ref="G3:G13" si="1">B3</f>
        <v>18908700</v>
      </c>
      <c r="H3" s="10">
        <f>SUM(G2:G3)</f>
        <v>40274620</v>
      </c>
      <c r="I3" s="12">
        <f t="shared" ref="I3:I13" si="2">G3/1000</f>
        <v>18908.7</v>
      </c>
    </row>
    <row r="4" spans="1:10" ht="15.6" x14ac:dyDescent="0.3">
      <c r="A4" s="1" t="s">
        <v>2</v>
      </c>
      <c r="B4" s="6">
        <v>17891740</v>
      </c>
      <c r="C4" s="10">
        <f t="shared" si="0"/>
        <v>4416</v>
      </c>
      <c r="D4" s="6">
        <v>3389</v>
      </c>
      <c r="E4" s="6">
        <v>722</v>
      </c>
      <c r="F4" s="6">
        <v>305</v>
      </c>
      <c r="G4" s="10">
        <f t="shared" si="1"/>
        <v>17891740</v>
      </c>
      <c r="H4" s="10">
        <f>SUM(G2:G4)</f>
        <v>58166360</v>
      </c>
      <c r="I4" s="12">
        <f t="shared" si="2"/>
        <v>17891.740000000002</v>
      </c>
    </row>
    <row r="5" spans="1:10" ht="15.6" x14ac:dyDescent="0.3">
      <c r="A5" s="1" t="s">
        <v>3</v>
      </c>
      <c r="B5" s="6">
        <v>19847430</v>
      </c>
      <c r="C5" s="10">
        <f t="shared" si="0"/>
        <v>4410</v>
      </c>
      <c r="D5" s="6">
        <v>3377</v>
      </c>
      <c r="E5" s="6">
        <v>728</v>
      </c>
      <c r="F5" s="6">
        <v>305</v>
      </c>
      <c r="G5" s="10">
        <f t="shared" si="1"/>
        <v>19847430</v>
      </c>
      <c r="H5" s="10">
        <f>SUM(G2:G5)</f>
        <v>78013790</v>
      </c>
      <c r="I5" s="12">
        <f t="shared" si="2"/>
        <v>19847.43</v>
      </c>
    </row>
    <row r="6" spans="1:10" ht="15.6" x14ac:dyDescent="0.3">
      <c r="A6" s="1" t="s">
        <v>0</v>
      </c>
      <c r="B6" s="6">
        <v>20882090</v>
      </c>
      <c r="C6" s="10">
        <f t="shared" si="0"/>
        <v>4427</v>
      </c>
      <c r="D6" s="6">
        <v>3381</v>
      </c>
      <c r="E6" s="6">
        <v>736</v>
      </c>
      <c r="F6" s="6">
        <v>310</v>
      </c>
      <c r="G6" s="10">
        <f t="shared" si="1"/>
        <v>20882090</v>
      </c>
      <c r="H6" s="10">
        <f>SUM(G2:G6)</f>
        <v>98895880</v>
      </c>
      <c r="I6" s="12">
        <f t="shared" si="2"/>
        <v>20882.09</v>
      </c>
    </row>
    <row r="7" spans="1:10" ht="15.6" x14ac:dyDescent="0.3">
      <c r="A7" s="1" t="s">
        <v>6</v>
      </c>
      <c r="B7" s="6">
        <v>25900800</v>
      </c>
      <c r="C7" s="10">
        <f t="shared" si="0"/>
        <v>4447</v>
      </c>
      <c r="D7" s="6">
        <v>3385</v>
      </c>
      <c r="E7" s="6">
        <v>742</v>
      </c>
      <c r="F7" s="6">
        <v>320</v>
      </c>
      <c r="G7" s="10">
        <f t="shared" si="1"/>
        <v>25900800</v>
      </c>
      <c r="H7" s="10">
        <f>SUM(G2:G7)</f>
        <v>124796680</v>
      </c>
      <c r="I7" s="12">
        <f t="shared" si="2"/>
        <v>25900.799999999999</v>
      </c>
    </row>
    <row r="8" spans="1:10" ht="15.6" x14ac:dyDescent="0.3">
      <c r="A8" s="1" t="s">
        <v>1</v>
      </c>
      <c r="B8" s="6">
        <v>23829300</v>
      </c>
      <c r="C8" s="10">
        <f t="shared" si="0"/>
        <v>4445</v>
      </c>
      <c r="D8" s="6">
        <v>3381</v>
      </c>
      <c r="E8" s="6">
        <v>744</v>
      </c>
      <c r="F8" s="6">
        <v>320</v>
      </c>
      <c r="G8" s="10">
        <f t="shared" si="1"/>
        <v>23829300</v>
      </c>
      <c r="H8" s="10">
        <f>SUM(G2:G8)</f>
        <v>148625980</v>
      </c>
      <c r="I8" s="12">
        <f t="shared" si="2"/>
        <v>23829.3</v>
      </c>
    </row>
    <row r="9" spans="1:10" ht="15.6" x14ac:dyDescent="0.3">
      <c r="A9" s="1" t="s">
        <v>7</v>
      </c>
      <c r="B9" s="6">
        <v>22120560</v>
      </c>
      <c r="C9" s="10">
        <f t="shared" si="0"/>
        <v>4466</v>
      </c>
      <c r="D9" s="6">
        <v>3394</v>
      </c>
      <c r="E9" s="6">
        <v>752</v>
      </c>
      <c r="F9" s="6">
        <v>320</v>
      </c>
      <c r="G9" s="10">
        <f t="shared" si="1"/>
        <v>22120560</v>
      </c>
      <c r="H9" s="10">
        <f>SUM(G2:G9)</f>
        <v>170746540</v>
      </c>
      <c r="I9" s="12">
        <f t="shared" si="2"/>
        <v>22120.560000000001</v>
      </c>
    </row>
    <row r="10" spans="1:10" ht="15.6" x14ac:dyDescent="0.3">
      <c r="A10" s="1" t="s">
        <v>8</v>
      </c>
      <c r="B10" s="6">
        <v>22262280</v>
      </c>
      <c r="C10" s="10">
        <f t="shared" si="0"/>
        <v>4466</v>
      </c>
      <c r="D10" s="6">
        <v>3395</v>
      </c>
      <c r="E10" s="6">
        <v>753</v>
      </c>
      <c r="F10" s="6">
        <v>318</v>
      </c>
      <c r="G10" s="10">
        <f t="shared" si="1"/>
        <v>22262280</v>
      </c>
      <c r="H10" s="10">
        <f>SUM(G2:G10)</f>
        <v>193008820</v>
      </c>
      <c r="I10" s="12">
        <f t="shared" si="2"/>
        <v>22262.28</v>
      </c>
    </row>
    <row r="11" spans="1:10" ht="15.6" x14ac:dyDescent="0.3">
      <c r="A11" s="1" t="s">
        <v>9</v>
      </c>
      <c r="B11" s="6">
        <v>22823410</v>
      </c>
      <c r="C11" s="10">
        <f t="shared" si="0"/>
        <v>4472</v>
      </c>
      <c r="D11" s="6">
        <v>3402</v>
      </c>
      <c r="E11" s="6">
        <v>751</v>
      </c>
      <c r="F11" s="6">
        <v>319</v>
      </c>
      <c r="G11" s="10">
        <f t="shared" si="1"/>
        <v>22823410</v>
      </c>
      <c r="H11" s="10">
        <f>SUM(G2:G11)</f>
        <v>215832230</v>
      </c>
      <c r="I11" s="12">
        <f t="shared" si="2"/>
        <v>22823.41</v>
      </c>
    </row>
    <row r="12" spans="1:10" ht="15.6" x14ac:dyDescent="0.3">
      <c r="A12" s="1" t="s">
        <v>10</v>
      </c>
      <c r="B12" s="6">
        <v>19699870</v>
      </c>
      <c r="C12" s="10">
        <f t="shared" si="0"/>
        <v>4481</v>
      </c>
      <c r="D12" s="6">
        <v>3400</v>
      </c>
      <c r="E12" s="6">
        <v>763</v>
      </c>
      <c r="F12" s="6">
        <v>318</v>
      </c>
      <c r="G12" s="10">
        <f t="shared" si="1"/>
        <v>19699870</v>
      </c>
      <c r="H12" s="10">
        <f>SUM(G2:G12)</f>
        <v>235532100</v>
      </c>
      <c r="I12" s="12">
        <f t="shared" si="2"/>
        <v>19699.87</v>
      </c>
    </row>
    <row r="13" spans="1:10" ht="15.6" x14ac:dyDescent="0.3">
      <c r="A13" s="1" t="s">
        <v>11</v>
      </c>
      <c r="B13" s="6">
        <v>17644380</v>
      </c>
      <c r="C13" s="10">
        <f t="shared" si="0"/>
        <v>4477</v>
      </c>
      <c r="D13" s="6">
        <v>3393</v>
      </c>
      <c r="E13" s="6">
        <v>766</v>
      </c>
      <c r="F13" s="6">
        <v>318</v>
      </c>
      <c r="G13" s="10">
        <f t="shared" si="1"/>
        <v>17644380</v>
      </c>
      <c r="H13" s="11">
        <f>SUM(G2:G13)</f>
        <v>253176480</v>
      </c>
      <c r="I13" s="12">
        <f t="shared" si="2"/>
        <v>17644.38</v>
      </c>
    </row>
    <row r="14" spans="1:10" x14ac:dyDescent="0.3">
      <c r="A14" s="7"/>
      <c r="B14" s="11">
        <f>SUM(B2:B13)</f>
        <v>253176480</v>
      </c>
      <c r="C14" s="7"/>
      <c r="D14" s="7"/>
      <c r="E14" s="7"/>
      <c r="F14" s="7"/>
      <c r="H14" s="2">
        <f>H13/1000</f>
        <v>253176.48</v>
      </c>
      <c r="I14" s="13">
        <f>SUM(I2:I13)</f>
        <v>253176.48</v>
      </c>
    </row>
    <row r="15" spans="1:10" x14ac:dyDescent="0.3">
      <c r="A15" s="7"/>
      <c r="B15" s="7"/>
      <c r="C15" s="7"/>
      <c r="D15" s="7"/>
      <c r="E15" s="7"/>
      <c r="F15" s="7"/>
      <c r="G15" s="7"/>
      <c r="H15" s="7"/>
      <c r="I15" s="43">
        <f>I14</f>
        <v>253176.48</v>
      </c>
      <c r="J15" t="s">
        <v>50</v>
      </c>
    </row>
    <row r="16" spans="1:10" x14ac:dyDescent="0.3">
      <c r="A16" s="7"/>
      <c r="B16" s="7"/>
      <c r="C16" s="7"/>
      <c r="D16" s="7"/>
      <c r="E16" s="7"/>
      <c r="F16" s="7"/>
      <c r="G16" s="7"/>
      <c r="H16" s="7"/>
      <c r="I16" s="7"/>
    </row>
    <row r="17" spans="1:9" x14ac:dyDescent="0.3">
      <c r="A17" s="8" t="s">
        <v>49</v>
      </c>
      <c r="B17" s="9"/>
      <c r="C17" s="7"/>
      <c r="D17" s="7"/>
      <c r="E17" s="7"/>
      <c r="F17" s="7"/>
      <c r="G17" s="7"/>
      <c r="H17" s="7"/>
      <c r="I17" s="7"/>
    </row>
    <row r="18" spans="1:9" x14ac:dyDescent="0.3">
      <c r="A18" s="7"/>
      <c r="B18" s="7"/>
      <c r="C18" s="7"/>
      <c r="D18" s="7"/>
      <c r="E18" s="7"/>
      <c r="F18" s="7"/>
      <c r="G18" s="7"/>
      <c r="H18" s="7"/>
      <c r="I18" s="7"/>
    </row>
    <row r="19" spans="1:9" x14ac:dyDescent="0.3">
      <c r="A19" s="7"/>
      <c r="B19" s="7"/>
      <c r="C19" s="7" t="s">
        <v>45</v>
      </c>
      <c r="D19" s="7"/>
      <c r="E19" s="7"/>
      <c r="F19" s="7"/>
      <c r="G19" s="7"/>
      <c r="H19" s="7"/>
      <c r="I19" s="7"/>
    </row>
    <row r="20" spans="1:9" x14ac:dyDescent="0.3">
      <c r="A20" s="7"/>
      <c r="B20" s="7"/>
      <c r="C20" s="7"/>
      <c r="D20" s="7"/>
      <c r="E20" s="7"/>
      <c r="F20" s="7"/>
      <c r="G20" s="7"/>
      <c r="H20" s="7"/>
      <c r="I20" s="7"/>
    </row>
    <row r="21" spans="1:9" x14ac:dyDescent="0.3">
      <c r="A21" s="7"/>
      <c r="B21" s="7"/>
      <c r="C21" s="7"/>
      <c r="D21" s="7"/>
      <c r="E21" s="7"/>
      <c r="F21" s="7"/>
      <c r="G21" s="7"/>
      <c r="H21" s="7"/>
      <c r="I21" s="7"/>
    </row>
  </sheetData>
  <pageMargins left="0.7" right="0.7" top="0.75" bottom="0.75" header="0.3" footer="0.3"/>
  <pageSetup scale="64" fitToHeight="0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18"/>
  <sheetViews>
    <sheetView workbookViewId="0">
      <selection activeCell="E18" sqref="E18"/>
    </sheetView>
  </sheetViews>
  <sheetFormatPr defaultRowHeight="14.4" x14ac:dyDescent="0.3"/>
  <cols>
    <col min="1" max="1" width="22.109375" customWidth="1"/>
    <col min="2" max="2" width="11.88671875" customWidth="1"/>
    <col min="3" max="4" width="13.88671875" customWidth="1"/>
    <col min="5" max="5" width="9.88671875" bestFit="1" customWidth="1"/>
    <col min="6" max="6" width="12.44140625" customWidth="1"/>
    <col min="8" max="8" width="36.33203125" customWidth="1"/>
  </cols>
  <sheetData>
    <row r="1" spans="1:8" ht="15.6" x14ac:dyDescent="0.3">
      <c r="A1" s="3">
        <v>2022</v>
      </c>
      <c r="B1" s="1" t="s">
        <v>21</v>
      </c>
      <c r="C1" s="1" t="s">
        <v>22</v>
      </c>
      <c r="D1" s="1" t="s">
        <v>28</v>
      </c>
      <c r="E1" s="1" t="s">
        <v>12</v>
      </c>
      <c r="F1" s="1" t="s">
        <v>23</v>
      </c>
      <c r="G1" s="1" t="s">
        <v>25</v>
      </c>
      <c r="H1" s="27" t="s">
        <v>29</v>
      </c>
    </row>
    <row r="2" spans="1:8" ht="15.6" x14ac:dyDescent="0.3">
      <c r="A2" s="1" t="s">
        <v>5</v>
      </c>
      <c r="B2" s="6">
        <v>1100000</v>
      </c>
      <c r="C2" s="6">
        <v>4453000</v>
      </c>
      <c r="D2" s="6"/>
      <c r="E2" s="10">
        <f>SUM(B2:D2)</f>
        <v>5553000</v>
      </c>
      <c r="F2" s="10">
        <f>SUM(E2)</f>
        <v>5553000</v>
      </c>
      <c r="G2" s="7"/>
      <c r="H2" s="28">
        <f>E2/1000</f>
        <v>5553</v>
      </c>
    </row>
    <row r="3" spans="1:8" ht="15.6" x14ac:dyDescent="0.3">
      <c r="A3" s="1" t="s">
        <v>4</v>
      </c>
      <c r="B3" s="6">
        <v>1355000</v>
      </c>
      <c r="C3" s="6">
        <v>3746000</v>
      </c>
      <c r="D3" s="6"/>
      <c r="E3" s="10">
        <f t="shared" ref="E3:E13" si="0">SUM(B3:D3)</f>
        <v>5101000</v>
      </c>
      <c r="F3" s="10">
        <f>SUM(E2:E3)</f>
        <v>10654000</v>
      </c>
      <c r="G3" s="7"/>
      <c r="H3" s="28">
        <f t="shared" ref="H3:H13" si="1">E3/1000</f>
        <v>5101</v>
      </c>
    </row>
    <row r="4" spans="1:8" ht="15.6" x14ac:dyDescent="0.3">
      <c r="A4" s="1" t="s">
        <v>2</v>
      </c>
      <c r="B4" s="6">
        <v>530000</v>
      </c>
      <c r="C4" s="6">
        <v>1881500</v>
      </c>
      <c r="D4" s="6"/>
      <c r="E4" s="10">
        <f t="shared" si="0"/>
        <v>2411500</v>
      </c>
      <c r="F4" s="10">
        <f>SUM(E2:E4)</f>
        <v>13065500</v>
      </c>
      <c r="G4" s="7"/>
      <c r="H4" s="28">
        <f t="shared" si="1"/>
        <v>2411.5</v>
      </c>
    </row>
    <row r="5" spans="1:8" ht="15.6" x14ac:dyDescent="0.3">
      <c r="A5" s="1" t="s">
        <v>3</v>
      </c>
      <c r="B5" s="6">
        <v>445000</v>
      </c>
      <c r="C5" s="6">
        <v>3719000</v>
      </c>
      <c r="D5" s="6"/>
      <c r="E5" s="10">
        <f t="shared" si="0"/>
        <v>4164000</v>
      </c>
      <c r="F5" s="10">
        <f>SUM(E2:E5)</f>
        <v>17229500</v>
      </c>
      <c r="G5" s="7"/>
      <c r="H5" s="28">
        <f t="shared" si="1"/>
        <v>4164</v>
      </c>
    </row>
    <row r="6" spans="1:8" ht="15.6" x14ac:dyDescent="0.3">
      <c r="A6" s="1" t="s">
        <v>0</v>
      </c>
      <c r="B6" s="6">
        <v>240000</v>
      </c>
      <c r="C6" s="6">
        <v>1860000</v>
      </c>
      <c r="D6" s="6"/>
      <c r="E6" s="10">
        <f t="shared" si="0"/>
        <v>2100000</v>
      </c>
      <c r="F6" s="10">
        <f>SUM(E2:E6)</f>
        <v>19329500</v>
      </c>
      <c r="G6" s="7"/>
      <c r="H6" s="12">
        <f t="shared" si="1"/>
        <v>2100</v>
      </c>
    </row>
    <row r="7" spans="1:8" ht="15.6" x14ac:dyDescent="0.3">
      <c r="A7" s="1" t="s">
        <v>6</v>
      </c>
      <c r="B7" s="6">
        <v>167000</v>
      </c>
      <c r="C7" s="6">
        <v>3101500</v>
      </c>
      <c r="D7" s="6"/>
      <c r="E7" s="10">
        <f t="shared" si="0"/>
        <v>3268500</v>
      </c>
      <c r="F7" s="10">
        <f>SUM(E2:E7)</f>
        <v>22598000</v>
      </c>
      <c r="G7" s="7"/>
      <c r="H7" s="28">
        <f t="shared" si="1"/>
        <v>3268.5</v>
      </c>
    </row>
    <row r="8" spans="1:8" ht="15.6" x14ac:dyDescent="0.3">
      <c r="A8" s="1" t="s">
        <v>1</v>
      </c>
      <c r="B8" s="6">
        <v>130000</v>
      </c>
      <c r="C8" s="6">
        <v>2671500</v>
      </c>
      <c r="D8" s="6"/>
      <c r="E8" s="10">
        <f t="shared" si="0"/>
        <v>2801500</v>
      </c>
      <c r="F8" s="10">
        <f>SUM(E2:E8)</f>
        <v>25399500</v>
      </c>
      <c r="G8" s="7"/>
      <c r="H8" s="28">
        <f t="shared" si="1"/>
        <v>2801.5</v>
      </c>
    </row>
    <row r="9" spans="1:8" ht="15.6" x14ac:dyDescent="0.3">
      <c r="A9" s="1" t="s">
        <v>7</v>
      </c>
      <c r="B9" s="6">
        <v>145000</v>
      </c>
      <c r="C9" s="6">
        <v>3753000</v>
      </c>
      <c r="D9" s="6"/>
      <c r="E9" s="10">
        <f t="shared" si="0"/>
        <v>3898000</v>
      </c>
      <c r="F9" s="10">
        <f>SUM(E2:E9)</f>
        <v>29297500</v>
      </c>
      <c r="G9" s="7"/>
      <c r="H9" s="28">
        <f t="shared" si="1"/>
        <v>3898</v>
      </c>
    </row>
    <row r="10" spans="1:8" ht="15.6" x14ac:dyDescent="0.3">
      <c r="A10" s="1" t="s">
        <v>8</v>
      </c>
      <c r="B10" s="6">
        <v>700000</v>
      </c>
      <c r="C10" s="6">
        <v>3738000</v>
      </c>
      <c r="D10" s="6"/>
      <c r="E10" s="10">
        <f t="shared" si="0"/>
        <v>4438000</v>
      </c>
      <c r="F10" s="10">
        <f>SUM(E2:E10)</f>
        <v>33735500</v>
      </c>
      <c r="G10" s="7"/>
      <c r="H10" s="28">
        <f t="shared" si="1"/>
        <v>4438</v>
      </c>
    </row>
    <row r="11" spans="1:8" ht="15.6" x14ac:dyDescent="0.3">
      <c r="A11" s="1" t="s">
        <v>9</v>
      </c>
      <c r="B11" s="6">
        <v>75000</v>
      </c>
      <c r="C11" s="6">
        <v>1869000</v>
      </c>
      <c r="D11" s="6"/>
      <c r="E11" s="10">
        <f t="shared" si="0"/>
        <v>1944000</v>
      </c>
      <c r="F11" s="10">
        <f>SUM(E2:E11)</f>
        <v>35679500</v>
      </c>
      <c r="G11" s="7"/>
      <c r="H11" s="28">
        <f t="shared" si="1"/>
        <v>1944</v>
      </c>
    </row>
    <row r="12" spans="1:8" ht="15.6" x14ac:dyDescent="0.3">
      <c r="A12" s="1" t="s">
        <v>10</v>
      </c>
      <c r="B12" s="6">
        <v>360000</v>
      </c>
      <c r="C12" s="6">
        <v>4001000</v>
      </c>
      <c r="D12" s="6"/>
      <c r="E12" s="10">
        <f t="shared" si="0"/>
        <v>4361000</v>
      </c>
      <c r="F12" s="10">
        <f>SUM(E2:E12)</f>
        <v>40040500</v>
      </c>
      <c r="G12" s="7"/>
      <c r="H12" s="28">
        <f t="shared" si="1"/>
        <v>4361</v>
      </c>
    </row>
    <row r="13" spans="1:8" ht="15.6" x14ac:dyDescent="0.3">
      <c r="A13" s="1" t="s">
        <v>11</v>
      </c>
      <c r="B13" s="6">
        <v>430000</v>
      </c>
      <c r="C13" s="6">
        <v>3736000</v>
      </c>
      <c r="D13" s="6"/>
      <c r="E13" s="10">
        <f t="shared" si="0"/>
        <v>4166000</v>
      </c>
      <c r="F13" s="10">
        <f>SUM(E2:E13)</f>
        <v>44206500</v>
      </c>
      <c r="G13" s="7"/>
      <c r="H13" s="28">
        <f t="shared" si="1"/>
        <v>4166</v>
      </c>
    </row>
    <row r="14" spans="1:8" ht="15.6" x14ac:dyDescent="0.3">
      <c r="A14" s="17" t="s">
        <v>24</v>
      </c>
      <c r="B14" s="16">
        <f>SUM(B2:B13)</f>
        <v>5677000</v>
      </c>
      <c r="C14" s="16">
        <f>SUM(C2:C13)</f>
        <v>38529500</v>
      </c>
      <c r="D14" s="16">
        <f>SUM(D2:D13)</f>
        <v>0</v>
      </c>
      <c r="E14" s="16">
        <f>SUM(E2:E13)</f>
        <v>44206500</v>
      </c>
      <c r="F14" s="30"/>
      <c r="G14" s="30"/>
      <c r="H14" s="31">
        <f>SUM(H2:H13)</f>
        <v>44206.5</v>
      </c>
    </row>
    <row r="15" spans="1:8" ht="15.6" x14ac:dyDescent="0.3">
      <c r="A15" s="20" t="s">
        <v>30</v>
      </c>
      <c r="B15" s="29">
        <f>B14/1000</f>
        <v>5677</v>
      </c>
      <c r="C15" s="21">
        <f>C14/1000</f>
        <v>38529.5</v>
      </c>
      <c r="D15" s="21">
        <f>D14/1000</f>
        <v>0</v>
      </c>
      <c r="E15" s="11">
        <f>E14/1000</f>
        <v>44206.5</v>
      </c>
    </row>
    <row r="16" spans="1:8" ht="15.6" x14ac:dyDescent="0.3">
      <c r="A16" s="26" t="s">
        <v>46</v>
      </c>
      <c r="B16" s="9"/>
      <c r="C16" s="7"/>
      <c r="D16" s="7"/>
      <c r="E16" s="7"/>
      <c r="F16" s="7"/>
      <c r="G16" s="7"/>
      <c r="H16" s="7"/>
    </row>
    <row r="17" spans="1:8" x14ac:dyDescent="0.3">
      <c r="A17" s="7"/>
      <c r="B17" s="7"/>
      <c r="C17" s="7"/>
      <c r="D17" s="7"/>
      <c r="E17" s="7"/>
      <c r="F17" s="7"/>
      <c r="G17" s="7"/>
      <c r="H17" s="7"/>
    </row>
    <row r="18" spans="1:8" x14ac:dyDescent="0.3">
      <c r="A18" s="7"/>
      <c r="B18" s="7"/>
      <c r="C18" s="7"/>
      <c r="D18" s="7"/>
      <c r="E18" s="7"/>
      <c r="F18" s="7"/>
      <c r="G18" s="7"/>
      <c r="H18" s="7"/>
    </row>
  </sheetData>
  <sheetProtection algorithmName="SHA-512" hashValue="RVM+55rqYKf3IoIvoQHbyxBA4PovU7GwuCes0lVBLg9r09C2WMhvXu6H0znhZnIsRbRpqxL0SOkYYJhBF9cG3w==" saltValue="85GjV9BkFdOB2hZWmHHmJw==" spinCount="100000" sheet="1" objects="1" scenario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32"/>
  <sheetViews>
    <sheetView workbookViewId="0">
      <selection activeCell="P11" sqref="P11"/>
    </sheetView>
  </sheetViews>
  <sheetFormatPr defaultRowHeight="14.4" x14ac:dyDescent="0.3"/>
  <cols>
    <col min="2" max="2" width="9.88671875" bestFit="1" customWidth="1"/>
    <col min="5" max="5" width="11.21875" customWidth="1"/>
    <col min="6" max="6" width="13.44140625" customWidth="1"/>
  </cols>
  <sheetData>
    <row r="1" spans="1:7" x14ac:dyDescent="0.3">
      <c r="A1" s="7"/>
      <c r="B1" s="7"/>
      <c r="C1" s="7"/>
      <c r="D1" s="7"/>
      <c r="E1" s="7"/>
      <c r="F1" s="7"/>
      <c r="G1" s="7"/>
    </row>
    <row r="2" spans="1:7" x14ac:dyDescent="0.3">
      <c r="A2" s="32">
        <v>2023</v>
      </c>
      <c r="B2" s="33" t="s">
        <v>47</v>
      </c>
      <c r="C2" s="33"/>
      <c r="D2" s="7"/>
      <c r="E2" s="39" t="s">
        <v>32</v>
      </c>
      <c r="F2" s="7"/>
      <c r="G2" s="7"/>
    </row>
    <row r="3" spans="1:7" x14ac:dyDescent="0.3">
      <c r="A3" s="7" t="s">
        <v>33</v>
      </c>
      <c r="B3" s="6">
        <v>1084801</v>
      </c>
      <c r="C3" s="35">
        <v>44927</v>
      </c>
      <c r="D3" s="7"/>
      <c r="E3" s="34">
        <v>2023</v>
      </c>
      <c r="F3" s="37" t="s">
        <v>44</v>
      </c>
      <c r="G3" s="7"/>
    </row>
    <row r="4" spans="1:7" x14ac:dyDescent="0.3">
      <c r="A4" s="7" t="s">
        <v>34</v>
      </c>
      <c r="B4" s="6">
        <v>845516</v>
      </c>
      <c r="C4" s="35">
        <v>45328</v>
      </c>
      <c r="D4" s="7"/>
      <c r="E4" t="s">
        <v>33</v>
      </c>
      <c r="F4" s="2">
        <v>29755400</v>
      </c>
      <c r="G4" s="7"/>
    </row>
    <row r="5" spans="1:7" x14ac:dyDescent="0.3">
      <c r="A5" s="7" t="s">
        <v>35</v>
      </c>
      <c r="B5" s="6">
        <v>874190</v>
      </c>
      <c r="C5" s="35">
        <v>44987</v>
      </c>
      <c r="D5" s="7"/>
      <c r="E5" t="s">
        <v>34</v>
      </c>
      <c r="F5" s="2">
        <v>25717700</v>
      </c>
      <c r="G5" s="7"/>
    </row>
    <row r="6" spans="1:7" x14ac:dyDescent="0.3">
      <c r="A6" s="7" t="s">
        <v>36</v>
      </c>
      <c r="B6" s="6">
        <v>972380</v>
      </c>
      <c r="C6" s="35">
        <v>45398</v>
      </c>
      <c r="D6" s="7"/>
      <c r="E6" t="s">
        <v>35</v>
      </c>
      <c r="F6" s="2">
        <v>21574800</v>
      </c>
      <c r="G6" s="7"/>
    </row>
    <row r="7" spans="1:7" x14ac:dyDescent="0.3">
      <c r="A7" s="7" t="s">
        <v>0</v>
      </c>
      <c r="B7" s="6">
        <v>977800</v>
      </c>
      <c r="C7" s="35">
        <v>45469</v>
      </c>
      <c r="D7" s="7"/>
      <c r="E7" t="s">
        <v>36</v>
      </c>
      <c r="F7" s="2">
        <v>25617100</v>
      </c>
      <c r="G7" s="7"/>
    </row>
    <row r="8" spans="1:7" x14ac:dyDescent="0.3">
      <c r="A8" s="7" t="s">
        <v>37</v>
      </c>
      <c r="B8" s="6">
        <v>1103360</v>
      </c>
      <c r="C8" s="35">
        <v>45477</v>
      </c>
      <c r="D8" s="7"/>
      <c r="E8" t="s">
        <v>0</v>
      </c>
      <c r="F8" s="2">
        <v>25459500</v>
      </c>
      <c r="G8" s="7"/>
    </row>
    <row r="9" spans="1:7" x14ac:dyDescent="0.3">
      <c r="A9" s="48" t="s">
        <v>38</v>
      </c>
      <c r="B9" s="49">
        <v>1127110</v>
      </c>
      <c r="C9" s="50">
        <v>45484</v>
      </c>
      <c r="D9" s="7"/>
      <c r="E9" s="40" t="s">
        <v>37</v>
      </c>
      <c r="F9" s="11">
        <v>30334900</v>
      </c>
      <c r="G9" s="7"/>
    </row>
    <row r="10" spans="1:7" x14ac:dyDescent="0.3">
      <c r="A10" s="7" t="s">
        <v>39</v>
      </c>
      <c r="B10" s="6">
        <v>1082820</v>
      </c>
      <c r="C10" s="35">
        <v>45533</v>
      </c>
      <c r="D10" s="7"/>
      <c r="E10" t="s">
        <v>38</v>
      </c>
      <c r="F10" s="2">
        <v>27904200</v>
      </c>
      <c r="G10" s="7"/>
    </row>
    <row r="11" spans="1:7" x14ac:dyDescent="0.3">
      <c r="A11" s="7" t="s">
        <v>40</v>
      </c>
      <c r="B11" s="6">
        <v>981743</v>
      </c>
      <c r="C11" s="35">
        <v>45537</v>
      </c>
      <c r="D11" s="7"/>
      <c r="E11" s="38" t="s">
        <v>39</v>
      </c>
      <c r="F11" s="2">
        <v>27657800</v>
      </c>
      <c r="G11" s="7"/>
    </row>
    <row r="12" spans="1:7" x14ac:dyDescent="0.3">
      <c r="A12" s="7" t="s">
        <v>41</v>
      </c>
      <c r="B12" s="6">
        <v>904820</v>
      </c>
      <c r="C12" s="35">
        <v>45569</v>
      </c>
      <c r="D12" s="7"/>
      <c r="E12" t="s">
        <v>40</v>
      </c>
      <c r="F12" s="2">
        <v>29129800</v>
      </c>
      <c r="G12" s="7"/>
    </row>
    <row r="13" spans="1:7" x14ac:dyDescent="0.3">
      <c r="A13" s="7" t="s">
        <v>42</v>
      </c>
      <c r="B13" s="6">
        <v>977558</v>
      </c>
      <c r="C13" s="35">
        <v>45609</v>
      </c>
      <c r="D13" s="7"/>
      <c r="E13" t="s">
        <v>41</v>
      </c>
      <c r="F13" s="2">
        <v>25573700</v>
      </c>
      <c r="G13" s="7"/>
    </row>
    <row r="14" spans="1:7" x14ac:dyDescent="0.3">
      <c r="A14" s="7" t="s">
        <v>43</v>
      </c>
      <c r="B14" s="45">
        <v>1011538</v>
      </c>
      <c r="C14" s="35">
        <v>45284</v>
      </c>
      <c r="D14" s="7"/>
      <c r="E14" t="s">
        <v>42</v>
      </c>
      <c r="F14" s="2">
        <v>25001000</v>
      </c>
      <c r="G14" s="7"/>
    </row>
    <row r="15" spans="1:7" x14ac:dyDescent="0.3">
      <c r="A15" s="7"/>
      <c r="B15" s="7"/>
      <c r="C15" s="7"/>
      <c r="D15" s="7"/>
      <c r="E15" t="s">
        <v>43</v>
      </c>
      <c r="F15" s="2">
        <v>24107700</v>
      </c>
      <c r="G15" s="7"/>
    </row>
    <row r="16" spans="1:7" x14ac:dyDescent="0.3">
      <c r="A16" s="36">
        <v>2023</v>
      </c>
      <c r="B16" s="33" t="s">
        <v>48</v>
      </c>
      <c r="C16" s="7"/>
      <c r="D16" s="7"/>
      <c r="F16" s="25"/>
      <c r="G16" s="7"/>
    </row>
    <row r="17" spans="1:7" x14ac:dyDescent="0.3">
      <c r="A17" s="33" t="s">
        <v>33</v>
      </c>
      <c r="B17" s="7">
        <v>770820</v>
      </c>
      <c r="C17" s="35">
        <v>45318</v>
      </c>
      <c r="D17" s="7"/>
      <c r="E17" s="7"/>
      <c r="F17" s="6"/>
      <c r="G17" s="7"/>
    </row>
    <row r="18" spans="1:7" x14ac:dyDescent="0.3">
      <c r="A18" s="8" t="s">
        <v>34</v>
      </c>
      <c r="B18" s="8">
        <v>601760</v>
      </c>
      <c r="C18" s="41">
        <v>45340</v>
      </c>
      <c r="D18" s="7"/>
      <c r="E18" s="42" t="s">
        <v>51</v>
      </c>
      <c r="F18" s="9"/>
      <c r="G18" s="7"/>
    </row>
    <row r="19" spans="1:7" x14ac:dyDescent="0.3">
      <c r="A19" s="7" t="s">
        <v>35</v>
      </c>
      <c r="B19" s="7">
        <v>758978</v>
      </c>
      <c r="C19" s="35">
        <v>44989</v>
      </c>
      <c r="D19" s="7"/>
      <c r="E19" s="7"/>
      <c r="F19" s="7"/>
      <c r="G19" s="7"/>
    </row>
    <row r="20" spans="1:7" x14ac:dyDescent="0.3">
      <c r="A20" s="7" t="s">
        <v>36</v>
      </c>
      <c r="B20" s="7">
        <v>761913</v>
      </c>
      <c r="C20" s="35">
        <v>45412</v>
      </c>
      <c r="D20" s="7"/>
      <c r="E20" s="7"/>
      <c r="F20" s="7"/>
      <c r="G20" s="7"/>
    </row>
    <row r="21" spans="1:7" x14ac:dyDescent="0.3">
      <c r="A21" s="7" t="s">
        <v>0</v>
      </c>
      <c r="B21" s="7">
        <v>777030</v>
      </c>
      <c r="C21" s="35">
        <v>45429</v>
      </c>
      <c r="D21" s="7"/>
      <c r="E21" s="7"/>
      <c r="F21" s="7"/>
      <c r="G21" s="7"/>
    </row>
    <row r="22" spans="1:7" x14ac:dyDescent="0.3">
      <c r="A22" s="7" t="s">
        <v>37</v>
      </c>
      <c r="B22" s="7">
        <v>825670</v>
      </c>
      <c r="C22" s="35">
        <v>45464</v>
      </c>
      <c r="D22" s="7"/>
      <c r="E22" s="7"/>
      <c r="F22" s="7"/>
      <c r="G22" s="7"/>
    </row>
    <row r="23" spans="1:7" x14ac:dyDescent="0.3">
      <c r="A23" s="7" t="s">
        <v>38</v>
      </c>
      <c r="B23" s="7">
        <v>692040</v>
      </c>
      <c r="C23" s="35">
        <v>45501</v>
      </c>
      <c r="D23" s="7"/>
      <c r="E23" s="7"/>
      <c r="F23" s="7"/>
      <c r="G23" s="7"/>
    </row>
    <row r="24" spans="1:7" x14ac:dyDescent="0.3">
      <c r="A24" s="7" t="s">
        <v>39</v>
      </c>
      <c r="B24" s="7">
        <v>783820</v>
      </c>
      <c r="C24" s="35">
        <v>45520</v>
      </c>
      <c r="D24" s="7"/>
      <c r="E24" s="7"/>
      <c r="F24" s="7"/>
      <c r="G24" s="7"/>
    </row>
    <row r="25" spans="1:7" x14ac:dyDescent="0.3">
      <c r="A25" s="7" t="s">
        <v>40</v>
      </c>
      <c r="B25" s="7">
        <v>802730</v>
      </c>
      <c r="C25" s="35">
        <v>45564</v>
      </c>
      <c r="D25" s="7"/>
      <c r="E25" s="7"/>
      <c r="F25" s="7"/>
      <c r="G25" s="7"/>
    </row>
    <row r="26" spans="1:7" x14ac:dyDescent="0.3">
      <c r="A26" s="7" t="s">
        <v>41</v>
      </c>
      <c r="B26" s="7">
        <v>674813</v>
      </c>
      <c r="C26" s="35">
        <v>45595</v>
      </c>
      <c r="D26" s="7"/>
      <c r="E26" s="7"/>
      <c r="F26" s="7"/>
      <c r="G26" s="7"/>
    </row>
    <row r="27" spans="1:7" x14ac:dyDescent="0.3">
      <c r="A27" s="7" t="s">
        <v>42</v>
      </c>
      <c r="B27" s="7">
        <v>681828</v>
      </c>
      <c r="C27" s="35">
        <v>45619</v>
      </c>
      <c r="D27" s="7"/>
      <c r="E27" s="7"/>
      <c r="F27" s="7"/>
      <c r="G27" s="7"/>
    </row>
    <row r="28" spans="1:7" x14ac:dyDescent="0.3">
      <c r="A28" s="46" t="s">
        <v>43</v>
      </c>
      <c r="B28" s="46">
        <v>779920</v>
      </c>
      <c r="C28" s="47">
        <v>45266</v>
      </c>
      <c r="D28" s="7"/>
      <c r="E28" s="7"/>
      <c r="F28" s="7"/>
      <c r="G28" s="7"/>
    </row>
    <row r="29" spans="1:7" x14ac:dyDescent="0.3">
      <c r="A29" s="7"/>
      <c r="B29" s="7"/>
      <c r="C29" s="7"/>
      <c r="D29" s="7"/>
      <c r="E29" s="7"/>
      <c r="F29" s="7"/>
      <c r="G29" s="7"/>
    </row>
    <row r="30" spans="1:7" x14ac:dyDescent="0.3">
      <c r="A30" s="7"/>
      <c r="B30" s="7"/>
      <c r="C30" s="7"/>
      <c r="D30" s="7"/>
      <c r="E30" s="7"/>
      <c r="F30" s="7"/>
      <c r="G30" s="7"/>
    </row>
    <row r="31" spans="1:7" x14ac:dyDescent="0.3">
      <c r="A31" s="7"/>
      <c r="B31" s="7"/>
      <c r="C31" s="7"/>
      <c r="D31" s="7"/>
      <c r="E31" s="7"/>
      <c r="F31" s="7"/>
      <c r="G31" s="7"/>
    </row>
    <row r="32" spans="1:7" x14ac:dyDescent="0.3">
      <c r="A32" s="7"/>
      <c r="B32" s="7"/>
      <c r="C32" s="7"/>
      <c r="D32" s="7"/>
      <c r="E32" s="7"/>
      <c r="F32" s="7"/>
      <c r="G32" s="7"/>
    </row>
  </sheetData>
  <phoneticPr fontId="14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PURCHASED</vt:lpstr>
      <vt:lpstr>BILLED BY CLASS</vt:lpstr>
      <vt:lpstr>BILLED GALLONS_CUSTOMERS</vt:lpstr>
      <vt:lpstr>LEAKS_FLUSHINGS</vt:lpstr>
      <vt:lpstr>PEAK MONTH &amp; DAY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Kevin Cornette</cp:lastModifiedBy>
  <cp:lastPrinted>2023-03-31T14:13:34Z</cp:lastPrinted>
  <dcterms:created xsi:type="dcterms:W3CDTF">2016-08-08T12:34:12Z</dcterms:created>
  <dcterms:modified xsi:type="dcterms:W3CDTF">2024-10-03T19:06:06Z</dcterms:modified>
</cp:coreProperties>
</file>