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Fleming County WA/"/>
    </mc:Choice>
  </mc:AlternateContent>
  <xr:revisionPtr revIDLastSave="90" documentId="8_{31F9F891-2D5B-4CF6-9AC0-46A976BED425}" xr6:coauthVersionLast="47" xr6:coauthVersionMax="47" xr10:uidLastSave="{CA660F60-3ED9-45B4-B109-6E8526D6BAB0}"/>
  <bookViews>
    <workbookView xWindow="-98" yWindow="-98" windowWidth="20715" windowHeight="13155" xr2:uid="{76CC70ED-9FDA-44B8-8D74-DD5AB229B4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D82" i="1"/>
  <c r="D91" i="1" s="1"/>
  <c r="I88" i="1"/>
  <c r="J88" i="1" s="1"/>
  <c r="J84" i="1"/>
  <c r="H82" i="1"/>
  <c r="H91" i="1" s="1"/>
  <c r="H92" i="1" s="1"/>
  <c r="I79" i="1"/>
  <c r="J79" i="1" s="1"/>
  <c r="J72" i="1"/>
  <c r="I37" i="1"/>
  <c r="J37" i="1" s="1"/>
  <c r="J30" i="1"/>
  <c r="J11" i="1"/>
  <c r="J10" i="1"/>
  <c r="J21" i="1"/>
  <c r="I25" i="1"/>
  <c r="J25" i="1" s="1"/>
  <c r="I60" i="1"/>
  <c r="J60" i="1" s="1"/>
  <c r="I66" i="1"/>
  <c r="J66" i="1" s="1"/>
  <c r="I70" i="1"/>
  <c r="J70" i="1" s="1"/>
  <c r="I51" i="1"/>
  <c r="J51" i="1" s="1"/>
  <c r="I19" i="1"/>
  <c r="J19" i="1" s="1"/>
  <c r="I8" i="1"/>
  <c r="J8" i="1" s="1"/>
  <c r="D12" i="1"/>
  <c r="J91" i="1" l="1"/>
  <c r="J82" i="1"/>
  <c r="D92" i="1"/>
  <c r="J92" i="1" s="1"/>
</calcChain>
</file>

<file path=xl/sharedStrings.xml><?xml version="1.0" encoding="utf-8"?>
<sst xmlns="http://schemas.openxmlformats.org/spreadsheetml/2006/main" count="96" uniqueCount="96">
  <si>
    <t>Test Year</t>
  </si>
  <si>
    <t>Operating Revenues</t>
  </si>
  <si>
    <t>Total Metered Sales</t>
  </si>
  <si>
    <t>Other Water Revenues:</t>
  </si>
  <si>
    <t>Forfeited Discounts</t>
  </si>
  <si>
    <t>Misc. Service Revenues</t>
  </si>
  <si>
    <t>Other Water Revenues</t>
  </si>
  <si>
    <t>Total Operating Revenues</t>
  </si>
  <si>
    <t>Operating Expenses</t>
  </si>
  <si>
    <t>Operation and Maintenance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</si>
  <si>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</si>
  <si>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</si>
  <si>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</si>
  <si>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</si>
  <si>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</si>
  <si>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</si>
  <si>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</t>
  </si>
  <si>
    <t>Transportation Expenses</t>
  </si>
  <si>
    <t>Insurance</t>
  </si>
  <si>
    <t>Advertising</t>
  </si>
  <si>
    <t>Miscellaneous Expenses</t>
  </si>
  <si>
    <t>Total Operation and Mnt. Expenses</t>
  </si>
  <si>
    <t>Depreciation Expense</t>
  </si>
  <si>
    <t>Taxes Other Than Income</t>
  </si>
  <si>
    <t>Total Operating Expenses</t>
  </si>
  <si>
    <t>Net Utility Operating Income</t>
  </si>
  <si>
    <t>00403-0000  DEPRECIATION EXPENSE</t>
  </si>
  <si>
    <t>00408-0010  REGULATORY COMMISSION EXPENSE</t>
  </si>
  <si>
    <t>00408-0012  FICA, EMPLOYER CONTRIBUTION</t>
  </si>
  <si>
    <t>00408-0014  UNEMPLOYMENT TAX</t>
  </si>
  <si>
    <t>00427-0003  INTEREST ON LONG TERM DEBT</t>
  </si>
  <si>
    <t>00427-0004  INTEREST ON CUSTOMER DEPOSITS</t>
  </si>
  <si>
    <t>00501-0000  EXPENSE, COST OF GOODS SOLD</t>
  </si>
  <si>
    <t>00601-0005  EXPENSE, OPERATION LABOR</t>
  </si>
  <si>
    <t>00601-0006  EXPENSE, MTN SALARIED LABOR</t>
  </si>
  <si>
    <t>00601-0007  EXPENSE-ACCTG &amp; COLL LABOR</t>
  </si>
  <si>
    <t>00601-0008  ADM &amp; GENERAL SALARIES</t>
  </si>
  <si>
    <t>00601-0009  EXPENSE-MTN HRLY LBR</t>
  </si>
  <si>
    <t>00604-0001  EMPLOYEE RETIREMENT BENEFITS</t>
  </si>
  <si>
    <t>00604-0002  EMPLOYEE HEALTH BENEFITS</t>
  </si>
  <si>
    <t>00604-0003  EMPLOYEE-MTN UNIFORM RENTAL</t>
  </si>
  <si>
    <t>00610-0000  PURCHASED WATER</t>
  </si>
  <si>
    <t>00615-0008  OFFICE UTILITIES</t>
  </si>
  <si>
    <t>00616-0001  POWER PURCH-PUMP STATION</t>
  </si>
  <si>
    <t>00616-0015  POWER PURCH-CHLORINE BOOS STA</t>
  </si>
  <si>
    <t>00616-0016  POWER PURCH-REPEATER STATION</t>
  </si>
  <si>
    <t>00616-0017  POWER PURCH-TELEMETRY</t>
  </si>
  <si>
    <t>00620-0001  MTN OF RADIOS</t>
  </si>
  <si>
    <t>00620-0002  MTN-PUMP STATION</t>
  </si>
  <si>
    <t>00620-0003  MTN-TANKS</t>
  </si>
  <si>
    <t>00620-0004  MTN-MASTER METERS</t>
  </si>
  <si>
    <t>00620-0005  MAINTENANCE OF TELEMETRY</t>
  </si>
  <si>
    <t>00620-0007  MTN - BADGER MONTHLY SOFTWARE FEE</t>
  </si>
  <si>
    <t>00620-0008  OFFICE SUPPLIES EXPENSE</t>
  </si>
  <si>
    <t>00620-0075  MTN-METERS-MATERIALS</t>
  </si>
  <si>
    <t>00620-0076  CHECK VALVES</t>
  </si>
  <si>
    <t>00620-0085  HARDWARER/SOFTWARE MTN</t>
  </si>
  <si>
    <t>00620-0091  TOOLS, SHOP &amp; GARAGE EQUIP</t>
  </si>
  <si>
    <t>00632-0008  CONTRACTUAL SERVICES-ACCOUNTING</t>
  </si>
  <si>
    <t>00633-0008  CONTRACTUAL SERVICES, LEGAL</t>
  </si>
  <si>
    <t>00635-0000  CONTRACTUAL SERVICES, OTHER</t>
  </si>
  <si>
    <t>00635-0003  WATER SAMPLING</t>
  </si>
  <si>
    <t>00635-0007  MONTHLY BILLING-POSTAGE</t>
  </si>
  <si>
    <t>00635-0008  OFFICE CLEANING &amp; SUPPLIES</t>
  </si>
  <si>
    <t>00636-0000  OFFICE PHONE</t>
  </si>
  <si>
    <t>00637-0001  OFFICE  INTERNET</t>
  </si>
  <si>
    <t>00650-0001  FUEL-TRUCKS</t>
  </si>
  <si>
    <t>00650-0002  MTN-TRUCKS</t>
  </si>
  <si>
    <t>00650-0004  FUEL-EQUIPMENT</t>
  </si>
  <si>
    <t>00650-0015  MTN-EQUIPMENT</t>
  </si>
  <si>
    <t>00650-0045  VEHICLE TAX &amp; LICENSE</t>
  </si>
  <si>
    <t>00657-0000  GENERAL LIABILITY INSURANCE</t>
  </si>
  <si>
    <t>00658-0000  WORKERS COMPENSATION INSURANCE</t>
  </si>
  <si>
    <t>00659-0000  OTHER INSURANCE</t>
  </si>
  <si>
    <t>00660-0008  ADVERTISING</t>
  </si>
  <si>
    <t>00675-0000  MISCELLANEOUS GENERAL EXPENSE</t>
  </si>
  <si>
    <t>00675-0001  MTN OF LOT</t>
  </si>
  <si>
    <t>00675-0002  MTN-BUILDING</t>
  </si>
  <si>
    <t>00675-0003  MTN-OFFICE EQUIPMENT</t>
  </si>
  <si>
    <t>00675-0005  RECORDING FEES</t>
  </si>
  <si>
    <t>00675-0007  TRAINING</t>
  </si>
  <si>
    <t>00675-0008  MEALS &amp; TRAVEL</t>
  </si>
  <si>
    <t>00675-0010  AMORTIZATION EXPENSE</t>
  </si>
  <si>
    <t>00461-0001  REVENUE RESIDENTIAL WATER</t>
  </si>
  <si>
    <t>00461-0002  REVENUE COMMERCIAL WATER</t>
  </si>
  <si>
    <t>00461-0003  REVENUE AGRICULTURAL WATER</t>
  </si>
  <si>
    <t>00470-0000  REVENUE - PENALTIES</t>
  </si>
  <si>
    <t>00471-0000  REVENUE - MISC SERVICE</t>
  </si>
  <si>
    <t>00472-0000  REVENUE-TAP ON FEES</t>
  </si>
  <si>
    <t>00474-0000  REVENUE - MEMBER DUES</t>
  </si>
  <si>
    <t>00476-0000  REVENUE-Altius Monthly Tower Rental</t>
  </si>
  <si>
    <t>General Ledger</t>
  </si>
  <si>
    <t>Total</t>
  </si>
  <si>
    <t>Difference</t>
  </si>
  <si>
    <t>Fleming County Water Association</t>
  </si>
  <si>
    <t>Reconciliation of PSC Annual Report and General Ledger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</si>
</sst>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???,??0.00"/>
    <numFmt numFmtId="167" formatCode="&quot;$&quot;?,??0.00"/>
    <numFmt numFmtId="168" formatCode="&quot;$&quot;??,??0.00"/>
    <numFmt numFmtId="169" formatCode="&quot;$&quot;??0.00"/>
    <numFmt numFmtId="170" formatCode="&quot;$&quot;?0.00"/>
    <numFmt numFmtId="171" formatCode="\(&quot;$&quot;?,??0.00\);\(&quot;$&quot;?,??0.00\)"/>
    <numFmt numFmtId="172" formatCode="\(&quot;$&quot;?,???,??0.00\);\(&quot;$&quot;?,???,??0.00\)"/>
    <numFmt numFmtId="173" formatCode="\(&quot;$&quot;???,??0.00\);\(&quot;$&quot;???,??0.00\)"/>
    <numFmt numFmtId="174" formatCode="\(&quot;$&quot;??,??0.00\);\(&quot;$&quot;??,??0.00\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u/>
      <sz val="9"/>
      <name val="Arial"/>
      <family val="2"/>
    </font>
    <font>
      <u val="singleAccounting"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43" fontId="3" fillId="0" borderId="0" xfId="1" applyFont="1"/>
    <xf numFmtId="43" fontId="5" fillId="0" borderId="0" xfId="1" applyFont="1" applyAlignment="1">
      <alignment horizontal="right"/>
    </xf>
    <xf numFmtId="43" fontId="6" fillId="0" borderId="0" xfId="1" applyFont="1" applyAlignment="1">
      <alignment horizontal="left" vertical="top"/>
    </xf>
    <xf numFmtId="172" fontId="6" fillId="0" borderId="0" xfId="1" applyNumberFormat="1" applyFont="1" applyAlignment="1">
      <alignment horizontal="right" vertical="top"/>
    </xf>
    <xf numFmtId="173" fontId="6" fillId="0" borderId="0" xfId="1" applyNumberFormat="1" applyFont="1" applyAlignment="1">
      <alignment horizontal="right" vertical="top"/>
    </xf>
    <xf numFmtId="174" fontId="6" fillId="0" borderId="0" xfId="1" applyNumberFormat="1" applyFont="1" applyAlignment="1">
      <alignment horizontal="right" vertical="top"/>
    </xf>
    <xf numFmtId="168" fontId="6" fillId="0" borderId="0" xfId="1" applyNumberFormat="1" applyFont="1" applyAlignment="1">
      <alignment horizontal="right" vertical="top"/>
    </xf>
    <xf numFmtId="166" fontId="6" fillId="0" borderId="0" xfId="1" applyNumberFormat="1" applyFont="1" applyAlignment="1">
      <alignment horizontal="right" vertical="top"/>
    </xf>
    <xf numFmtId="167" fontId="6" fillId="0" borderId="0" xfId="1" applyNumberFormat="1" applyFont="1" applyAlignment="1">
      <alignment horizontal="right" vertical="top"/>
    </xf>
    <xf numFmtId="169" fontId="6" fillId="0" borderId="0" xfId="1" applyNumberFormat="1" applyFont="1" applyAlignment="1">
      <alignment horizontal="right" vertical="top"/>
    </xf>
    <xf numFmtId="170" fontId="6" fillId="0" borderId="0" xfId="1" applyNumberFormat="1" applyFont="1" applyAlignment="1">
      <alignment horizontal="right" vertical="top"/>
    </xf>
    <xf numFmtId="171" fontId="6" fillId="0" borderId="0" xfId="1" applyNumberFormat="1" applyFont="1" applyAlignment="1">
      <alignment horizontal="right" vertical="top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0" fontId="3" fillId="0" borderId="0" xfId="2" applyNumberFormat="1" applyFont="1" applyAlignment="1">
      <alignment vertical="center"/>
    </xf>
    <xf numFmtId="164" fontId="8" fillId="0" borderId="0" xfId="1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174" fontId="6" fillId="0" borderId="1" xfId="1" applyNumberFormat="1" applyFont="1" applyBorder="1" applyAlignment="1">
      <alignment horizontal="right" vertical="top"/>
    </xf>
    <xf numFmtId="44" fontId="3" fillId="0" borderId="0" xfId="6" applyFont="1"/>
    <xf numFmtId="44" fontId="3" fillId="0" borderId="0" xfId="0" applyNumberFormat="1" applyFont="1" applyAlignment="1">
      <alignment vertical="center"/>
    </xf>
    <xf numFmtId="43" fontId="3" fillId="0" borderId="0" xfId="1" applyFont="1" applyFill="1"/>
    <xf numFmtId="43" fontId="4" fillId="0" borderId="0" xfId="1" applyFont="1"/>
    <xf numFmtId="0" fontId="4" fillId="0" borderId="0" xfId="0" applyFont="1"/>
  </cellXfs>
  <cellStyles count="7">
    <cellStyle name="Comma" xfId="1" builtinId="3"/>
    <cellStyle name="Comma 2" xfId="3" xr:uid="{FAE8D561-3F73-4BE3-A5F1-966016C75F46}"/>
    <cellStyle name="Currency" xfId="6" builtinId="4"/>
    <cellStyle name="Currency 2" xfId="4" xr:uid="{B875BAFE-D1DE-41E7-83ED-8D66409D1AC4}"/>
    <cellStyle name="Normal" xfId="0" builtinId="0"/>
    <cellStyle name="Percent" xfId="2" builtinId="5"/>
    <cellStyle name="Percent 2" xfId="5" xr:uid="{0DD2C7AB-CAC6-4049-9FA6-3FF721A7C4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8320-1C47-4EC0-8E2C-1068BFE7EE7B}">
  <dimension ref="A1:IE156"/>
  <sheetViews>
    <sheetView tabSelected="1" workbookViewId="0">
      <selection activeCell="I4" sqref="I4"/>
    </sheetView>
  </sheetViews>
  <sheetFormatPr defaultColWidth="11.3984375" defaultRowHeight="11.65" x14ac:dyDescent="0.35"/>
  <cols>
    <col min="1" max="1" width="4.73046875" style="1" customWidth="1"/>
    <col min="2" max="2" width="3.3984375" style="1" customWidth="1"/>
    <col min="3" max="3" width="35.1328125" style="1" customWidth="1"/>
    <col min="4" max="4" width="12.59765625" style="1" customWidth="1"/>
    <col min="5" max="5" width="12.3984375" style="1" customWidth="1"/>
    <col min="6" max="6" width="12.59765625" style="1" customWidth="1"/>
    <col min="7" max="7" width="48.1328125" style="1" bestFit="1" customWidth="1"/>
    <col min="8" max="8" width="14.73046875" style="1" bestFit="1" customWidth="1"/>
    <col min="9" max="9" width="12.3984375" style="1" customWidth="1"/>
    <col min="10" max="10" width="12.3984375" style="4" customWidth="1"/>
    <col min="11" max="239" width="12.3984375" style="1" customWidth="1"/>
    <col min="240" max="241" width="12.3984375" style="18" customWidth="1"/>
    <col min="242" max="16384" width="11.3984375" style="18"/>
  </cols>
  <sheetData>
    <row r="1" spans="1:239" s="33" customFormat="1" x14ac:dyDescent="0.35">
      <c r="A1" s="2" t="s">
        <v>94</v>
      </c>
      <c r="B1" s="2"/>
      <c r="C1" s="2"/>
      <c r="D1" s="2"/>
      <c r="E1" s="2"/>
      <c r="F1" s="2"/>
      <c r="G1" s="2"/>
      <c r="H1" s="2"/>
      <c r="I1" s="2"/>
      <c r="J1" s="3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</row>
    <row r="2" spans="1:239" x14ac:dyDescent="0.35">
      <c r="A2" s="2" t="s">
        <v>95</v>
      </c>
    </row>
    <row r="3" spans="1:239" x14ac:dyDescent="0.35">
      <c r="A3" s="16"/>
      <c r="B3" s="16"/>
      <c r="C3" s="16"/>
      <c r="D3" s="17"/>
      <c r="E3" s="16"/>
      <c r="F3" s="16"/>
      <c r="G3" s="16"/>
    </row>
    <row r="4" spans="1:239" x14ac:dyDescent="0.35">
      <c r="A4" s="16"/>
      <c r="B4" s="16"/>
      <c r="C4" s="16"/>
      <c r="D4" s="17" t="s">
        <v>0</v>
      </c>
      <c r="E4" s="19"/>
      <c r="F4" s="20"/>
      <c r="G4" s="16"/>
      <c r="H4" s="3" t="s">
        <v>91</v>
      </c>
      <c r="I4" s="3" t="s">
        <v>92</v>
      </c>
      <c r="J4" s="5" t="s">
        <v>93</v>
      </c>
    </row>
    <row r="5" spans="1:239" x14ac:dyDescent="0.35">
      <c r="A5" s="21" t="s">
        <v>1</v>
      </c>
      <c r="B5" s="16"/>
      <c r="C5" s="16"/>
      <c r="D5" s="16"/>
      <c r="E5" s="19"/>
      <c r="F5" s="20"/>
      <c r="G5" s="16"/>
    </row>
    <row r="6" spans="1:239" x14ac:dyDescent="0.35">
      <c r="A6" s="16"/>
      <c r="B6" s="16" t="s">
        <v>2</v>
      </c>
      <c r="C6" s="16"/>
      <c r="D6" s="22">
        <v>2029740</v>
      </c>
      <c r="E6" s="19"/>
      <c r="F6" s="20"/>
      <c r="G6" s="6" t="s">
        <v>83</v>
      </c>
      <c r="H6" s="7">
        <v>-1447572.6300000001</v>
      </c>
    </row>
    <row r="7" spans="1:239" x14ac:dyDescent="0.35">
      <c r="A7" s="16"/>
      <c r="B7" s="16" t="s">
        <v>3</v>
      </c>
      <c r="C7" s="16"/>
      <c r="D7" s="22"/>
      <c r="E7" s="19"/>
      <c r="F7" s="20"/>
      <c r="G7" s="6" t="s">
        <v>84</v>
      </c>
      <c r="H7" s="8">
        <v>-350518.77</v>
      </c>
    </row>
    <row r="8" spans="1:239" x14ac:dyDescent="0.35">
      <c r="A8" s="16"/>
      <c r="B8" s="16"/>
      <c r="C8" s="16" t="s">
        <v>4</v>
      </c>
      <c r="D8" s="19">
        <v>0</v>
      </c>
      <c r="E8" s="19"/>
      <c r="F8" s="23"/>
      <c r="G8" s="6" t="s">
        <v>85</v>
      </c>
      <c r="H8" s="8">
        <v>-231647.75</v>
      </c>
      <c r="I8" s="1">
        <f>SUM(H6:H8)</f>
        <v>-2029739.1500000001</v>
      </c>
      <c r="J8" s="4">
        <f>D6+I8</f>
        <v>0.84999999986030161</v>
      </c>
    </row>
    <row r="9" spans="1:239" x14ac:dyDescent="0.35">
      <c r="A9" s="16"/>
      <c r="B9" s="16"/>
      <c r="C9" s="16"/>
      <c r="D9" s="19"/>
      <c r="E9" s="19"/>
      <c r="F9" s="23"/>
      <c r="G9" s="6"/>
      <c r="H9" s="8"/>
    </row>
    <row r="10" spans="1:239" x14ac:dyDescent="0.35">
      <c r="A10" s="16"/>
      <c r="B10" s="16"/>
      <c r="C10" s="16" t="s">
        <v>5</v>
      </c>
      <c r="D10" s="19">
        <v>56629</v>
      </c>
      <c r="E10" s="19"/>
      <c r="F10" s="23"/>
      <c r="G10" s="6" t="s">
        <v>87</v>
      </c>
      <c r="H10" s="9">
        <v>-56629.26</v>
      </c>
      <c r="J10" s="4">
        <f>-D10-H10</f>
        <v>0.26000000000203727</v>
      </c>
    </row>
    <row r="11" spans="1:239" ht="13.9" x14ac:dyDescent="0.35">
      <c r="A11" s="16"/>
      <c r="B11" s="16"/>
      <c r="C11" s="18" t="s">
        <v>6</v>
      </c>
      <c r="D11" s="24">
        <v>30181</v>
      </c>
      <c r="E11" s="19"/>
      <c r="F11" s="20"/>
      <c r="G11" s="6" t="s">
        <v>86</v>
      </c>
      <c r="H11" s="28">
        <v>-30181.16</v>
      </c>
      <c r="J11" s="4">
        <f>-D11-H11</f>
        <v>0.15999999999985448</v>
      </c>
    </row>
    <row r="12" spans="1:239" x14ac:dyDescent="0.35">
      <c r="A12" s="25" t="s">
        <v>7</v>
      </c>
      <c r="B12" s="16"/>
      <c r="C12" s="16"/>
      <c r="D12" s="22">
        <f>SUM(D6:D11)</f>
        <v>2116550</v>
      </c>
      <c r="E12" s="19"/>
      <c r="F12" s="20"/>
      <c r="G12" s="16"/>
      <c r="H12" s="29">
        <f>-SUM(H6:H11)</f>
        <v>2116549.5700000003</v>
      </c>
    </row>
    <row r="13" spans="1:239" x14ac:dyDescent="0.35">
      <c r="A13" s="16"/>
      <c r="B13" s="16"/>
      <c r="C13" s="16"/>
      <c r="D13" s="26"/>
      <c r="E13" s="19"/>
      <c r="F13" s="20"/>
    </row>
    <row r="14" spans="1:239" x14ac:dyDescent="0.35">
      <c r="A14" s="21" t="s">
        <v>8</v>
      </c>
      <c r="B14" s="16"/>
      <c r="C14" s="16"/>
      <c r="D14" s="26"/>
      <c r="E14" s="19"/>
      <c r="F14" s="20"/>
    </row>
    <row r="15" spans="1:239" x14ac:dyDescent="0.35">
      <c r="A15" s="16"/>
      <c r="B15" s="16" t="s">
        <v>9</v>
      </c>
      <c r="C15" s="16"/>
      <c r="D15" s="26"/>
      <c r="E15" s="19"/>
      <c r="F15" s="16"/>
      <c r="G15" s="16"/>
    </row>
    <row r="16" spans="1:239" x14ac:dyDescent="0.35">
      <c r="A16" s="16"/>
      <c r="B16" s="16"/>
      <c r="C16" s="16" t="s">
        <v>10</v>
      </c>
      <c r="D16" s="19">
        <v>507815</v>
      </c>
      <c r="E16" s="19"/>
      <c r="F16" s="16"/>
      <c r="G16" s="6" t="s">
        <v>33</v>
      </c>
      <c r="H16" s="10">
        <v>85403.199999999997</v>
      </c>
    </row>
    <row r="17" spans="1:10" x14ac:dyDescent="0.35">
      <c r="A17" s="16"/>
      <c r="B17" s="16"/>
      <c r="C17" s="16"/>
      <c r="D17" s="19"/>
      <c r="E17" s="19"/>
      <c r="F17" s="16"/>
      <c r="G17" s="6" t="s">
        <v>34</v>
      </c>
      <c r="H17" s="10">
        <v>59834.05</v>
      </c>
    </row>
    <row r="18" spans="1:10" x14ac:dyDescent="0.35">
      <c r="A18" s="16"/>
      <c r="B18" s="16"/>
      <c r="C18" s="16"/>
      <c r="D18" s="19"/>
      <c r="E18" s="19"/>
      <c r="F18" s="16"/>
      <c r="G18" s="6" t="s">
        <v>35</v>
      </c>
      <c r="H18" s="11">
        <v>175988.5</v>
      </c>
    </row>
    <row r="19" spans="1:10" x14ac:dyDescent="0.35">
      <c r="A19" s="16"/>
      <c r="B19" s="16"/>
      <c r="C19" s="16"/>
      <c r="D19" s="19"/>
      <c r="E19" s="19"/>
      <c r="F19" s="16"/>
      <c r="G19" s="6" t="s">
        <v>37</v>
      </c>
      <c r="H19" s="11">
        <v>186589.84</v>
      </c>
      <c r="I19" s="1">
        <f>SUM(H16:H19)</f>
        <v>507815.58999999997</v>
      </c>
      <c r="J19" s="4">
        <f>D16-I19</f>
        <v>-0.58999999996740371</v>
      </c>
    </row>
    <row r="20" spans="1:10" x14ac:dyDescent="0.35">
      <c r="A20" s="16"/>
      <c r="B20" s="16"/>
      <c r="C20" s="16"/>
      <c r="D20" s="19"/>
      <c r="E20" s="19"/>
      <c r="F20" s="16"/>
      <c r="G20" s="6"/>
      <c r="H20" s="11"/>
    </row>
    <row r="21" spans="1:10" x14ac:dyDescent="0.35">
      <c r="A21" s="16"/>
      <c r="B21" s="16"/>
      <c r="C21" s="16" t="s">
        <v>11</v>
      </c>
      <c r="D21" s="19">
        <v>14000</v>
      </c>
      <c r="E21" s="19"/>
      <c r="F21" s="20"/>
      <c r="G21" s="6" t="s">
        <v>36</v>
      </c>
      <c r="H21" s="10">
        <v>14000</v>
      </c>
      <c r="J21" s="4">
        <f>D21-H21</f>
        <v>0</v>
      </c>
    </row>
    <row r="22" spans="1:10" x14ac:dyDescent="0.35">
      <c r="A22" s="16"/>
      <c r="B22" s="16"/>
      <c r="C22" s="16"/>
      <c r="D22" s="19"/>
      <c r="E22" s="19"/>
      <c r="F22" s="20"/>
      <c r="G22" s="6"/>
      <c r="H22" s="10"/>
    </row>
    <row r="23" spans="1:10" x14ac:dyDescent="0.35">
      <c r="A23" s="16"/>
      <c r="B23" s="16"/>
      <c r="C23" s="16" t="s">
        <v>12</v>
      </c>
      <c r="D23" s="19">
        <v>176745</v>
      </c>
      <c r="E23" s="19"/>
      <c r="G23" s="6" t="s">
        <v>38</v>
      </c>
      <c r="H23" s="10">
        <v>47346.37</v>
      </c>
    </row>
    <row r="24" spans="1:10" x14ac:dyDescent="0.35">
      <c r="A24" s="16"/>
      <c r="B24" s="16"/>
      <c r="C24" s="16"/>
      <c r="D24" s="19"/>
      <c r="E24" s="19"/>
      <c r="G24" s="6" t="s">
        <v>39</v>
      </c>
      <c r="H24" s="11">
        <v>126890.04000000001</v>
      </c>
    </row>
    <row r="25" spans="1:10" x14ac:dyDescent="0.35">
      <c r="A25" s="16"/>
      <c r="B25" s="16"/>
      <c r="C25" s="16"/>
      <c r="D25" s="19"/>
      <c r="E25" s="19"/>
      <c r="G25" s="6" t="s">
        <v>40</v>
      </c>
      <c r="H25" s="12">
        <v>3297.16</v>
      </c>
      <c r="I25" s="1">
        <f>SUM(H22:H25)</f>
        <v>177533.57</v>
      </c>
      <c r="J25" s="31">
        <f>D23-I25</f>
        <v>-788.57000000000698</v>
      </c>
    </row>
    <row r="26" spans="1:10" x14ac:dyDescent="0.35">
      <c r="A26" s="16"/>
      <c r="B26" s="16"/>
      <c r="C26" s="16"/>
      <c r="D26" s="19"/>
      <c r="E26" s="19"/>
    </row>
    <row r="27" spans="1:10" x14ac:dyDescent="0.35">
      <c r="A27" s="16"/>
      <c r="B27" s="16"/>
      <c r="C27" s="16"/>
      <c r="D27" s="19"/>
      <c r="E27" s="19"/>
    </row>
    <row r="28" spans="1:10" x14ac:dyDescent="0.35">
      <c r="A28" s="16"/>
      <c r="B28" s="16"/>
      <c r="C28" s="16"/>
      <c r="D28" s="19"/>
      <c r="E28" s="19"/>
      <c r="G28" s="18"/>
      <c r="H28" s="18"/>
    </row>
    <row r="29" spans="1:10" x14ac:dyDescent="0.35">
      <c r="A29" s="16"/>
      <c r="B29" s="16"/>
      <c r="C29" s="16"/>
      <c r="D29" s="19"/>
      <c r="E29" s="19"/>
    </row>
    <row r="30" spans="1:10" x14ac:dyDescent="0.35">
      <c r="A30" s="16"/>
      <c r="B30" s="16"/>
      <c r="C30" s="16" t="s">
        <v>13</v>
      </c>
      <c r="D30" s="19">
        <v>652253</v>
      </c>
      <c r="E30" s="19"/>
      <c r="G30" s="6" t="s">
        <v>41</v>
      </c>
      <c r="H30" s="11">
        <v>652252.54</v>
      </c>
      <c r="J30" s="4">
        <f>D30-H30</f>
        <v>0.4599999999627471</v>
      </c>
    </row>
    <row r="31" spans="1:10" x14ac:dyDescent="0.35">
      <c r="A31" s="16"/>
      <c r="B31" s="16"/>
      <c r="C31" s="16"/>
      <c r="D31" s="19"/>
      <c r="E31" s="19"/>
      <c r="G31" s="6"/>
      <c r="H31" s="11"/>
    </row>
    <row r="32" spans="1:10" x14ac:dyDescent="0.35">
      <c r="A32" s="16"/>
      <c r="B32" s="16"/>
      <c r="C32" s="16" t="s">
        <v>14</v>
      </c>
      <c r="D32" s="19">
        <v>16108</v>
      </c>
      <c r="E32" s="19"/>
      <c r="F32" s="20"/>
      <c r="G32" s="6" t="s">
        <v>42</v>
      </c>
      <c r="H32" s="12">
        <v>2524.27</v>
      </c>
    </row>
    <row r="33" spans="1:10" x14ac:dyDescent="0.35">
      <c r="A33" s="16"/>
      <c r="B33" s="16"/>
      <c r="C33" s="16"/>
      <c r="D33" s="19"/>
      <c r="E33" s="19"/>
      <c r="F33" s="20"/>
      <c r="G33" s="6" t="s">
        <v>43</v>
      </c>
      <c r="H33" s="10">
        <v>11787.43</v>
      </c>
    </row>
    <row r="34" spans="1:10" x14ac:dyDescent="0.35">
      <c r="A34" s="16"/>
      <c r="B34" s="16"/>
      <c r="C34" s="16"/>
      <c r="D34" s="19"/>
      <c r="E34" s="19"/>
      <c r="F34" s="20"/>
      <c r="G34" s="6" t="s">
        <v>44</v>
      </c>
      <c r="H34" s="13">
        <v>251.09</v>
      </c>
    </row>
    <row r="35" spans="1:10" x14ac:dyDescent="0.35">
      <c r="A35" s="16"/>
      <c r="B35" s="16"/>
      <c r="C35" s="16"/>
      <c r="D35" s="19"/>
      <c r="E35" s="19"/>
      <c r="F35" s="20"/>
      <c r="G35" s="6" t="s">
        <v>45</v>
      </c>
      <c r="H35" s="13">
        <v>283.34000000000003</v>
      </c>
    </row>
    <row r="36" spans="1:10" x14ac:dyDescent="0.35">
      <c r="A36" s="16"/>
      <c r="B36" s="16"/>
      <c r="C36" s="16"/>
      <c r="D36" s="19"/>
      <c r="E36" s="19"/>
      <c r="F36" s="20"/>
      <c r="G36" s="6" t="s">
        <v>46</v>
      </c>
      <c r="H36" s="12">
        <v>1263.29</v>
      </c>
    </row>
    <row r="37" spans="1:10" x14ac:dyDescent="0.35">
      <c r="A37" s="16"/>
      <c r="B37" s="16"/>
      <c r="C37" s="16"/>
      <c r="D37" s="19"/>
      <c r="E37" s="19"/>
      <c r="F37" s="20"/>
      <c r="G37" s="6"/>
      <c r="H37" s="12"/>
      <c r="I37" s="1">
        <f>SUM(H32:H36)</f>
        <v>16109.420000000002</v>
      </c>
      <c r="J37" s="4">
        <f>D32-I37</f>
        <v>-1.4200000000018917</v>
      </c>
    </row>
    <row r="38" spans="1:10" x14ac:dyDescent="0.35">
      <c r="A38" s="16"/>
      <c r="B38" s="16"/>
      <c r="C38" s="16" t="s">
        <v>15</v>
      </c>
      <c r="D38" s="19">
        <v>294944</v>
      </c>
      <c r="G38" s="6" t="s">
        <v>47</v>
      </c>
      <c r="H38" s="12">
        <v>5496.9800000000005</v>
      </c>
    </row>
    <row r="39" spans="1:10" x14ac:dyDescent="0.35">
      <c r="A39" s="16"/>
      <c r="B39" s="16"/>
      <c r="C39" s="16"/>
      <c r="D39" s="19"/>
      <c r="G39" s="6" t="s">
        <v>48</v>
      </c>
      <c r="H39" s="13">
        <v>213.85</v>
      </c>
    </row>
    <row r="40" spans="1:10" x14ac:dyDescent="0.35">
      <c r="A40" s="16"/>
      <c r="B40" s="16"/>
      <c r="C40" s="16"/>
      <c r="D40" s="19"/>
      <c r="G40" s="6" t="s">
        <v>49</v>
      </c>
      <c r="H40" s="13">
        <v>682.19</v>
      </c>
    </row>
    <row r="41" spans="1:10" x14ac:dyDescent="0.35">
      <c r="A41" s="16"/>
      <c r="B41" s="16"/>
      <c r="C41" s="16"/>
      <c r="D41" s="19"/>
      <c r="G41" s="6" t="s">
        <v>50</v>
      </c>
      <c r="H41" s="14">
        <v>96.34</v>
      </c>
    </row>
    <row r="42" spans="1:10" x14ac:dyDescent="0.35">
      <c r="A42" s="16"/>
      <c r="B42" s="16"/>
      <c r="C42" s="16"/>
      <c r="D42" s="19"/>
      <c r="G42" s="6" t="s">
        <v>51</v>
      </c>
      <c r="H42" s="12">
        <v>6075</v>
      </c>
    </row>
    <row r="43" spans="1:10" x14ac:dyDescent="0.35">
      <c r="A43" s="16"/>
      <c r="B43" s="16"/>
      <c r="C43" s="16"/>
      <c r="D43" s="19"/>
      <c r="G43" s="6" t="s">
        <v>52</v>
      </c>
      <c r="H43" s="12">
        <v>2501.29</v>
      </c>
    </row>
    <row r="44" spans="1:10" x14ac:dyDescent="0.35">
      <c r="A44" s="16"/>
      <c r="B44" s="16"/>
      <c r="C44" s="16"/>
      <c r="D44" s="19"/>
      <c r="G44" s="6" t="s">
        <v>54</v>
      </c>
      <c r="H44" s="11">
        <v>229773.48</v>
      </c>
    </row>
    <row r="45" spans="1:10" x14ac:dyDescent="0.35">
      <c r="A45" s="16"/>
      <c r="B45" s="16"/>
      <c r="C45" s="16"/>
      <c r="D45" s="19"/>
      <c r="G45" s="6" t="s">
        <v>56</v>
      </c>
      <c r="H45" s="12">
        <v>8124.68</v>
      </c>
    </row>
    <row r="46" spans="1:10" x14ac:dyDescent="0.35">
      <c r="A46" s="16"/>
      <c r="B46" s="16"/>
      <c r="C46" s="16"/>
      <c r="D46" s="19"/>
      <c r="G46" s="6" t="s">
        <v>76</v>
      </c>
      <c r="H46" s="13">
        <v>168.82</v>
      </c>
    </row>
    <row r="47" spans="1:10" x14ac:dyDescent="0.35">
      <c r="A47" s="16"/>
      <c r="B47" s="16"/>
      <c r="C47" s="16"/>
      <c r="D47" s="19"/>
      <c r="G47" s="6" t="s">
        <v>77</v>
      </c>
      <c r="H47" s="12">
        <v>1216.79</v>
      </c>
    </row>
    <row r="48" spans="1:10" x14ac:dyDescent="0.35">
      <c r="A48" s="16"/>
      <c r="B48" s="16"/>
      <c r="C48" s="16"/>
      <c r="D48" s="19"/>
      <c r="G48" s="6" t="s">
        <v>78</v>
      </c>
      <c r="H48" s="13">
        <v>200</v>
      </c>
    </row>
    <row r="49" spans="1:10" x14ac:dyDescent="0.35">
      <c r="A49" s="16"/>
      <c r="B49" s="16"/>
      <c r="C49" s="16"/>
      <c r="D49" s="19"/>
      <c r="G49" s="6" t="s">
        <v>53</v>
      </c>
      <c r="H49" s="10">
        <v>38443.54</v>
      </c>
    </row>
    <row r="50" spans="1:10" x14ac:dyDescent="0.35">
      <c r="A50" s="16"/>
      <c r="B50" s="16"/>
      <c r="C50" s="16"/>
      <c r="D50" s="19"/>
      <c r="G50" s="6" t="s">
        <v>57</v>
      </c>
      <c r="H50" s="12">
        <v>2999.94</v>
      </c>
    </row>
    <row r="51" spans="1:10" x14ac:dyDescent="0.35">
      <c r="A51" s="16"/>
      <c r="B51" s="16"/>
      <c r="C51" s="16"/>
      <c r="D51" s="19"/>
      <c r="G51" s="6" t="s">
        <v>55</v>
      </c>
      <c r="H51" s="15">
        <v>-1050</v>
      </c>
      <c r="I51" s="1">
        <f>SUM(H38:H51)</f>
        <v>294942.90000000002</v>
      </c>
      <c r="J51" s="4">
        <f>D38-I51</f>
        <v>1.0999999999767169</v>
      </c>
    </row>
    <row r="52" spans="1:10" x14ac:dyDescent="0.35">
      <c r="A52" s="16"/>
      <c r="B52" s="16"/>
      <c r="C52" s="16"/>
      <c r="D52" s="19"/>
      <c r="G52" s="6"/>
      <c r="H52" s="15"/>
    </row>
    <row r="53" spans="1:10" x14ac:dyDescent="0.35">
      <c r="A53" s="16"/>
      <c r="B53" s="16"/>
      <c r="C53" s="16" t="s">
        <v>16</v>
      </c>
      <c r="D53" s="19">
        <v>72573</v>
      </c>
      <c r="E53" s="19"/>
      <c r="F53" s="20"/>
      <c r="G53" s="6" t="s">
        <v>58</v>
      </c>
      <c r="H53" s="12">
        <v>8000</v>
      </c>
    </row>
    <row r="54" spans="1:10" x14ac:dyDescent="0.35">
      <c r="A54" s="16"/>
      <c r="B54" s="16"/>
      <c r="C54" s="16"/>
      <c r="D54" s="19"/>
      <c r="E54" s="19"/>
      <c r="F54" s="20"/>
      <c r="G54" s="6" t="s">
        <v>59</v>
      </c>
      <c r="H54" s="12">
        <v>2400</v>
      </c>
    </row>
    <row r="55" spans="1:10" x14ac:dyDescent="0.35">
      <c r="A55" s="16"/>
      <c r="B55" s="16"/>
      <c r="C55" s="16"/>
      <c r="D55" s="19"/>
      <c r="E55" s="19"/>
      <c r="F55" s="20"/>
      <c r="G55" s="6" t="s">
        <v>60</v>
      </c>
      <c r="H55" s="12">
        <v>3707.25</v>
      </c>
    </row>
    <row r="56" spans="1:10" x14ac:dyDescent="0.35">
      <c r="A56" s="16"/>
      <c r="B56" s="16"/>
      <c r="C56" s="16"/>
      <c r="D56" s="19"/>
      <c r="E56" s="19"/>
      <c r="F56" s="20"/>
      <c r="G56" s="6" t="s">
        <v>61</v>
      </c>
      <c r="H56" s="12">
        <v>8485.68</v>
      </c>
    </row>
    <row r="57" spans="1:10" x14ac:dyDescent="0.35">
      <c r="A57" s="16"/>
      <c r="B57" s="16"/>
      <c r="C57" s="16"/>
      <c r="D57" s="19"/>
      <c r="E57" s="19"/>
      <c r="F57" s="20"/>
      <c r="G57" s="6" t="s">
        <v>62</v>
      </c>
      <c r="H57" s="10">
        <v>33962.090000000004</v>
      </c>
    </row>
    <row r="58" spans="1:10" x14ac:dyDescent="0.35">
      <c r="A58" s="16"/>
      <c r="B58" s="16"/>
      <c r="C58" s="16"/>
      <c r="D58" s="19"/>
      <c r="E58" s="19"/>
      <c r="F58" s="20"/>
      <c r="G58" s="6" t="s">
        <v>65</v>
      </c>
      <c r="H58" s="12">
        <v>4511.4000000000005</v>
      </c>
    </row>
    <row r="59" spans="1:10" x14ac:dyDescent="0.35">
      <c r="A59" s="16"/>
      <c r="B59" s="16"/>
      <c r="C59" s="16"/>
      <c r="D59" s="19"/>
      <c r="E59" s="19"/>
      <c r="F59" s="20"/>
      <c r="G59" s="6" t="s">
        <v>63</v>
      </c>
      <c r="H59" s="12">
        <v>4520.83</v>
      </c>
    </row>
    <row r="60" spans="1:10" x14ac:dyDescent="0.35">
      <c r="A60" s="16"/>
      <c r="B60" s="16"/>
      <c r="C60" s="16"/>
      <c r="D60" s="19"/>
      <c r="E60" s="19"/>
      <c r="F60" s="20"/>
      <c r="G60" s="6" t="s">
        <v>64</v>
      </c>
      <c r="H60" s="12">
        <v>6985.9400000000005</v>
      </c>
      <c r="I60" s="1">
        <f>SUM(H53:H60)</f>
        <v>72573.19</v>
      </c>
      <c r="J60" s="4">
        <f>D53-I60</f>
        <v>-0.19000000000232831</v>
      </c>
    </row>
    <row r="61" spans="1:10" x14ac:dyDescent="0.35">
      <c r="A61" s="16"/>
      <c r="B61" s="16"/>
      <c r="C61" s="16"/>
      <c r="D61" s="19"/>
      <c r="E61" s="19"/>
      <c r="F61" s="20"/>
      <c r="G61" s="6"/>
      <c r="H61" s="12"/>
    </row>
    <row r="62" spans="1:10" x14ac:dyDescent="0.35">
      <c r="A62" s="16"/>
      <c r="B62" s="16"/>
      <c r="C62" s="16" t="s">
        <v>17</v>
      </c>
      <c r="D62" s="19">
        <v>66137</v>
      </c>
      <c r="E62" s="19"/>
      <c r="F62" s="20"/>
      <c r="G62" s="6" t="s">
        <v>66</v>
      </c>
      <c r="H62" s="10">
        <v>31746.2</v>
      </c>
    </row>
    <row r="63" spans="1:10" x14ac:dyDescent="0.35">
      <c r="A63" s="16"/>
      <c r="B63" s="16"/>
      <c r="C63" s="16"/>
      <c r="D63" s="19"/>
      <c r="E63" s="19"/>
      <c r="F63" s="20"/>
      <c r="G63" s="6" t="s">
        <v>67</v>
      </c>
      <c r="H63" s="10">
        <v>17032.87</v>
      </c>
    </row>
    <row r="64" spans="1:10" x14ac:dyDescent="0.35">
      <c r="A64" s="16"/>
      <c r="B64" s="16"/>
      <c r="C64" s="16"/>
      <c r="D64" s="19"/>
      <c r="E64" s="19"/>
      <c r="F64" s="20"/>
      <c r="G64" s="6" t="s">
        <v>68</v>
      </c>
      <c r="H64" s="12">
        <v>1280.4000000000001</v>
      </c>
    </row>
    <row r="65" spans="1:10" x14ac:dyDescent="0.35">
      <c r="A65" s="16"/>
      <c r="B65" s="16"/>
      <c r="C65" s="16"/>
      <c r="D65" s="19"/>
      <c r="E65" s="19"/>
      <c r="F65" s="20"/>
      <c r="G65" s="6" t="s">
        <v>69</v>
      </c>
      <c r="H65" s="10">
        <v>12991.82</v>
      </c>
    </row>
    <row r="66" spans="1:10" x14ac:dyDescent="0.35">
      <c r="A66" s="16"/>
      <c r="B66" s="16"/>
      <c r="C66" s="16"/>
      <c r="D66" s="19"/>
      <c r="E66" s="19"/>
      <c r="F66" s="20"/>
      <c r="G66" s="6" t="s">
        <v>70</v>
      </c>
      <c r="H66" s="12">
        <v>3085.58</v>
      </c>
      <c r="I66" s="1">
        <f>SUM(H62:H66)</f>
        <v>66136.87</v>
      </c>
      <c r="J66" s="4">
        <f>D62-I66</f>
        <v>0.13000000000465661</v>
      </c>
    </row>
    <row r="67" spans="1:10" x14ac:dyDescent="0.35">
      <c r="A67" s="16"/>
      <c r="B67" s="16"/>
      <c r="C67" s="16"/>
      <c r="D67" s="19"/>
      <c r="E67" s="19"/>
      <c r="F67" s="20"/>
      <c r="G67" s="16"/>
    </row>
    <row r="68" spans="1:10" x14ac:dyDescent="0.35">
      <c r="A68" s="16"/>
      <c r="B68" s="16"/>
      <c r="C68" s="16" t="s">
        <v>18</v>
      </c>
      <c r="D68" s="19">
        <v>29198</v>
      </c>
      <c r="E68" s="18"/>
      <c r="F68" s="20"/>
      <c r="G68" s="6" t="s">
        <v>71</v>
      </c>
      <c r="H68" s="10">
        <v>23033.200000000001</v>
      </c>
    </row>
    <row r="69" spans="1:10" x14ac:dyDescent="0.35">
      <c r="A69" s="16"/>
      <c r="B69" s="16"/>
      <c r="C69" s="16"/>
      <c r="D69" s="19"/>
      <c r="E69" s="18"/>
      <c r="F69" s="20"/>
      <c r="G69" s="6" t="s">
        <v>72</v>
      </c>
      <c r="H69" s="12">
        <v>3975.15</v>
      </c>
    </row>
    <row r="70" spans="1:10" x14ac:dyDescent="0.35">
      <c r="A70" s="16"/>
      <c r="B70" s="16"/>
      <c r="C70" s="16"/>
      <c r="D70" s="19"/>
      <c r="E70" s="18"/>
      <c r="F70" s="20"/>
      <c r="G70" s="6" t="s">
        <v>73</v>
      </c>
      <c r="H70" s="12">
        <v>2188.7000000000003</v>
      </c>
      <c r="I70" s="1">
        <f>SUM(H68:H70)</f>
        <v>29197.050000000003</v>
      </c>
      <c r="J70" s="4">
        <f>D68-I70</f>
        <v>0.94999999999708962</v>
      </c>
    </row>
    <row r="71" spans="1:10" x14ac:dyDescent="0.35">
      <c r="A71" s="16"/>
      <c r="B71" s="16"/>
      <c r="C71" s="16"/>
      <c r="D71" s="19"/>
      <c r="E71" s="18"/>
      <c r="F71" s="20"/>
      <c r="G71" s="16"/>
    </row>
    <row r="72" spans="1:10" x14ac:dyDescent="0.35">
      <c r="A72" s="16"/>
      <c r="B72" s="16"/>
      <c r="C72" s="16" t="s">
        <v>19</v>
      </c>
      <c r="D72" s="19">
        <v>647</v>
      </c>
      <c r="E72" s="18"/>
      <c r="F72" s="20"/>
      <c r="G72" s="6" t="s">
        <v>74</v>
      </c>
      <c r="H72" s="13">
        <v>647.20000000000005</v>
      </c>
      <c r="J72" s="4">
        <f>D72-H72</f>
        <v>-0.20000000000004547</v>
      </c>
    </row>
    <row r="73" spans="1:10" x14ac:dyDescent="0.35">
      <c r="A73" s="16"/>
      <c r="B73" s="16"/>
      <c r="C73" s="16"/>
      <c r="D73" s="19"/>
      <c r="E73" s="18"/>
      <c r="F73" s="20"/>
      <c r="G73" s="6"/>
      <c r="H73" s="13"/>
    </row>
    <row r="74" spans="1:10" ht="13.9" x14ac:dyDescent="0.35">
      <c r="A74" s="16"/>
      <c r="B74" s="16"/>
      <c r="C74" s="16" t="s">
        <v>20</v>
      </c>
      <c r="D74" s="24">
        <v>28987</v>
      </c>
      <c r="E74" s="19"/>
      <c r="F74" s="20"/>
      <c r="G74" s="6" t="s">
        <v>32</v>
      </c>
      <c r="H74" s="13">
        <v>165.36</v>
      </c>
    </row>
    <row r="75" spans="1:10" ht="13.9" x14ac:dyDescent="0.35">
      <c r="A75" s="16"/>
      <c r="B75" s="16"/>
      <c r="C75" s="16"/>
      <c r="D75" s="24"/>
      <c r="E75" s="19"/>
      <c r="F75" s="20"/>
      <c r="G75" s="6" t="s">
        <v>75</v>
      </c>
      <c r="H75" s="10">
        <v>12368.050000000001</v>
      </c>
    </row>
    <row r="76" spans="1:10" ht="13.9" x14ac:dyDescent="0.35">
      <c r="A76" s="16"/>
      <c r="B76" s="16"/>
      <c r="C76" s="16"/>
      <c r="D76" s="24"/>
      <c r="E76" s="19"/>
      <c r="F76" s="20"/>
      <c r="G76" s="6" t="s">
        <v>79</v>
      </c>
      <c r="H76" s="13">
        <v>225</v>
      </c>
    </row>
    <row r="77" spans="1:10" ht="13.9" x14ac:dyDescent="0.35">
      <c r="A77" s="16"/>
      <c r="B77" s="16"/>
      <c r="C77" s="16"/>
      <c r="D77" s="24"/>
      <c r="E77" s="19"/>
      <c r="F77" s="20"/>
      <c r="G77" s="6" t="s">
        <v>80</v>
      </c>
      <c r="H77" s="12">
        <v>3942.62</v>
      </c>
    </row>
    <row r="78" spans="1:10" ht="13.9" x14ac:dyDescent="0.35">
      <c r="A78" s="16"/>
      <c r="B78" s="16"/>
      <c r="C78" s="16"/>
      <c r="D78" s="24"/>
      <c r="E78" s="19"/>
      <c r="F78" s="20"/>
      <c r="G78" s="6" t="s">
        <v>81</v>
      </c>
      <c r="H78" s="12">
        <v>3257.4300000000003</v>
      </c>
    </row>
    <row r="79" spans="1:10" ht="13.9" x14ac:dyDescent="0.35">
      <c r="A79" s="16"/>
      <c r="B79" s="16"/>
      <c r="C79" s="16"/>
      <c r="D79" s="24"/>
      <c r="E79" s="19"/>
      <c r="F79" s="20"/>
      <c r="G79" s="6" t="s">
        <v>82</v>
      </c>
      <c r="H79" s="12">
        <v>1467.8600000000001</v>
      </c>
      <c r="I79" s="1">
        <f>SUM(H74:H79)</f>
        <v>21426.320000000003</v>
      </c>
      <c r="J79" s="31">
        <f>D74-I79</f>
        <v>7560.6799999999967</v>
      </c>
    </row>
    <row r="80" spans="1:10" ht="13.9" x14ac:dyDescent="0.35">
      <c r="A80" s="16"/>
      <c r="B80" s="16"/>
      <c r="C80" s="16"/>
      <c r="D80" s="24"/>
      <c r="E80" s="19"/>
      <c r="F80" s="20"/>
      <c r="G80" s="16"/>
    </row>
    <row r="81" spans="1:10" ht="13.9" x14ac:dyDescent="0.35">
      <c r="A81" s="16"/>
      <c r="B81" s="16"/>
      <c r="C81" s="16"/>
      <c r="D81" s="24"/>
      <c r="E81" s="19"/>
      <c r="F81" s="20"/>
      <c r="G81" s="16"/>
    </row>
    <row r="82" spans="1:10" x14ac:dyDescent="0.35">
      <c r="A82" s="16"/>
      <c r="B82" s="25" t="s">
        <v>21</v>
      </c>
      <c r="C82" s="16"/>
      <c r="D82" s="26">
        <f>SUM(D16:D81)</f>
        <v>1859407</v>
      </c>
      <c r="E82" s="19"/>
      <c r="F82" s="20"/>
      <c r="G82" s="16"/>
      <c r="H82" s="27">
        <f>SUM(H16:H81)</f>
        <v>1852634.6500000006</v>
      </c>
      <c r="J82" s="4">
        <f>D82-H82</f>
        <v>6772.3499999993946</v>
      </c>
    </row>
    <row r="83" spans="1:10" x14ac:dyDescent="0.35">
      <c r="A83" s="16"/>
      <c r="B83" s="25"/>
      <c r="C83" s="16"/>
      <c r="D83" s="26"/>
      <c r="E83" s="19"/>
      <c r="F83" s="20"/>
      <c r="G83" s="16"/>
    </row>
    <row r="84" spans="1:10" x14ac:dyDescent="0.35">
      <c r="A84" s="16"/>
      <c r="B84" s="16" t="s">
        <v>22</v>
      </c>
      <c r="C84" s="16"/>
      <c r="D84" s="26">
        <v>353115</v>
      </c>
      <c r="E84" s="19"/>
      <c r="F84" s="20"/>
      <c r="G84" s="6" t="s">
        <v>26</v>
      </c>
      <c r="H84" s="11">
        <v>353114.37</v>
      </c>
      <c r="J84" s="4">
        <f>D84-H84</f>
        <v>0.63000000000465661</v>
      </c>
    </row>
    <row r="85" spans="1:10" x14ac:dyDescent="0.35">
      <c r="A85" s="16"/>
      <c r="B85" s="16"/>
      <c r="C85" s="16"/>
      <c r="D85" s="26"/>
      <c r="E85" s="19"/>
      <c r="F85" s="20"/>
      <c r="G85" s="6"/>
      <c r="H85" s="11"/>
    </row>
    <row r="86" spans="1:10" ht="13.9" x14ac:dyDescent="0.35">
      <c r="A86" s="16"/>
      <c r="B86" s="16" t="s">
        <v>23</v>
      </c>
      <c r="C86" s="16"/>
      <c r="D86" s="24">
        <v>40105</v>
      </c>
      <c r="E86" s="20"/>
      <c r="F86" s="20"/>
      <c r="G86" s="6" t="s">
        <v>27</v>
      </c>
      <c r="H86" s="12">
        <v>2707.52</v>
      </c>
    </row>
    <row r="87" spans="1:10" x14ac:dyDescent="0.35">
      <c r="A87" s="18"/>
      <c r="B87" s="18"/>
      <c r="C87" s="18"/>
      <c r="D87" s="18"/>
      <c r="E87" s="20"/>
      <c r="F87" s="20"/>
      <c r="G87" s="6" t="s">
        <v>28</v>
      </c>
      <c r="H87" s="10">
        <v>37943.14</v>
      </c>
    </row>
    <row r="88" spans="1:10" x14ac:dyDescent="0.35">
      <c r="A88" s="16"/>
      <c r="B88" s="16"/>
      <c r="C88" s="16"/>
      <c r="G88" s="6" t="s">
        <v>29</v>
      </c>
      <c r="H88" s="12">
        <v>1374.23</v>
      </c>
      <c r="I88" s="1">
        <f>SUM(H86:H88)</f>
        <v>42024.89</v>
      </c>
      <c r="J88" s="31">
        <f>D86-I88</f>
        <v>-1919.8899999999994</v>
      </c>
    </row>
    <row r="89" spans="1:10" x14ac:dyDescent="0.35">
      <c r="A89" s="25"/>
      <c r="B89" s="16"/>
      <c r="C89" s="16"/>
      <c r="G89" s="18"/>
      <c r="H89" s="18"/>
    </row>
    <row r="90" spans="1:10" x14ac:dyDescent="0.35">
      <c r="A90" s="16"/>
      <c r="B90" s="16"/>
      <c r="C90" s="16"/>
      <c r="G90" s="18"/>
      <c r="H90" s="18"/>
    </row>
    <row r="91" spans="1:10" x14ac:dyDescent="0.35">
      <c r="A91" s="25" t="s">
        <v>24</v>
      </c>
      <c r="B91" s="16"/>
      <c r="C91" s="16"/>
      <c r="D91" s="22">
        <f>SUM(D82:D86)</f>
        <v>2252627</v>
      </c>
      <c r="G91" s="18"/>
      <c r="H91" s="30">
        <f>SUM(H82:H88)</f>
        <v>2247773.9100000006</v>
      </c>
      <c r="I91" s="22"/>
      <c r="J91" s="4">
        <f>D91-H91</f>
        <v>4853.0899999993853</v>
      </c>
    </row>
    <row r="92" spans="1:10" x14ac:dyDescent="0.35">
      <c r="A92" s="25" t="s">
        <v>25</v>
      </c>
      <c r="B92" s="16"/>
      <c r="C92" s="16"/>
      <c r="D92" s="22">
        <f>D12-D91</f>
        <v>-136077</v>
      </c>
      <c r="G92" s="18"/>
      <c r="H92" s="30">
        <f>H12-H91</f>
        <v>-131224.34000000032</v>
      </c>
      <c r="J92" s="4">
        <f>D92-H92</f>
        <v>-4852.6599999996834</v>
      </c>
    </row>
    <row r="93" spans="1:10" x14ac:dyDescent="0.35">
      <c r="A93" s="25"/>
      <c r="B93" s="16"/>
      <c r="C93" s="16"/>
      <c r="D93" s="22"/>
      <c r="G93" s="18"/>
      <c r="H93" s="18"/>
    </row>
    <row r="94" spans="1:10" x14ac:dyDescent="0.35">
      <c r="G94" s="18"/>
      <c r="H94" s="18"/>
    </row>
    <row r="95" spans="1:10" x14ac:dyDescent="0.35">
      <c r="G95" s="18"/>
      <c r="H95" s="18"/>
    </row>
    <row r="96" spans="1:10" x14ac:dyDescent="0.35">
      <c r="G96" s="18"/>
      <c r="H96" s="18"/>
    </row>
    <row r="97" spans="7:8" x14ac:dyDescent="0.35">
      <c r="G97" s="18"/>
      <c r="H97" s="18"/>
    </row>
    <row r="98" spans="7:8" x14ac:dyDescent="0.35">
      <c r="G98" s="18"/>
      <c r="H98" s="18"/>
    </row>
    <row r="99" spans="7:8" x14ac:dyDescent="0.35">
      <c r="G99" s="18"/>
      <c r="H99" s="18"/>
    </row>
    <row r="100" spans="7:8" x14ac:dyDescent="0.35">
      <c r="G100" s="18"/>
      <c r="H100" s="18"/>
    </row>
    <row r="101" spans="7:8" x14ac:dyDescent="0.35">
      <c r="G101" s="18"/>
      <c r="H101" s="18"/>
    </row>
    <row r="102" spans="7:8" x14ac:dyDescent="0.35">
      <c r="G102" s="18"/>
      <c r="H102" s="18"/>
    </row>
    <row r="103" spans="7:8" x14ac:dyDescent="0.35">
      <c r="G103" s="18"/>
      <c r="H103" s="18"/>
    </row>
    <row r="104" spans="7:8" x14ac:dyDescent="0.35">
      <c r="G104" s="18"/>
      <c r="H104" s="18"/>
    </row>
    <row r="105" spans="7:8" x14ac:dyDescent="0.35">
      <c r="G105" s="18"/>
      <c r="H105" s="18"/>
    </row>
    <row r="106" spans="7:8" x14ac:dyDescent="0.35">
      <c r="G106" s="18"/>
      <c r="H106" s="18"/>
    </row>
    <row r="107" spans="7:8" x14ac:dyDescent="0.35">
      <c r="G107" s="18"/>
      <c r="H107" s="18"/>
    </row>
    <row r="108" spans="7:8" x14ac:dyDescent="0.35">
      <c r="G108" s="18"/>
      <c r="H108" s="18"/>
    </row>
    <row r="109" spans="7:8" x14ac:dyDescent="0.35">
      <c r="G109" s="18"/>
      <c r="H109" s="18"/>
    </row>
    <row r="110" spans="7:8" x14ac:dyDescent="0.35">
      <c r="G110" s="18"/>
      <c r="H110" s="18"/>
    </row>
    <row r="111" spans="7:8" x14ac:dyDescent="0.35">
      <c r="G111" s="18"/>
      <c r="H111" s="18"/>
    </row>
    <row r="112" spans="7:8" x14ac:dyDescent="0.35">
      <c r="G112" s="18"/>
      <c r="H112" s="18"/>
    </row>
    <row r="113" spans="7:8" x14ac:dyDescent="0.35">
      <c r="G113" s="18"/>
      <c r="H113" s="18"/>
    </row>
    <row r="114" spans="7:8" x14ac:dyDescent="0.35">
      <c r="G114" s="18"/>
      <c r="H114" s="18"/>
    </row>
    <row r="115" spans="7:8" x14ac:dyDescent="0.35">
      <c r="G115" s="18"/>
      <c r="H115" s="18"/>
    </row>
    <row r="116" spans="7:8" x14ac:dyDescent="0.35">
      <c r="G116" s="18"/>
      <c r="H116" s="18"/>
    </row>
    <row r="117" spans="7:8" x14ac:dyDescent="0.35">
      <c r="G117" s="18"/>
      <c r="H117" s="18"/>
    </row>
    <row r="118" spans="7:8" x14ac:dyDescent="0.35">
      <c r="G118" s="18"/>
      <c r="H118" s="18"/>
    </row>
    <row r="119" spans="7:8" x14ac:dyDescent="0.35">
      <c r="G119" s="18"/>
      <c r="H119" s="18"/>
    </row>
    <row r="120" spans="7:8" x14ac:dyDescent="0.35">
      <c r="G120" s="18"/>
      <c r="H120" s="18"/>
    </row>
    <row r="121" spans="7:8" x14ac:dyDescent="0.35">
      <c r="G121" s="18"/>
      <c r="H121" s="18"/>
    </row>
    <row r="122" spans="7:8" x14ac:dyDescent="0.35">
      <c r="G122" s="18"/>
      <c r="H122" s="18"/>
    </row>
    <row r="123" spans="7:8" x14ac:dyDescent="0.35">
      <c r="G123" s="18"/>
      <c r="H123" s="18"/>
    </row>
    <row r="124" spans="7:8" x14ac:dyDescent="0.35">
      <c r="G124" s="18"/>
      <c r="H124" s="18"/>
    </row>
    <row r="125" spans="7:8" x14ac:dyDescent="0.35">
      <c r="G125" s="18"/>
      <c r="H125" s="18"/>
    </row>
    <row r="126" spans="7:8" x14ac:dyDescent="0.35">
      <c r="G126" s="18"/>
      <c r="H126" s="18"/>
    </row>
    <row r="127" spans="7:8" x14ac:dyDescent="0.35">
      <c r="G127" s="18"/>
      <c r="H127" s="18"/>
    </row>
    <row r="128" spans="7:8" x14ac:dyDescent="0.35">
      <c r="G128" s="18"/>
      <c r="H128" s="18"/>
    </row>
    <row r="129" spans="7:8" x14ac:dyDescent="0.35">
      <c r="G129" s="18"/>
      <c r="H129" s="18"/>
    </row>
    <row r="130" spans="7:8" x14ac:dyDescent="0.35">
      <c r="G130" s="18"/>
      <c r="H130" s="18"/>
    </row>
    <row r="131" spans="7:8" x14ac:dyDescent="0.35">
      <c r="G131" s="18"/>
      <c r="H131" s="18"/>
    </row>
    <row r="132" spans="7:8" x14ac:dyDescent="0.35">
      <c r="G132" s="18"/>
      <c r="H132" s="18"/>
    </row>
    <row r="133" spans="7:8" x14ac:dyDescent="0.35">
      <c r="G133" s="18"/>
      <c r="H133" s="18"/>
    </row>
    <row r="134" spans="7:8" x14ac:dyDescent="0.35">
      <c r="G134" s="18"/>
      <c r="H134" s="18"/>
    </row>
    <row r="135" spans="7:8" x14ac:dyDescent="0.35">
      <c r="G135" s="18"/>
      <c r="H135" s="18"/>
    </row>
    <row r="136" spans="7:8" x14ac:dyDescent="0.35">
      <c r="G136" s="18"/>
      <c r="H136" s="18"/>
    </row>
    <row r="140" spans="7:8" x14ac:dyDescent="0.35">
      <c r="G140" s="18"/>
      <c r="H140" s="18"/>
    </row>
    <row r="141" spans="7:8" x14ac:dyDescent="0.35">
      <c r="G141" s="6" t="s">
        <v>30</v>
      </c>
      <c r="H141" s="10">
        <v>70757.52</v>
      </c>
    </row>
    <row r="142" spans="7:8" x14ac:dyDescent="0.35">
      <c r="G142" s="6" t="s">
        <v>31</v>
      </c>
      <c r="H142" s="12">
        <v>6485.8600000000006</v>
      </c>
    </row>
    <row r="149" spans="7:239" x14ac:dyDescent="0.35">
      <c r="HW149" s="18"/>
      <c r="HX149" s="18"/>
      <c r="HY149" s="18"/>
      <c r="HZ149" s="18"/>
      <c r="IA149" s="18"/>
      <c r="IB149" s="18"/>
      <c r="IC149" s="18"/>
      <c r="ID149" s="18"/>
      <c r="IE149" s="18"/>
    </row>
    <row r="150" spans="7:239" x14ac:dyDescent="0.35">
      <c r="HW150" s="18"/>
      <c r="HX150" s="18"/>
      <c r="HY150" s="18"/>
      <c r="HZ150" s="18"/>
      <c r="IA150" s="18"/>
      <c r="IB150" s="18"/>
      <c r="IC150" s="18"/>
      <c r="ID150" s="18"/>
      <c r="IE150" s="18"/>
    </row>
    <row r="151" spans="7:239" x14ac:dyDescent="0.35">
      <c r="G151" s="6" t="s">
        <v>88</v>
      </c>
      <c r="H151" s="8">
        <v>-102690.85</v>
      </c>
      <c r="HW151" s="18"/>
      <c r="HX151" s="18"/>
      <c r="HY151" s="18"/>
      <c r="HZ151" s="18"/>
      <c r="IA151" s="18"/>
      <c r="IB151" s="18"/>
      <c r="IC151" s="18"/>
      <c r="ID151" s="18"/>
      <c r="IE151" s="18"/>
    </row>
    <row r="152" spans="7:239" x14ac:dyDescent="0.35">
      <c r="G152" s="6" t="s">
        <v>89</v>
      </c>
      <c r="H152" s="15">
        <v>-2850</v>
      </c>
      <c r="HW152" s="18"/>
      <c r="HX152" s="18"/>
      <c r="HY152" s="18"/>
      <c r="HZ152" s="18"/>
      <c r="IA152" s="18"/>
      <c r="IB152" s="18"/>
      <c r="IC152" s="18"/>
      <c r="ID152" s="18"/>
      <c r="IE152" s="18"/>
    </row>
    <row r="153" spans="7:239" x14ac:dyDescent="0.35">
      <c r="G153" s="6" t="s">
        <v>90</v>
      </c>
      <c r="H153" s="15">
        <v>-6000</v>
      </c>
      <c r="HW153" s="18"/>
      <c r="HX153" s="18"/>
      <c r="HY153" s="18"/>
      <c r="HZ153" s="18"/>
      <c r="IA153" s="18"/>
      <c r="IB153" s="18"/>
      <c r="IC153" s="18"/>
      <c r="ID153" s="18"/>
      <c r="IE153" s="18"/>
    </row>
    <row r="154" spans="7:239" x14ac:dyDescent="0.35">
      <c r="HW154" s="18"/>
      <c r="HX154" s="18"/>
      <c r="HY154" s="18"/>
      <c r="HZ154" s="18"/>
      <c r="IA154" s="18"/>
      <c r="IB154" s="18"/>
      <c r="IC154" s="18"/>
      <c r="ID154" s="18"/>
      <c r="IE154" s="18"/>
    </row>
    <row r="155" spans="7:239" x14ac:dyDescent="0.35">
      <c r="HW155" s="18"/>
      <c r="HX155" s="18"/>
      <c r="HY155" s="18"/>
      <c r="HZ155" s="18"/>
      <c r="IA155" s="18"/>
      <c r="IB155" s="18"/>
      <c r="IC155" s="18"/>
      <c r="ID155" s="18"/>
      <c r="IE155" s="18"/>
    </row>
    <row r="156" spans="7:239" x14ac:dyDescent="0.35">
      <c r="HW156" s="18"/>
      <c r="HX156" s="18"/>
      <c r="HY156" s="18"/>
      <c r="HZ156" s="18"/>
      <c r="IA156" s="18"/>
      <c r="IB156" s="18"/>
      <c r="IC156" s="18"/>
      <c r="ID156" s="18"/>
      <c r="IE15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Miller</dc:creator>
  <cp:lastModifiedBy>Robert Miller</cp:lastModifiedBy>
  <dcterms:created xsi:type="dcterms:W3CDTF">2024-10-08T18:33:47Z</dcterms:created>
  <dcterms:modified xsi:type="dcterms:W3CDTF">2024-10-08T21:10:27Z</dcterms:modified>
</cp:coreProperties>
</file>