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losGonzalez\Navitas Utility Dropbox\Carlos Gonzalez\Accounting\Rate Cases\KY\2024\DR\DR 3\1\"/>
    </mc:Choice>
  </mc:AlternateContent>
  <xr:revisionPtr revIDLastSave="0" documentId="13_ncr:1_{81A179B4-3D0F-4E32-9570-26F06E77B43E}" xr6:coauthVersionLast="47" xr6:coauthVersionMax="47" xr10:uidLastSave="{00000000-0000-0000-0000-000000000000}"/>
  <bookViews>
    <workbookView xWindow="-120" yWindow="-120" windowWidth="29040" windowHeight="15720" xr2:uid="{E7064588-554B-4FE2-8047-9DC4C5D7A860}"/>
  </bookViews>
  <sheets>
    <sheet name="Clinton County" sheetId="1" r:id="rId1"/>
    <sheet name="Floyd &amp; Johnson Coun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" l="1"/>
  <c r="F18" i="2" s="1"/>
  <c r="B12" i="2"/>
  <c r="J12" i="2" s="1"/>
  <c r="B6" i="2"/>
  <c r="B24" i="2"/>
  <c r="B25" i="2" s="1"/>
  <c r="L23" i="2"/>
  <c r="J23" i="2"/>
  <c r="H23" i="2"/>
  <c r="F23" i="2"/>
  <c r="D23" i="2"/>
  <c r="L22" i="2"/>
  <c r="J22" i="2"/>
  <c r="H22" i="2"/>
  <c r="F22" i="2"/>
  <c r="D22" i="2"/>
  <c r="B19" i="2"/>
  <c r="L18" i="2"/>
  <c r="J18" i="2"/>
  <c r="H18" i="2"/>
  <c r="L17" i="2"/>
  <c r="J17" i="2"/>
  <c r="H17" i="2"/>
  <c r="H19" i="2" s="1"/>
  <c r="F17" i="2"/>
  <c r="D17" i="2"/>
  <c r="L16" i="2"/>
  <c r="J16" i="2"/>
  <c r="H16" i="2"/>
  <c r="F16" i="2"/>
  <c r="D16" i="2"/>
  <c r="B13" i="2"/>
  <c r="L12" i="2"/>
  <c r="H12" i="2"/>
  <c r="F12" i="2"/>
  <c r="D12" i="2"/>
  <c r="L11" i="2"/>
  <c r="J11" i="2"/>
  <c r="H11" i="2"/>
  <c r="F11" i="2"/>
  <c r="D11" i="2"/>
  <c r="L10" i="2"/>
  <c r="L13" i="2" s="1"/>
  <c r="J10" i="2"/>
  <c r="H10" i="2"/>
  <c r="F10" i="2"/>
  <c r="D10" i="2"/>
  <c r="B7" i="2"/>
  <c r="L6" i="2"/>
  <c r="J6" i="2"/>
  <c r="H6" i="2"/>
  <c r="F6" i="2"/>
  <c r="D6" i="2"/>
  <c r="L5" i="2"/>
  <c r="J5" i="2"/>
  <c r="H5" i="2"/>
  <c r="F5" i="2"/>
  <c r="D5" i="2"/>
  <c r="L4" i="2"/>
  <c r="L7" i="2" s="1"/>
  <c r="J4" i="2"/>
  <c r="J7" i="2" s="1"/>
  <c r="H4" i="2"/>
  <c r="H7" i="2" s="1"/>
  <c r="F4" i="2"/>
  <c r="D4" i="2"/>
  <c r="B25" i="1"/>
  <c r="B19" i="1"/>
  <c r="B13" i="1"/>
  <c r="B7" i="1"/>
  <c r="L24" i="1"/>
  <c r="L23" i="1"/>
  <c r="L22" i="1"/>
  <c r="L25" i="1" s="1"/>
  <c r="L18" i="1"/>
  <c r="L17" i="1"/>
  <c r="L16" i="1"/>
  <c r="L19" i="1" s="1"/>
  <c r="L12" i="1"/>
  <c r="L11" i="1"/>
  <c r="L13" i="1" s="1"/>
  <c r="L10" i="1"/>
  <c r="L6" i="1"/>
  <c r="L5" i="1"/>
  <c r="L4" i="1"/>
  <c r="L7" i="1" s="1"/>
  <c r="J24" i="1"/>
  <c r="J23" i="1"/>
  <c r="J25" i="1" s="1"/>
  <c r="J22" i="1"/>
  <c r="J18" i="1"/>
  <c r="J17" i="1"/>
  <c r="J16" i="1"/>
  <c r="J19" i="1" s="1"/>
  <c r="J12" i="1"/>
  <c r="J11" i="1"/>
  <c r="J13" i="1" s="1"/>
  <c r="J10" i="1"/>
  <c r="J6" i="1"/>
  <c r="J5" i="1"/>
  <c r="J7" i="1" s="1"/>
  <c r="J4" i="1"/>
  <c r="H25" i="1"/>
  <c r="H24" i="1"/>
  <c r="H23" i="1"/>
  <c r="H22" i="1"/>
  <c r="H18" i="1"/>
  <c r="H17" i="1"/>
  <c r="H16" i="1"/>
  <c r="H19" i="1" s="1"/>
  <c r="H12" i="1"/>
  <c r="H11" i="1"/>
  <c r="H10" i="1"/>
  <c r="H13" i="1" s="1"/>
  <c r="H7" i="1"/>
  <c r="H6" i="1"/>
  <c r="H5" i="1"/>
  <c r="H4" i="1"/>
  <c r="F24" i="1"/>
  <c r="F23" i="1"/>
  <c r="F22" i="1"/>
  <c r="F25" i="1" s="1"/>
  <c r="F19" i="1"/>
  <c r="F18" i="1"/>
  <c r="F17" i="1"/>
  <c r="F16" i="1"/>
  <c r="F12" i="1"/>
  <c r="F11" i="1"/>
  <c r="F10" i="1"/>
  <c r="F13" i="1" s="1"/>
  <c r="F6" i="1"/>
  <c r="F5" i="1"/>
  <c r="F4" i="1"/>
  <c r="F7" i="1" s="1"/>
  <c r="D23" i="1"/>
  <c r="D22" i="1"/>
  <c r="D17" i="1"/>
  <c r="D16" i="1"/>
  <c r="D11" i="1"/>
  <c r="D5" i="1"/>
  <c r="D10" i="1"/>
  <c r="D4" i="1"/>
  <c r="B24" i="1"/>
  <c r="D24" i="1" s="1"/>
  <c r="B18" i="1"/>
  <c r="D18" i="1" s="1"/>
  <c r="B12" i="1"/>
  <c r="D12" i="1" s="1"/>
  <c r="B6" i="1"/>
  <c r="D6" i="1" s="1"/>
  <c r="F7" i="2" l="1"/>
  <c r="D13" i="2"/>
  <c r="D7" i="2"/>
  <c r="J19" i="2"/>
  <c r="L19" i="2"/>
  <c r="F19" i="2"/>
  <c r="J13" i="2"/>
  <c r="F13" i="2"/>
  <c r="H13" i="2"/>
  <c r="D24" i="2"/>
  <c r="D25" i="2" s="1"/>
  <c r="F24" i="2"/>
  <c r="F25" i="2" s="1"/>
  <c r="D18" i="2"/>
  <c r="D19" i="2" s="1"/>
  <c r="H24" i="2"/>
  <c r="H25" i="2" s="1"/>
  <c r="J24" i="2"/>
  <c r="J25" i="2" s="1"/>
  <c r="L24" i="2"/>
  <c r="L25" i="2" s="1"/>
  <c r="D7" i="1"/>
  <c r="D13" i="1"/>
  <c r="D19" i="1"/>
  <c r="D25" i="1"/>
</calcChain>
</file>

<file path=xl/sharedStrings.xml><?xml version="1.0" encoding="utf-8"?>
<sst xmlns="http://schemas.openxmlformats.org/spreadsheetml/2006/main" count="64" uniqueCount="20">
  <si>
    <t>Customer Classification &amp; Rate</t>
  </si>
  <si>
    <t>Current Rates (per CCF)*</t>
  </si>
  <si>
    <t>Proposed Phase 1 Rates</t>
  </si>
  <si>
    <t>Residential</t>
  </si>
  <si>
    <t>Monthly Service Charge</t>
  </si>
  <si>
    <t>1st CCF</t>
  </si>
  <si>
    <t>Above 1st CCF</t>
  </si>
  <si>
    <t>Commercial</t>
  </si>
  <si>
    <t>Industrial</t>
  </si>
  <si>
    <t>Agricultural</t>
  </si>
  <si>
    <t>Average Monthly Usage (CCF)*</t>
  </si>
  <si>
    <t>Current Average Monthly Bill</t>
  </si>
  <si>
    <t>Proposed Phase 1 Average Monthly Bill</t>
  </si>
  <si>
    <t>Proposed Phase 2 Rates</t>
  </si>
  <si>
    <t>Proposed Phase 2 Average Monthly Bill</t>
  </si>
  <si>
    <t>Proposed Phase 3 Rates</t>
  </si>
  <si>
    <t>Proposed Phase 3 Average Monthly Bill</t>
  </si>
  <si>
    <t>Proposed Phase 4 Rates</t>
  </si>
  <si>
    <t>Proposed Phase 4 Average Monthly Bill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</si>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</sst>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_);[Red]\(&quot;$&quot;#,##0.000\)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1607409894101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4" fontId="2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horizontal="left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2" fillId="0" borderId="4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2" borderId="5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4" xfId="0" applyFont="1" applyBorder="1" applyAlignment="1">
      <alignment horizontal="center" wrapText="1"/>
    </xf>
    <xf numFmtId="164" fontId="2" fillId="2" borderId="5" xfId="0" applyNumberFormat="1" applyFont="1" applyFill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64" fontId="2" fillId="0" borderId="3" xfId="0" applyNumberFormat="1" applyFont="1" applyBorder="1"/>
    <xf numFmtId="164" fontId="2" fillId="0" borderId="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409E0-995A-4F68-BDC4-CB66B9010C3C}">
  <dimension ref="A1:L25"/>
  <sheetViews>
    <sheetView tabSelected="1" workbookViewId="0">
      <selection activeCell="C27" sqref="C27"/>
    </sheetView>
  </sheetViews>
  <sheetFormatPr defaultRowHeight="15" x14ac:dyDescent="0.25"/>
  <cols>
    <col min="1" max="1" width="14.85546875" style="8" customWidth="1"/>
    <col min="2" max="2" width="9.140625" style="8"/>
    <col min="3" max="4" width="13" style="8" customWidth="1"/>
    <col min="5" max="5" width="12.7109375" style="8" customWidth="1"/>
    <col min="6" max="6" width="13.85546875" style="8" customWidth="1"/>
    <col min="7" max="7" width="9.140625" style="8"/>
    <col min="8" max="8" width="13.85546875" style="8" customWidth="1"/>
    <col min="9" max="9" width="9.140625" style="8"/>
    <col min="10" max="10" width="12.28515625" style="8" customWidth="1"/>
    <col min="11" max="11" width="9.140625" style="8"/>
    <col min="12" max="12" width="11.7109375" style="8" customWidth="1"/>
    <col min="13" max="16384" width="9.140625" style="8"/>
  </cols>
  <sheetData>
    <row r="1" spans="1:12" ht="15.75" thickBot="1" x14ac:dyDescent="0.3"/>
    <row r="2" spans="1:12" ht="75.75" thickBot="1" x14ac:dyDescent="0.3">
      <c r="A2" s="1" t="s">
        <v>0</v>
      </c>
      <c r="B2" s="7" t="s">
        <v>10</v>
      </c>
      <c r="C2" s="1" t="s">
        <v>1</v>
      </c>
      <c r="D2" s="1" t="s">
        <v>11</v>
      </c>
      <c r="E2" s="1" t="s">
        <v>2</v>
      </c>
      <c r="F2" s="1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x14ac:dyDescent="0.25">
      <c r="A3" s="12" t="s">
        <v>3</v>
      </c>
      <c r="B3" s="9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30" x14ac:dyDescent="0.25">
      <c r="A4" s="2" t="s">
        <v>4</v>
      </c>
      <c r="B4" s="10"/>
      <c r="C4" s="3">
        <v>8</v>
      </c>
      <c r="D4" s="3">
        <f>+C4</f>
        <v>8</v>
      </c>
      <c r="E4" s="3">
        <v>19.5</v>
      </c>
      <c r="F4" s="3">
        <f>+E4</f>
        <v>19.5</v>
      </c>
      <c r="G4" s="3">
        <v>24.5</v>
      </c>
      <c r="H4" s="3">
        <f>+G4</f>
        <v>24.5</v>
      </c>
      <c r="I4" s="3">
        <v>29.5</v>
      </c>
      <c r="J4" s="3">
        <f>+I4</f>
        <v>29.5</v>
      </c>
      <c r="K4" s="3">
        <v>34.5</v>
      </c>
      <c r="L4" s="3">
        <f>+K4</f>
        <v>34.5</v>
      </c>
    </row>
    <row r="5" spans="1:12" x14ac:dyDescent="0.25">
      <c r="A5" s="2" t="s">
        <v>5</v>
      </c>
      <c r="B5" s="10">
        <v>1</v>
      </c>
      <c r="C5" s="3">
        <v>0.46200000000000002</v>
      </c>
      <c r="D5" s="3">
        <f>+$B$5*C5</f>
        <v>0.46200000000000002</v>
      </c>
      <c r="E5" s="3">
        <v>9.5</v>
      </c>
      <c r="F5" s="3">
        <f>+$B$5*E5</f>
        <v>9.5</v>
      </c>
      <c r="G5" s="3">
        <v>14.5</v>
      </c>
      <c r="H5" s="3">
        <f>+$B$5*G5</f>
        <v>14.5</v>
      </c>
      <c r="I5" s="3">
        <v>19</v>
      </c>
      <c r="J5" s="3">
        <f>+$B$5*I5</f>
        <v>19</v>
      </c>
      <c r="K5" s="3">
        <v>24.5</v>
      </c>
      <c r="L5" s="3">
        <f>+$B$5*K5</f>
        <v>24.5</v>
      </c>
    </row>
    <row r="6" spans="1:12" x14ac:dyDescent="0.25">
      <c r="A6" s="13" t="s">
        <v>6</v>
      </c>
      <c r="B6" s="10">
        <f>25-1</f>
        <v>24</v>
      </c>
      <c r="C6" s="3">
        <v>0.46200000000000002</v>
      </c>
      <c r="D6" s="3">
        <f>+$B$6*C6</f>
        <v>11.088000000000001</v>
      </c>
      <c r="E6" s="3">
        <v>1.19</v>
      </c>
      <c r="F6" s="3">
        <f>+$B$6*E6</f>
        <v>28.56</v>
      </c>
      <c r="G6" s="3">
        <v>1.3900000000000001</v>
      </c>
      <c r="H6" s="3">
        <f>+$B$6*G6</f>
        <v>33.36</v>
      </c>
      <c r="I6" s="3">
        <v>1.54</v>
      </c>
      <c r="J6" s="3">
        <f>+$B$6*I6</f>
        <v>36.96</v>
      </c>
      <c r="K6" s="3">
        <v>1.69</v>
      </c>
      <c r="L6" s="3">
        <f>+$B$6*K6</f>
        <v>40.56</v>
      </c>
    </row>
    <row r="7" spans="1:12" ht="15.75" thickBot="1" x14ac:dyDescent="0.3">
      <c r="A7" s="4" t="s">
        <v>19</v>
      </c>
      <c r="B7" s="11">
        <f>SUM(B5:B6)</f>
        <v>25</v>
      </c>
      <c r="C7" s="5"/>
      <c r="D7" s="5">
        <f>SUM(D4:D6)</f>
        <v>19.55</v>
      </c>
      <c r="E7" s="5"/>
      <c r="F7" s="5">
        <f>SUM(F4:F6)</f>
        <v>57.56</v>
      </c>
      <c r="G7" s="5"/>
      <c r="H7" s="5">
        <f>SUM(H4:H6)</f>
        <v>72.36</v>
      </c>
      <c r="I7" s="5"/>
      <c r="J7" s="5">
        <f>SUM(J4:J6)</f>
        <v>85.460000000000008</v>
      </c>
      <c r="K7" s="5"/>
      <c r="L7" s="5">
        <f>SUM(L4:L6)</f>
        <v>99.56</v>
      </c>
    </row>
    <row r="8" spans="1:12" ht="15.75" thickBot="1" x14ac:dyDescent="0.3">
      <c r="A8" s="14"/>
      <c r="B8" s="14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x14ac:dyDescent="0.25">
      <c r="A9" s="15" t="s">
        <v>7</v>
      </c>
      <c r="B9" s="9"/>
      <c r="C9" s="19"/>
      <c r="D9" s="19"/>
      <c r="E9" s="19"/>
      <c r="F9" s="19"/>
      <c r="G9" s="22"/>
      <c r="H9" s="19"/>
      <c r="I9" s="22"/>
      <c r="J9" s="19"/>
      <c r="K9" s="22"/>
      <c r="L9" s="19"/>
    </row>
    <row r="10" spans="1:12" ht="30" x14ac:dyDescent="0.25">
      <c r="A10" s="6" t="s">
        <v>4</v>
      </c>
      <c r="B10" s="10"/>
      <c r="C10" s="3">
        <v>35</v>
      </c>
      <c r="D10" s="3">
        <f>+C10</f>
        <v>35</v>
      </c>
      <c r="E10" s="3">
        <v>29.5</v>
      </c>
      <c r="F10" s="3">
        <f>+E10</f>
        <v>29.5</v>
      </c>
      <c r="G10" s="3">
        <v>34.5</v>
      </c>
      <c r="H10" s="3">
        <f>+G10</f>
        <v>34.5</v>
      </c>
      <c r="I10" s="3">
        <v>39.5</v>
      </c>
      <c r="J10" s="3">
        <f>+I10</f>
        <v>39.5</v>
      </c>
      <c r="K10" s="3">
        <v>44.5</v>
      </c>
      <c r="L10" s="3">
        <f>+K10</f>
        <v>44.5</v>
      </c>
    </row>
    <row r="11" spans="1:12" x14ac:dyDescent="0.25">
      <c r="A11" s="6" t="s">
        <v>5</v>
      </c>
      <c r="B11" s="10">
        <v>1</v>
      </c>
      <c r="C11" s="3">
        <v>0.36199999999999999</v>
      </c>
      <c r="D11" s="3">
        <f>+$B$11*C11</f>
        <v>0.36199999999999999</v>
      </c>
      <c r="E11" s="3">
        <v>14.5</v>
      </c>
      <c r="F11" s="3">
        <f>+$B$11*E11</f>
        <v>14.5</v>
      </c>
      <c r="G11" s="3">
        <v>16.75</v>
      </c>
      <c r="H11" s="3">
        <f>+$B$11*G11</f>
        <v>16.75</v>
      </c>
      <c r="I11" s="3">
        <v>19</v>
      </c>
      <c r="J11" s="3">
        <f>+$B$11*I11</f>
        <v>19</v>
      </c>
      <c r="K11" s="3">
        <v>24.5</v>
      </c>
      <c r="L11" s="3">
        <f>+$B$11*K11</f>
        <v>24.5</v>
      </c>
    </row>
    <row r="12" spans="1:12" x14ac:dyDescent="0.25">
      <c r="A12" s="6" t="s">
        <v>6</v>
      </c>
      <c r="B12" s="10">
        <f>231-1</f>
        <v>230</v>
      </c>
      <c r="C12" s="3">
        <v>0.36199999999999999</v>
      </c>
      <c r="D12" s="3">
        <f>+$B$12*C12</f>
        <v>83.259999999999991</v>
      </c>
      <c r="E12" s="3">
        <v>0.99</v>
      </c>
      <c r="F12" s="3">
        <f>+$B$12*E12</f>
        <v>227.7</v>
      </c>
      <c r="G12" s="3">
        <v>1.19</v>
      </c>
      <c r="H12" s="3">
        <f>+$B$12*G12</f>
        <v>273.7</v>
      </c>
      <c r="I12" s="3">
        <v>1.3900000000000001</v>
      </c>
      <c r="J12" s="3">
        <f>+$B$12*I12</f>
        <v>319.70000000000005</v>
      </c>
      <c r="K12" s="3">
        <v>1.5899999999999999</v>
      </c>
      <c r="L12" s="3">
        <f>+$B$12*K12</f>
        <v>365.7</v>
      </c>
    </row>
    <row r="13" spans="1:12" ht="15.75" thickBot="1" x14ac:dyDescent="0.3">
      <c r="A13" s="4" t="s">
        <v>19</v>
      </c>
      <c r="B13" s="11">
        <f>SUM(B11:B12)</f>
        <v>231</v>
      </c>
      <c r="C13" s="5"/>
      <c r="D13" s="5">
        <f>SUM(D10:D12)</f>
        <v>118.62199999999999</v>
      </c>
      <c r="E13" s="5"/>
      <c r="F13" s="5">
        <f>SUM(F10:F12)</f>
        <v>271.7</v>
      </c>
      <c r="G13" s="5"/>
      <c r="H13" s="5">
        <f>SUM(H10:H12)</f>
        <v>324.95</v>
      </c>
      <c r="I13" s="5"/>
      <c r="J13" s="5">
        <f>SUM(J10:J12)</f>
        <v>378.20000000000005</v>
      </c>
      <c r="K13" s="5"/>
      <c r="L13" s="5">
        <f>SUM(L10:L12)</f>
        <v>434.7</v>
      </c>
    </row>
    <row r="14" spans="1:12" ht="15.75" thickBot="1" x14ac:dyDescent="0.3">
      <c r="A14" s="16"/>
      <c r="B14" s="14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A15" s="15" t="s">
        <v>8</v>
      </c>
      <c r="B15" s="9"/>
      <c r="C15" s="19"/>
      <c r="D15" s="19"/>
      <c r="E15" s="19"/>
      <c r="F15" s="19"/>
      <c r="G15" s="22"/>
      <c r="H15" s="19"/>
      <c r="I15" s="22"/>
      <c r="J15" s="19"/>
      <c r="K15" s="22"/>
      <c r="L15" s="19"/>
    </row>
    <row r="16" spans="1:12" ht="30" x14ac:dyDescent="0.25">
      <c r="A16" s="6" t="s">
        <v>4</v>
      </c>
      <c r="B16" s="10"/>
      <c r="C16" s="3">
        <v>75</v>
      </c>
      <c r="D16" s="3">
        <f>+C16</f>
        <v>75</v>
      </c>
      <c r="E16" s="3">
        <v>99</v>
      </c>
      <c r="F16" s="3">
        <f>+E16</f>
        <v>99</v>
      </c>
      <c r="G16" s="3">
        <v>124</v>
      </c>
      <c r="H16" s="3">
        <f>+G16</f>
        <v>124</v>
      </c>
      <c r="I16" s="3">
        <v>149</v>
      </c>
      <c r="J16" s="3">
        <f>+I16</f>
        <v>149</v>
      </c>
      <c r="K16" s="3">
        <v>149</v>
      </c>
      <c r="L16" s="3">
        <f>+K16</f>
        <v>149</v>
      </c>
    </row>
    <row r="17" spans="1:12" x14ac:dyDescent="0.25">
      <c r="A17" s="6" t="s">
        <v>5</v>
      </c>
      <c r="B17" s="10">
        <v>1</v>
      </c>
      <c r="C17" s="3">
        <v>0.36199999999999999</v>
      </c>
      <c r="D17" s="3">
        <f>+$B$17*C17</f>
        <v>0.36199999999999999</v>
      </c>
      <c r="E17" s="3">
        <v>99</v>
      </c>
      <c r="F17" s="3">
        <f>+$B$17*E17</f>
        <v>99</v>
      </c>
      <c r="G17" s="3">
        <v>124</v>
      </c>
      <c r="H17" s="3">
        <f>+$B$17*G17</f>
        <v>124</v>
      </c>
      <c r="I17" s="3">
        <v>149</v>
      </c>
      <c r="J17" s="3">
        <f>+$B$17*I17</f>
        <v>149</v>
      </c>
      <c r="K17" s="3">
        <v>149</v>
      </c>
      <c r="L17" s="3">
        <f>+$B$17*K17</f>
        <v>149</v>
      </c>
    </row>
    <row r="18" spans="1:12" x14ac:dyDescent="0.25">
      <c r="A18" s="6" t="s">
        <v>6</v>
      </c>
      <c r="B18" s="10">
        <f>1226-1</f>
        <v>1225</v>
      </c>
      <c r="C18" s="3">
        <v>0.36199999999999999</v>
      </c>
      <c r="D18" s="3">
        <f>+$B$18*C18</f>
        <v>443.45</v>
      </c>
      <c r="E18" s="3">
        <v>0.79</v>
      </c>
      <c r="F18" s="3">
        <f>+$B$18*E18</f>
        <v>967.75</v>
      </c>
      <c r="G18" s="3">
        <v>0.99</v>
      </c>
      <c r="H18" s="3">
        <f>+$B$18*G18</f>
        <v>1212.75</v>
      </c>
      <c r="I18" s="3">
        <v>1.19</v>
      </c>
      <c r="J18" s="3">
        <f>+$B$18*I18</f>
        <v>1457.75</v>
      </c>
      <c r="K18" s="3">
        <v>1.21</v>
      </c>
      <c r="L18" s="3">
        <f>+$B$18*K18</f>
        <v>1482.25</v>
      </c>
    </row>
    <row r="19" spans="1:12" ht="15.75" thickBot="1" x14ac:dyDescent="0.3">
      <c r="A19" s="4" t="s">
        <v>19</v>
      </c>
      <c r="B19" s="11">
        <f>SUM(B17:B18)</f>
        <v>1226</v>
      </c>
      <c r="C19" s="5"/>
      <c r="D19" s="5">
        <f>SUM(D16:D18)</f>
        <v>518.81200000000001</v>
      </c>
      <c r="E19" s="5"/>
      <c r="F19" s="5">
        <f>SUM(F16:F18)</f>
        <v>1165.75</v>
      </c>
      <c r="G19" s="5"/>
      <c r="H19" s="5">
        <f>SUM(H16:H18)</f>
        <v>1460.75</v>
      </c>
      <c r="I19" s="5"/>
      <c r="J19" s="5">
        <f>SUM(J16:J18)</f>
        <v>1755.75</v>
      </c>
      <c r="K19" s="5"/>
      <c r="L19" s="5">
        <f>SUM(L16:L18)</f>
        <v>1780.25</v>
      </c>
    </row>
    <row r="20" spans="1:12" ht="15.75" thickBot="1" x14ac:dyDescent="0.3">
      <c r="A20" s="16"/>
      <c r="B20" s="14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x14ac:dyDescent="0.25">
      <c r="A21" s="15" t="s">
        <v>9</v>
      </c>
      <c r="B21" s="9"/>
      <c r="C21" s="19"/>
      <c r="D21" s="19"/>
      <c r="E21" s="19"/>
      <c r="F21" s="19"/>
      <c r="G21" s="22"/>
      <c r="H21" s="19"/>
      <c r="I21" s="22"/>
      <c r="J21" s="19"/>
      <c r="K21" s="22"/>
      <c r="L21" s="19"/>
    </row>
    <row r="22" spans="1:12" ht="30" x14ac:dyDescent="0.25">
      <c r="A22" s="6" t="s">
        <v>4</v>
      </c>
      <c r="B22" s="10"/>
      <c r="C22" s="3">
        <v>35</v>
      </c>
      <c r="D22" s="3">
        <f>+C22</f>
        <v>35</v>
      </c>
      <c r="E22" s="3">
        <v>49.5</v>
      </c>
      <c r="F22" s="3">
        <f>+E22</f>
        <v>49.5</v>
      </c>
      <c r="G22" s="3">
        <v>59.5</v>
      </c>
      <c r="H22" s="3">
        <f>+G22</f>
        <v>59.5</v>
      </c>
      <c r="I22" s="3">
        <v>69</v>
      </c>
      <c r="J22" s="3">
        <f>+I22</f>
        <v>69</v>
      </c>
      <c r="K22" s="3">
        <v>74</v>
      </c>
      <c r="L22" s="3">
        <f>+K22</f>
        <v>74</v>
      </c>
    </row>
    <row r="23" spans="1:12" x14ac:dyDescent="0.25">
      <c r="A23" s="6" t="s">
        <v>5</v>
      </c>
      <c r="B23" s="10">
        <v>1</v>
      </c>
      <c r="C23" s="3">
        <v>0.36199999999999999</v>
      </c>
      <c r="D23" s="3">
        <f>+$B$23*C23</f>
        <v>0.36199999999999999</v>
      </c>
      <c r="E23" s="3">
        <v>99</v>
      </c>
      <c r="F23" s="3">
        <f>+$B$23*E23</f>
        <v>99</v>
      </c>
      <c r="G23" s="3">
        <v>124</v>
      </c>
      <c r="H23" s="3">
        <f>+$B$23*G23</f>
        <v>124</v>
      </c>
      <c r="I23" s="3">
        <v>149</v>
      </c>
      <c r="J23" s="3">
        <f>+$B$23*I23</f>
        <v>149</v>
      </c>
      <c r="K23" s="3">
        <v>149</v>
      </c>
      <c r="L23" s="3">
        <f>+$B$23*K23</f>
        <v>149</v>
      </c>
    </row>
    <row r="24" spans="1:12" x14ac:dyDescent="0.25">
      <c r="A24" s="6" t="s">
        <v>6</v>
      </c>
      <c r="B24" s="10">
        <f>664-1</f>
        <v>663</v>
      </c>
      <c r="C24" s="3">
        <v>0.36199999999999999</v>
      </c>
      <c r="D24" s="3">
        <f>+$B$24*C24</f>
        <v>240.006</v>
      </c>
      <c r="E24" s="3">
        <v>0.89</v>
      </c>
      <c r="F24" s="3">
        <f>+$B$24*E24</f>
        <v>590.07000000000005</v>
      </c>
      <c r="G24" s="3">
        <v>1.0900000000000001</v>
      </c>
      <c r="H24" s="3">
        <f>+$B$24*G24</f>
        <v>722.67000000000007</v>
      </c>
      <c r="I24" s="3">
        <v>1.29</v>
      </c>
      <c r="J24" s="3">
        <f>+$B$24*I24</f>
        <v>855.27</v>
      </c>
      <c r="K24" s="3">
        <v>1.29</v>
      </c>
      <c r="L24" s="3">
        <f>+$B$24*K24</f>
        <v>855.27</v>
      </c>
    </row>
    <row r="25" spans="1:12" ht="15.75" thickBot="1" x14ac:dyDescent="0.3">
      <c r="A25" s="4" t="s">
        <v>19</v>
      </c>
      <c r="B25" s="11">
        <f>SUM(B23:B24)</f>
        <v>664</v>
      </c>
      <c r="C25" s="11"/>
      <c r="D25" s="21">
        <f>SUM(D22:D24)</f>
        <v>275.36799999999999</v>
      </c>
      <c r="E25" s="11"/>
      <c r="F25" s="21">
        <f>SUM(F22:F24)</f>
        <v>738.57</v>
      </c>
      <c r="G25" s="11"/>
      <c r="H25" s="21">
        <f>SUM(H22:H24)</f>
        <v>906.17000000000007</v>
      </c>
      <c r="I25" s="11"/>
      <c r="J25" s="21">
        <f>SUM(J22:J24)</f>
        <v>1073.27</v>
      </c>
      <c r="K25" s="11"/>
      <c r="L25" s="21">
        <f>SUM(L22:L24)</f>
        <v>1078.27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CB22C-E772-4B65-8767-F752F11B4DF9}">
  <dimension ref="A1:L25"/>
  <sheetViews>
    <sheetView workbookViewId="0">
      <selection activeCell="Q8" sqref="Q8"/>
    </sheetView>
  </sheetViews>
  <sheetFormatPr defaultRowHeight="15" x14ac:dyDescent="0.25"/>
  <cols>
    <col min="1" max="1" width="14.85546875" style="8" customWidth="1"/>
    <col min="2" max="2" width="9.140625" style="8"/>
    <col min="3" max="4" width="13" style="8" customWidth="1"/>
    <col min="5" max="5" width="12.7109375" style="8" customWidth="1"/>
    <col min="6" max="6" width="13.85546875" style="8" customWidth="1"/>
    <col min="7" max="7" width="9.140625" style="8"/>
    <col min="8" max="8" width="13.85546875" style="8" customWidth="1"/>
    <col min="9" max="9" width="9.140625" style="8"/>
    <col min="10" max="10" width="12.28515625" style="8" customWidth="1"/>
    <col min="11" max="11" width="9.140625" style="8"/>
    <col min="12" max="12" width="11.7109375" style="8" customWidth="1"/>
    <col min="13" max="16384" width="9.140625" style="8"/>
  </cols>
  <sheetData>
    <row r="1" spans="1:12" ht="15.75" thickBot="1" x14ac:dyDescent="0.3"/>
    <row r="2" spans="1:12" ht="75.75" thickBot="1" x14ac:dyDescent="0.3">
      <c r="A2" s="1" t="s">
        <v>0</v>
      </c>
      <c r="B2" s="7" t="s">
        <v>10</v>
      </c>
      <c r="C2" s="1" t="s">
        <v>1</v>
      </c>
      <c r="D2" s="1" t="s">
        <v>11</v>
      </c>
      <c r="E2" s="1" t="s">
        <v>2</v>
      </c>
      <c r="F2" s="1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</row>
    <row r="3" spans="1:12" x14ac:dyDescent="0.25">
      <c r="A3" s="12" t="s">
        <v>3</v>
      </c>
      <c r="B3" s="9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30" x14ac:dyDescent="0.25">
      <c r="A4" s="2" t="s">
        <v>4</v>
      </c>
      <c r="B4" s="10"/>
      <c r="C4" s="3">
        <v>15</v>
      </c>
      <c r="D4" s="3">
        <f>+C4</f>
        <v>15</v>
      </c>
      <c r="E4" s="3">
        <v>19.5</v>
      </c>
      <c r="F4" s="3">
        <f>+E4</f>
        <v>19.5</v>
      </c>
      <c r="G4" s="3">
        <v>24.5</v>
      </c>
      <c r="H4" s="3">
        <f>+G4</f>
        <v>24.5</v>
      </c>
      <c r="I4" s="3">
        <v>29.5</v>
      </c>
      <c r="J4" s="3">
        <f>+I4</f>
        <v>29.5</v>
      </c>
      <c r="K4" s="3">
        <v>34.5</v>
      </c>
      <c r="L4" s="3">
        <f>+K4</f>
        <v>34.5</v>
      </c>
    </row>
    <row r="5" spans="1:12" x14ac:dyDescent="0.25">
      <c r="A5" s="2" t="s">
        <v>5</v>
      </c>
      <c r="B5" s="10">
        <v>1</v>
      </c>
      <c r="C5" s="3">
        <v>0.86</v>
      </c>
      <c r="D5" s="3">
        <f>+$B$5*C5</f>
        <v>0.86</v>
      </c>
      <c r="E5" s="3">
        <v>9.5</v>
      </c>
      <c r="F5" s="3">
        <f>+$B$5*E5</f>
        <v>9.5</v>
      </c>
      <c r="G5" s="3">
        <v>14.5</v>
      </c>
      <c r="H5" s="3">
        <f>+$B$5*G5</f>
        <v>14.5</v>
      </c>
      <c r="I5" s="3">
        <v>19</v>
      </c>
      <c r="J5" s="3">
        <f>+$B$5*I5</f>
        <v>19</v>
      </c>
      <c r="K5" s="3">
        <v>24.5</v>
      </c>
      <c r="L5" s="3">
        <f>+$B$5*K5</f>
        <v>24.5</v>
      </c>
    </row>
    <row r="6" spans="1:12" x14ac:dyDescent="0.25">
      <c r="A6" s="13" t="s">
        <v>6</v>
      </c>
      <c r="B6" s="10">
        <f>38-1</f>
        <v>37</v>
      </c>
      <c r="C6" s="3">
        <v>0.86</v>
      </c>
      <c r="D6" s="3">
        <f>+$B$6*C6</f>
        <v>31.82</v>
      </c>
      <c r="E6" s="3">
        <v>1.19</v>
      </c>
      <c r="F6" s="3">
        <f>+$B$6*E6</f>
        <v>44.03</v>
      </c>
      <c r="G6" s="3">
        <v>1.3900000000000001</v>
      </c>
      <c r="H6" s="3">
        <f>+$B$6*G6</f>
        <v>51.430000000000007</v>
      </c>
      <c r="I6" s="3">
        <v>1.54</v>
      </c>
      <c r="J6" s="3">
        <f>+$B$6*I6</f>
        <v>56.980000000000004</v>
      </c>
      <c r="K6" s="3">
        <v>1.69</v>
      </c>
      <c r="L6" s="3">
        <f>+$B$6*K6</f>
        <v>62.53</v>
      </c>
    </row>
    <row r="7" spans="1:12" ht="15.75" thickBot="1" x14ac:dyDescent="0.3">
      <c r="A7" s="4" t="s">
        <v>19</v>
      </c>
      <c r="B7" s="11">
        <f>SUM(B5:B6)</f>
        <v>38</v>
      </c>
      <c r="C7" s="5"/>
      <c r="D7" s="5">
        <f>SUM(D4:D6)</f>
        <v>47.68</v>
      </c>
      <c r="E7" s="5"/>
      <c r="F7" s="5">
        <f>SUM(F4:F6)</f>
        <v>73.03</v>
      </c>
      <c r="G7" s="5"/>
      <c r="H7" s="5">
        <f>SUM(H4:H6)</f>
        <v>90.43</v>
      </c>
      <c r="I7" s="5"/>
      <c r="J7" s="5">
        <f>SUM(J4:J6)</f>
        <v>105.48</v>
      </c>
      <c r="K7" s="5"/>
      <c r="L7" s="5">
        <f>SUM(L4:L6)</f>
        <v>121.53</v>
      </c>
    </row>
    <row r="8" spans="1:12" ht="15.75" thickBot="1" x14ac:dyDescent="0.3">
      <c r="A8" s="14"/>
      <c r="B8" s="14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x14ac:dyDescent="0.25">
      <c r="A9" s="15" t="s">
        <v>7</v>
      </c>
      <c r="B9" s="9"/>
      <c r="C9" s="19"/>
      <c r="D9" s="19"/>
      <c r="E9" s="19"/>
      <c r="F9" s="19"/>
      <c r="G9" s="22"/>
      <c r="H9" s="19"/>
      <c r="I9" s="22"/>
      <c r="J9" s="19"/>
      <c r="K9" s="22"/>
      <c r="L9" s="19"/>
    </row>
    <row r="10" spans="1:12" ht="30" x14ac:dyDescent="0.25">
      <c r="A10" s="6" t="s">
        <v>4</v>
      </c>
      <c r="B10" s="10"/>
      <c r="C10" s="3">
        <v>15</v>
      </c>
      <c r="D10" s="3">
        <f>+C10</f>
        <v>15</v>
      </c>
      <c r="E10" s="3">
        <v>29.5</v>
      </c>
      <c r="F10" s="3">
        <f>+E10</f>
        <v>29.5</v>
      </c>
      <c r="G10" s="3">
        <v>34.5</v>
      </c>
      <c r="H10" s="3">
        <f>+G10</f>
        <v>34.5</v>
      </c>
      <c r="I10" s="3">
        <v>39.5</v>
      </c>
      <c r="J10" s="3">
        <f>+I10</f>
        <v>39.5</v>
      </c>
      <c r="K10" s="3">
        <v>44.5</v>
      </c>
      <c r="L10" s="3">
        <f>+K10</f>
        <v>44.5</v>
      </c>
    </row>
    <row r="11" spans="1:12" x14ac:dyDescent="0.25">
      <c r="A11" s="6" t="s">
        <v>5</v>
      </c>
      <c r="B11" s="10">
        <v>1</v>
      </c>
      <c r="C11" s="3">
        <v>0.86</v>
      </c>
      <c r="D11" s="3">
        <f>+$B$11*C11</f>
        <v>0.86</v>
      </c>
      <c r="E11" s="3">
        <v>14.5</v>
      </c>
      <c r="F11" s="3">
        <f>+$B$11*E11</f>
        <v>14.5</v>
      </c>
      <c r="G11" s="3">
        <v>16.75</v>
      </c>
      <c r="H11" s="3">
        <f>+$B$11*G11</f>
        <v>16.75</v>
      </c>
      <c r="I11" s="3">
        <v>19</v>
      </c>
      <c r="J11" s="3">
        <f>+$B$11*I11</f>
        <v>19</v>
      </c>
      <c r="K11" s="3">
        <v>24.5</v>
      </c>
      <c r="L11" s="3">
        <f>+$B$11*K11</f>
        <v>24.5</v>
      </c>
    </row>
    <row r="12" spans="1:12" x14ac:dyDescent="0.25">
      <c r="A12" s="6" t="s">
        <v>6</v>
      </c>
      <c r="B12" s="10">
        <f>66-1</f>
        <v>65</v>
      </c>
      <c r="C12" s="3">
        <v>0.86</v>
      </c>
      <c r="D12" s="3">
        <f>+$B$12*C12</f>
        <v>55.9</v>
      </c>
      <c r="E12" s="3">
        <v>0.99</v>
      </c>
      <c r="F12" s="3">
        <f>+$B$12*E12</f>
        <v>64.349999999999994</v>
      </c>
      <c r="G12" s="3">
        <v>1.19</v>
      </c>
      <c r="H12" s="3">
        <f>+$B$12*G12</f>
        <v>77.349999999999994</v>
      </c>
      <c r="I12" s="3">
        <v>1.3900000000000001</v>
      </c>
      <c r="J12" s="3">
        <f>+$B$12*I12</f>
        <v>90.350000000000009</v>
      </c>
      <c r="K12" s="3">
        <v>1.5899999999999999</v>
      </c>
      <c r="L12" s="3">
        <f>+$B$12*K12</f>
        <v>103.35</v>
      </c>
    </row>
    <row r="13" spans="1:12" ht="15.75" thickBot="1" x14ac:dyDescent="0.3">
      <c r="A13" s="4" t="s">
        <v>19</v>
      </c>
      <c r="B13" s="11">
        <f>SUM(B11:B12)</f>
        <v>66</v>
      </c>
      <c r="C13" s="5"/>
      <c r="D13" s="5">
        <f>SUM(D10:D12)</f>
        <v>71.759999999999991</v>
      </c>
      <c r="E13" s="5"/>
      <c r="F13" s="5">
        <f>SUM(F10:F12)</f>
        <v>108.35</v>
      </c>
      <c r="G13" s="5"/>
      <c r="H13" s="5">
        <f>SUM(H10:H12)</f>
        <v>128.6</v>
      </c>
      <c r="I13" s="5"/>
      <c r="J13" s="5">
        <f>SUM(J10:J12)</f>
        <v>148.85000000000002</v>
      </c>
      <c r="K13" s="5"/>
      <c r="L13" s="5">
        <f>SUM(L10:L12)</f>
        <v>172.35</v>
      </c>
    </row>
    <row r="14" spans="1:12" ht="15.75" thickBot="1" x14ac:dyDescent="0.3">
      <c r="A14" s="16"/>
      <c r="B14" s="14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A15" s="15" t="s">
        <v>8</v>
      </c>
      <c r="B15" s="9"/>
      <c r="C15" s="19"/>
      <c r="D15" s="19"/>
      <c r="E15" s="19"/>
      <c r="F15" s="19"/>
      <c r="G15" s="22"/>
      <c r="H15" s="19"/>
      <c r="I15" s="22"/>
      <c r="J15" s="19"/>
      <c r="K15" s="22"/>
      <c r="L15" s="19"/>
    </row>
    <row r="16" spans="1:12" ht="30" x14ac:dyDescent="0.25">
      <c r="A16" s="6" t="s">
        <v>4</v>
      </c>
      <c r="B16" s="10"/>
      <c r="C16" s="3">
        <v>15</v>
      </c>
      <c r="D16" s="3">
        <f>+C16</f>
        <v>15</v>
      </c>
      <c r="E16" s="3">
        <v>99</v>
      </c>
      <c r="F16" s="3">
        <f>+E16</f>
        <v>99</v>
      </c>
      <c r="G16" s="3">
        <v>124</v>
      </c>
      <c r="H16" s="3">
        <f>+G16</f>
        <v>124</v>
      </c>
      <c r="I16" s="3">
        <v>149</v>
      </c>
      <c r="J16" s="3">
        <f>+I16</f>
        <v>149</v>
      </c>
      <c r="K16" s="3">
        <v>149</v>
      </c>
      <c r="L16" s="3">
        <f>+K16</f>
        <v>149</v>
      </c>
    </row>
    <row r="17" spans="1:12" x14ac:dyDescent="0.25">
      <c r="A17" s="6" t="s">
        <v>5</v>
      </c>
      <c r="B17" s="10">
        <v>1</v>
      </c>
      <c r="C17" s="3">
        <v>0.86</v>
      </c>
      <c r="D17" s="3">
        <f>+$B$17*C17</f>
        <v>0.86</v>
      </c>
      <c r="E17" s="3">
        <v>99</v>
      </c>
      <c r="F17" s="3">
        <f>+$B$17*E17</f>
        <v>99</v>
      </c>
      <c r="G17" s="3">
        <v>124</v>
      </c>
      <c r="H17" s="3">
        <f>+$B$17*G17</f>
        <v>124</v>
      </c>
      <c r="I17" s="3">
        <v>149</v>
      </c>
      <c r="J17" s="3">
        <f>+$B$17*I17</f>
        <v>149</v>
      </c>
      <c r="K17" s="3">
        <v>149</v>
      </c>
      <c r="L17" s="3">
        <f>+$B$17*K17</f>
        <v>149</v>
      </c>
    </row>
    <row r="18" spans="1:12" x14ac:dyDescent="0.25">
      <c r="A18" s="6" t="s">
        <v>6</v>
      </c>
      <c r="B18" s="10">
        <f>614-1</f>
        <v>613</v>
      </c>
      <c r="C18" s="3">
        <v>0.86</v>
      </c>
      <c r="D18" s="3">
        <f>+$B$18*C18</f>
        <v>527.17999999999995</v>
      </c>
      <c r="E18" s="3">
        <v>0.79</v>
      </c>
      <c r="F18" s="3">
        <f>+$B$18*E18</f>
        <v>484.27000000000004</v>
      </c>
      <c r="G18" s="3">
        <v>0.99</v>
      </c>
      <c r="H18" s="3">
        <f>+$B$18*G18</f>
        <v>606.87</v>
      </c>
      <c r="I18" s="3">
        <v>1.19</v>
      </c>
      <c r="J18" s="3">
        <f>+$B$18*I18</f>
        <v>729.46999999999991</v>
      </c>
      <c r="K18" s="3">
        <v>1.21</v>
      </c>
      <c r="L18" s="3">
        <f>+$B$18*K18</f>
        <v>741.73</v>
      </c>
    </row>
    <row r="19" spans="1:12" ht="15.75" thickBot="1" x14ac:dyDescent="0.3">
      <c r="A19" s="4" t="s">
        <v>19</v>
      </c>
      <c r="B19" s="11">
        <f>SUM(B17:B18)</f>
        <v>614</v>
      </c>
      <c r="C19" s="5"/>
      <c r="D19" s="5">
        <f>SUM(D16:D18)</f>
        <v>543.04</v>
      </c>
      <c r="E19" s="5"/>
      <c r="F19" s="5">
        <f>SUM(F16:F18)</f>
        <v>682.27</v>
      </c>
      <c r="G19" s="5"/>
      <c r="H19" s="5">
        <f>SUM(H16:H18)</f>
        <v>854.87</v>
      </c>
      <c r="I19" s="5"/>
      <c r="J19" s="5">
        <f>SUM(J16:J18)</f>
        <v>1027.4699999999998</v>
      </c>
      <c r="K19" s="5"/>
      <c r="L19" s="5">
        <f>SUM(L16:L18)</f>
        <v>1039.73</v>
      </c>
    </row>
    <row r="20" spans="1:12" ht="15.75" thickBot="1" x14ac:dyDescent="0.3">
      <c r="A20" s="16"/>
      <c r="B20" s="14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x14ac:dyDescent="0.25">
      <c r="A21" s="15" t="s">
        <v>9</v>
      </c>
      <c r="B21" s="9"/>
      <c r="C21" s="19"/>
      <c r="D21" s="19"/>
      <c r="E21" s="19"/>
      <c r="F21" s="19"/>
      <c r="G21" s="22"/>
      <c r="H21" s="19"/>
      <c r="I21" s="22"/>
      <c r="J21" s="19"/>
      <c r="K21" s="22"/>
      <c r="L21" s="19"/>
    </row>
    <row r="22" spans="1:12" ht="30" x14ac:dyDescent="0.25">
      <c r="A22" s="6" t="s">
        <v>4</v>
      </c>
      <c r="B22" s="10"/>
      <c r="C22" s="3">
        <v>15</v>
      </c>
      <c r="D22" s="3">
        <f>+C22</f>
        <v>15</v>
      </c>
      <c r="E22" s="3">
        <v>49.5</v>
      </c>
      <c r="F22" s="3">
        <f>+E22</f>
        <v>49.5</v>
      </c>
      <c r="G22" s="3">
        <v>59.5</v>
      </c>
      <c r="H22" s="3">
        <f>+G22</f>
        <v>59.5</v>
      </c>
      <c r="I22" s="3">
        <v>69</v>
      </c>
      <c r="J22" s="3">
        <f>+I22</f>
        <v>69</v>
      </c>
      <c r="K22" s="3">
        <v>74</v>
      </c>
      <c r="L22" s="3">
        <f>+K22</f>
        <v>74</v>
      </c>
    </row>
    <row r="23" spans="1:12" x14ac:dyDescent="0.25">
      <c r="A23" s="6" t="s">
        <v>5</v>
      </c>
      <c r="B23" s="10">
        <v>1</v>
      </c>
      <c r="C23" s="3">
        <v>0.86</v>
      </c>
      <c r="D23" s="3">
        <f>+$B$23*C23</f>
        <v>0.86</v>
      </c>
      <c r="E23" s="3">
        <v>99</v>
      </c>
      <c r="F23" s="3">
        <f>+$B$23*E23</f>
        <v>99</v>
      </c>
      <c r="G23" s="3">
        <v>124</v>
      </c>
      <c r="H23" s="3">
        <f>+$B$23*G23</f>
        <v>124</v>
      </c>
      <c r="I23" s="3">
        <v>149</v>
      </c>
      <c r="J23" s="3">
        <f>+$B$23*I23</f>
        <v>149</v>
      </c>
      <c r="K23" s="3">
        <v>149</v>
      </c>
      <c r="L23" s="3">
        <f>+$B$23*K23</f>
        <v>149</v>
      </c>
    </row>
    <row r="24" spans="1:12" x14ac:dyDescent="0.25">
      <c r="A24" s="6" t="s">
        <v>6</v>
      </c>
      <c r="B24" s="10">
        <f>664-1</f>
        <v>663</v>
      </c>
      <c r="C24" s="3">
        <v>0.86</v>
      </c>
      <c r="D24" s="3">
        <f>+$B$24*C24</f>
        <v>570.17999999999995</v>
      </c>
      <c r="E24" s="3">
        <v>0.89</v>
      </c>
      <c r="F24" s="3">
        <f>+$B$24*E24</f>
        <v>590.07000000000005</v>
      </c>
      <c r="G24" s="3">
        <v>1.0900000000000001</v>
      </c>
      <c r="H24" s="3">
        <f>+$B$24*G24</f>
        <v>722.67000000000007</v>
      </c>
      <c r="I24" s="3">
        <v>1.29</v>
      </c>
      <c r="J24" s="3">
        <f>+$B$24*I24</f>
        <v>855.27</v>
      </c>
      <c r="K24" s="3">
        <v>1.29</v>
      </c>
      <c r="L24" s="3">
        <f>+$B$24*K24</f>
        <v>855.27</v>
      </c>
    </row>
    <row r="25" spans="1:12" ht="15.75" thickBot="1" x14ac:dyDescent="0.3">
      <c r="A25" s="4" t="s">
        <v>19</v>
      </c>
      <c r="B25" s="11">
        <f>SUM(B23:B24)</f>
        <v>664</v>
      </c>
      <c r="C25" s="11"/>
      <c r="D25" s="21">
        <f>SUM(D22:D24)</f>
        <v>586.04</v>
      </c>
      <c r="E25" s="11"/>
      <c r="F25" s="21">
        <f>SUM(F22:F24)</f>
        <v>738.57</v>
      </c>
      <c r="G25" s="11"/>
      <c r="H25" s="21">
        <f>SUM(H22:H24)</f>
        <v>906.17000000000007</v>
      </c>
      <c r="I25" s="11"/>
      <c r="J25" s="21">
        <f>SUM(J22:J24)</f>
        <v>1073.27</v>
      </c>
      <c r="K25" s="11"/>
      <c r="L25" s="21">
        <f>SUM(L22:L24)</f>
        <v>1078.27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Clinton County</vt:lpstr>
      <vt:lpstr>Floyd &amp; Johnson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Gonzalez</dc:creator>
  <cp:lastModifiedBy>Carlos Gonzalez</cp:lastModifiedBy>
  <dcterms:created xsi:type="dcterms:W3CDTF">2024-12-19T22:54:57Z</dcterms:created>
  <dcterms:modified xsi:type="dcterms:W3CDTF">2024-12-19T23:32:57Z</dcterms:modified>
</cp:coreProperties>
</file>