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WSD/"/>
    </mc:Choice>
  </mc:AlternateContent>
  <xr:revisionPtr revIDLastSave="0" documentId="8_{0A49D38E-7093-4372-A295-49C3D0463AB7}" xr6:coauthVersionLast="47" xr6:coauthVersionMax="47" xr10:uidLastSave="{00000000-0000-0000-0000-000000000000}"/>
  <bookViews>
    <workbookView xWindow="-120" yWindow="-120" windowWidth="19440" windowHeight="11520" activeTab="1" xr2:uid="{149530B0-E5ED-459B-832F-B06A1698E263}"/>
  </bookViews>
  <sheets>
    <sheet name="sorted" sheetId="2" r:id="rId1"/>
    <sheet name="psc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3" l="1"/>
  <c r="J43" i="3"/>
  <c r="I22" i="3"/>
  <c r="H12" i="3"/>
  <c r="L102" i="3"/>
  <c r="K102" i="3"/>
  <c r="J102" i="3"/>
  <c r="I102" i="3"/>
  <c r="H102" i="3"/>
  <c r="K86" i="3"/>
  <c r="J86" i="3"/>
  <c r="I86" i="3"/>
  <c r="H86" i="3"/>
  <c r="L84" i="3"/>
  <c r="L83" i="3"/>
  <c r="L82" i="3"/>
  <c r="L80" i="3"/>
  <c r="L79" i="3"/>
  <c r="L78" i="3"/>
  <c r="L77" i="3"/>
  <c r="L76" i="3"/>
  <c r="L75" i="3"/>
  <c r="L74" i="3"/>
  <c r="L73" i="3"/>
  <c r="L71" i="3"/>
  <c r="L70" i="3"/>
  <c r="L66" i="3"/>
  <c r="L63" i="3"/>
  <c r="K84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4" i="3"/>
  <c r="K44" i="3"/>
  <c r="L43" i="3"/>
  <c r="L58" i="3" s="1"/>
  <c r="K43" i="3"/>
  <c r="I58" i="3"/>
  <c r="H58" i="3"/>
  <c r="J56" i="3"/>
  <c r="J55" i="3"/>
  <c r="J54" i="3"/>
  <c r="J53" i="3"/>
  <c r="J52" i="3"/>
  <c r="J51" i="3"/>
  <c r="J50" i="3"/>
  <c r="J49" i="3"/>
  <c r="J48" i="3"/>
  <c r="J47" i="3"/>
  <c r="J44" i="3"/>
  <c r="J58" i="3" s="1"/>
  <c r="J40" i="3"/>
  <c r="H40" i="3"/>
  <c r="L37" i="3"/>
  <c r="K37" i="3"/>
  <c r="J37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5" i="3"/>
  <c r="L40" i="3" s="1"/>
  <c r="K25" i="3"/>
  <c r="J25" i="3"/>
  <c r="L24" i="3"/>
  <c r="K24" i="3"/>
  <c r="J24" i="3"/>
  <c r="L23" i="3"/>
  <c r="K23" i="3"/>
  <c r="J23" i="3"/>
  <c r="L22" i="3"/>
  <c r="K22" i="3"/>
  <c r="K40" i="3" s="1"/>
  <c r="J22" i="3"/>
  <c r="I37" i="3"/>
  <c r="I36" i="3"/>
  <c r="I35" i="3"/>
  <c r="I34" i="3"/>
  <c r="I25" i="3"/>
  <c r="I24" i="3"/>
  <c r="I23" i="3"/>
  <c r="I30" i="3"/>
  <c r="I31" i="3"/>
  <c r="I32" i="3"/>
  <c r="I33" i="3"/>
  <c r="H17" i="3"/>
  <c r="H16" i="3"/>
  <c r="H15" i="3"/>
  <c r="H13" i="3"/>
  <c r="H11" i="3"/>
  <c r="H10" i="3"/>
  <c r="H9" i="3"/>
  <c r="H6" i="3"/>
  <c r="H5" i="3"/>
  <c r="H4" i="3"/>
  <c r="L17" i="3"/>
  <c r="K17" i="3"/>
  <c r="J17" i="3"/>
  <c r="L16" i="3"/>
  <c r="K16" i="3"/>
  <c r="J16" i="3"/>
  <c r="L15" i="3"/>
  <c r="K15" i="3"/>
  <c r="J15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6" i="3"/>
  <c r="K6" i="3"/>
  <c r="J6" i="3"/>
  <c r="L5" i="3"/>
  <c r="K5" i="3"/>
  <c r="J5" i="3"/>
  <c r="L4" i="3"/>
  <c r="K4" i="3"/>
  <c r="J4" i="3"/>
  <c r="I17" i="3"/>
  <c r="I16" i="3"/>
  <c r="I15" i="3"/>
  <c r="I13" i="3"/>
  <c r="I12" i="3"/>
  <c r="I11" i="3"/>
  <c r="I10" i="3"/>
  <c r="I9" i="3"/>
  <c r="I6" i="3"/>
  <c r="I5" i="3"/>
  <c r="I4" i="3"/>
  <c r="F19" i="3"/>
  <c r="K58" i="3" l="1"/>
  <c r="I40" i="3"/>
  <c r="L86" i="3"/>
  <c r="K19" i="3"/>
  <c r="L19" i="3"/>
  <c r="J19" i="3"/>
  <c r="I19" i="3"/>
  <c r="H19" i="3"/>
</calcChain>
</file>

<file path=xl/sharedStrings.xml><?xml version="1.0" encoding="utf-8"?>
<sst xmlns="http://schemas.openxmlformats.org/spreadsheetml/2006/main" count="5703" uniqueCount="394">
  <si>
    <t>Asset Number</t>
  </si>
  <si>
    <t>Date Acquired</t>
  </si>
  <si>
    <t>Asset Description 1</t>
  </si>
  <si>
    <t>Convention</t>
  </si>
  <si>
    <t>Cost</t>
  </si>
  <si>
    <t>Depreciable Basis</t>
  </si>
  <si>
    <t>Current 179</t>
  </si>
  <si>
    <t>Is Section 179 Allowable?</t>
  </si>
  <si>
    <t>Unrecovered Basis</t>
  </si>
  <si>
    <t>Link To Form</t>
  </si>
  <si>
    <t>G/L Accumulated Account Number</t>
  </si>
  <si>
    <t>G/L Accumulated Account Description</t>
  </si>
  <si>
    <t>G/L Asset Account Description</t>
  </si>
  <si>
    <t>G/L Asset Account Number</t>
  </si>
  <si>
    <t>G/L Expense Account Description</t>
  </si>
  <si>
    <t>G/L Expense Account Number</t>
  </si>
  <si>
    <t>ORGANIZATION</t>
  </si>
  <si>
    <t>Act-Days</t>
  </si>
  <si>
    <t>Yes</t>
  </si>
  <si>
    <t>Not Linked</t>
  </si>
  <si>
    <t xml:space="preserve">                         301-1</t>
  </si>
  <si>
    <t>ORG. (301-1)</t>
  </si>
  <si>
    <t>FRANCHISE</t>
  </si>
  <si>
    <t xml:space="preserve">                         302-1</t>
  </si>
  <si>
    <t>FRAN (302-1)</t>
  </si>
  <si>
    <t>INT. PLANT</t>
  </si>
  <si>
    <t xml:space="preserve">                         303-2</t>
  </si>
  <si>
    <t>LAND (303-2)</t>
  </si>
  <si>
    <t>LAND</t>
  </si>
  <si>
    <t>RESERVES</t>
  </si>
  <si>
    <t xml:space="preserve">                         305-2</t>
  </si>
  <si>
    <t>RESERVES (305-2)</t>
  </si>
  <si>
    <t>LAKE, RIVER</t>
  </si>
  <si>
    <t xml:space="preserve">                         306-2</t>
  </si>
  <si>
    <t>LAKE (306-2)</t>
  </si>
  <si>
    <t>ELECT. PUMP EQUIP</t>
  </si>
  <si>
    <t xml:space="preserve">                         311-2</t>
  </si>
  <si>
    <t>PUMP EQ (311-2)</t>
  </si>
  <si>
    <t xml:space="preserve">                         303-3</t>
  </si>
  <si>
    <t>LAND (303-3)</t>
  </si>
  <si>
    <t>STRUCTURES</t>
  </si>
  <si>
    <t xml:space="preserve">                         304-2</t>
  </si>
  <si>
    <t>STRUC (304-2)</t>
  </si>
  <si>
    <t>WATER TREAT. EQUIP.</t>
  </si>
  <si>
    <t xml:space="preserve">                         320-3</t>
  </si>
  <si>
    <t>WATER EQ (320-3)</t>
  </si>
  <si>
    <t>PUMP REPAIRS</t>
  </si>
  <si>
    <t>Apl-ACRS</t>
  </si>
  <si>
    <t>PLANT EQUIP.</t>
  </si>
  <si>
    <t xml:space="preserve">                         303-4</t>
  </si>
  <si>
    <t>LAND (303-4)</t>
  </si>
  <si>
    <t>DIST. RESERVOIRS</t>
  </si>
  <si>
    <t xml:space="preserve">                         330-4</t>
  </si>
  <si>
    <t>RES. (330-4)</t>
  </si>
  <si>
    <t>T &amp; D MAINS</t>
  </si>
  <si>
    <t xml:space="preserve">                         331-4</t>
  </si>
  <si>
    <t>T &amp; D MAINS (331-4)</t>
  </si>
  <si>
    <t>SERVICES</t>
  </si>
  <si>
    <t xml:space="preserve">                         333-4</t>
  </si>
  <si>
    <t>SERV. (333-4)</t>
  </si>
  <si>
    <t>METERS</t>
  </si>
  <si>
    <t xml:space="preserve">                         334-4</t>
  </si>
  <si>
    <t>METERS (334-4)</t>
  </si>
  <si>
    <t>METER INSTALL.</t>
  </si>
  <si>
    <t>HITE, SIZEMORE</t>
  </si>
  <si>
    <t>FLOW METER</t>
  </si>
  <si>
    <t>SIZEMORE</t>
  </si>
  <si>
    <t>HYDRANTS</t>
  </si>
  <si>
    <t xml:space="preserve">                         335-4</t>
  </si>
  <si>
    <t>HYDR (335-4)</t>
  </si>
  <si>
    <t>METERS &amp; SERVICES</t>
  </si>
  <si>
    <t>LINE REPAIRS</t>
  </si>
  <si>
    <t>METER INSTALL</t>
  </si>
  <si>
    <t xml:space="preserve">                         303-5</t>
  </si>
  <si>
    <t>LAND (303-5)</t>
  </si>
  <si>
    <t>OFFICE FURNITURE</t>
  </si>
  <si>
    <t xml:space="preserve">                         304-5</t>
  </si>
  <si>
    <t>FURN (304-5)</t>
  </si>
  <si>
    <t>TRANS. EQUIP.</t>
  </si>
  <si>
    <t xml:space="preserve">                         341-5</t>
  </si>
  <si>
    <t>VEH (341-5)</t>
  </si>
  <si>
    <t>LAB EQUIPMENT</t>
  </si>
  <si>
    <t xml:space="preserve">                         344-5</t>
  </si>
  <si>
    <t>EQUIP (344-5)</t>
  </si>
  <si>
    <t>MISC. EQUIP</t>
  </si>
  <si>
    <t xml:space="preserve">                         347-5</t>
  </si>
  <si>
    <t>EQUIP (347-5)</t>
  </si>
  <si>
    <t>COPIER</t>
  </si>
  <si>
    <t>RADIOS TWO WAY</t>
  </si>
  <si>
    <t xml:space="preserve">                         346-5</t>
  </si>
  <si>
    <t>RADIOS (346-5)</t>
  </si>
  <si>
    <t>SAFE</t>
  </si>
  <si>
    <t>VAN</t>
  </si>
  <si>
    <t xml:space="preserve">                         340-5</t>
  </si>
  <si>
    <t>EQUIP (340-5)</t>
  </si>
  <si>
    <t>CONTROL UNIT</t>
  </si>
  <si>
    <t>TOOLS</t>
  </si>
  <si>
    <t xml:space="preserve">                         343-5</t>
  </si>
  <si>
    <t>COPP SET (343-5)</t>
  </si>
  <si>
    <t>PUMP &amp; REPAIRS</t>
  </si>
  <si>
    <t>Half-Year</t>
  </si>
  <si>
    <t>BENCH TESTER</t>
  </si>
  <si>
    <t>MAINS</t>
  </si>
  <si>
    <t>ELECTRICAL LINE REPAIR</t>
  </si>
  <si>
    <t xml:space="preserve">                         310-2</t>
  </si>
  <si>
    <t>LINE REP (310-2)</t>
  </si>
  <si>
    <t>METER TAP ON FEES</t>
  </si>
  <si>
    <t>COPPERSETTER  (4)</t>
  </si>
  <si>
    <t>PROPELLER PUMP</t>
  </si>
  <si>
    <t>GATE VALVE</t>
  </si>
  <si>
    <t>REMOTE CABLE</t>
  </si>
  <si>
    <t>TYPEWRITER</t>
  </si>
  <si>
    <t>AIR CONDITIONER</t>
  </si>
  <si>
    <t>METER</t>
  </si>
  <si>
    <t>COPPERSETTER</t>
  </si>
  <si>
    <t>RADIO MIKE</t>
  </si>
  <si>
    <t>FILING CABINET</t>
  </si>
  <si>
    <t>TAP ON FEES</t>
  </si>
  <si>
    <t>MAINS ADDITIONS 89</t>
  </si>
  <si>
    <t>METER ADDITION 1989</t>
  </si>
  <si>
    <t>WATER PUMP</t>
  </si>
  <si>
    <t>1990 MAINS ADDITION</t>
  </si>
  <si>
    <t>1990 METER ADD.</t>
  </si>
  <si>
    <t>MAINS 1991</t>
  </si>
  <si>
    <t>METERS 1991</t>
  </si>
  <si>
    <t>COPPERSETTERS</t>
  </si>
  <si>
    <t>COMPUTER</t>
  </si>
  <si>
    <t>1992 MAINS</t>
  </si>
  <si>
    <t>METERS 1992</t>
  </si>
  <si>
    <t>COMPUTER SOFTWARE</t>
  </si>
  <si>
    <t>OSM MANUAL</t>
  </si>
  <si>
    <t>1993 MAINS</t>
  </si>
  <si>
    <t>FAX MACHINE</t>
  </si>
  <si>
    <t>RIGHT OF WAY</t>
  </si>
  <si>
    <t>No</t>
  </si>
  <si>
    <t>MCDOWELL GARRETT - CIP</t>
  </si>
  <si>
    <t>COMPUTER FOR PLANT</t>
  </si>
  <si>
    <t>EASEMENT CIP</t>
  </si>
  <si>
    <t>1994 PLANT EXPANSION</t>
  </si>
  <si>
    <t>PUMP STATION - CIP</t>
  </si>
  <si>
    <t>1994 MAINS - CIP</t>
  </si>
  <si>
    <t>1995 MAINS</t>
  </si>
  <si>
    <t>1995 METERS</t>
  </si>
  <si>
    <t>GATE VALVES</t>
  </si>
  <si>
    <t>IBM PRINTER</t>
  </si>
  <si>
    <t>40 HP 30 PHASE MOTOR</t>
  </si>
  <si>
    <t>COIL INSTALL</t>
  </si>
  <si>
    <t>COMPUTER SYSTEM AND SETUP</t>
  </si>
  <si>
    <t>1996 MAINS</t>
  </si>
  <si>
    <t>1996 METERS</t>
  </si>
  <si>
    <t>PUMP</t>
  </si>
  <si>
    <t>1997 METERS</t>
  </si>
  <si>
    <t>1997 MAINS</t>
  </si>
  <si>
    <t>1998 MAINS</t>
  </si>
  <si>
    <t>1998 METERS</t>
  </si>
  <si>
    <t>TANK REPAIRS</t>
  </si>
  <si>
    <t>TELEMETRY SYSTEMS</t>
  </si>
  <si>
    <t>1999 METERS</t>
  </si>
  <si>
    <t>1999 MAINS</t>
  </si>
  <si>
    <t>1999 MAIS - LINE EXTENSIONS</t>
  </si>
  <si>
    <t>1999 CIP PHASE III</t>
  </si>
  <si>
    <t>1999 CIP PUMPS</t>
  </si>
  <si>
    <t>1999 CIP PHASE III LAND</t>
  </si>
  <si>
    <t>1999 CIP TANKS</t>
  </si>
  <si>
    <t>Form 1120, US Corp Income Tax Return, pg. 1</t>
  </si>
  <si>
    <t>1999 CIP WATER TREATMENT</t>
  </si>
  <si>
    <t>PUMP STATION CIP 2000</t>
  </si>
  <si>
    <t>2000 CIP MAINS</t>
  </si>
  <si>
    <t>2000 GATE VALVES CIP</t>
  </si>
  <si>
    <t>LAND CIP 2000</t>
  </si>
  <si>
    <t>None</t>
  </si>
  <si>
    <t>METERS 2000 CIP</t>
  </si>
  <si>
    <t>HYDRANTS 2000 CIP</t>
  </si>
  <si>
    <t>MAINS 2000 CIP</t>
  </si>
  <si>
    <t>TELEMETRY 2000 CIP</t>
  </si>
  <si>
    <t>MAINS CIP 2000 (ADMIN. FEE)</t>
  </si>
  <si>
    <t>MAINS CIP 2000 ADDITONAL ADMIN</t>
  </si>
  <si>
    <t>2001 CIP RIGHT OF WAY</t>
  </si>
  <si>
    <t>2001 CIP - PIPE &amp; PUMP STATION</t>
  </si>
  <si>
    <t>2001 CIP - TANKS &amp; INSTALL</t>
  </si>
  <si>
    <t>2001 CIP - PIPE &amp; MATERIALS</t>
  </si>
  <si>
    <t>2001 CIP - EQUIPMENT</t>
  </si>
  <si>
    <t>2001 CIP - TELEMETRY</t>
  </si>
  <si>
    <t>2001 CIP - SERVICE LABOR</t>
  </si>
  <si>
    <t>2001 CIP - METER INSTALLATIONS</t>
  </si>
  <si>
    <t>2002 CIP PUMP STATION (JOHN'S BR)</t>
  </si>
  <si>
    <t>2002 MAINS CIP (JOHN'S BR)</t>
  </si>
  <si>
    <t>2002 LINE RELOCATION (MIDAS)</t>
  </si>
  <si>
    <t>ROCKFORK LINES</t>
  </si>
  <si>
    <t>LINES - FEMA</t>
  </si>
  <si>
    <t>SPURLOCK TANK</t>
  </si>
  <si>
    <t>SPURLOCK LINES</t>
  </si>
  <si>
    <t>SPURLOCK PUMP STATION</t>
  </si>
  <si>
    <t>2004 CIP LINES RD PROJECT</t>
  </si>
  <si>
    <t>2004 CIP - LINES RD</t>
  </si>
  <si>
    <t>2004 CIP LINES RD</t>
  </si>
  <si>
    <t>2004 CIP LAND RD</t>
  </si>
  <si>
    <t>2004 CIP LINES (FRASURE CREEK)</t>
  </si>
  <si>
    <t>2004 CIP LINES (HAROLD MINNIE)</t>
  </si>
  <si>
    <t>2004 CIP LINES (BAPTIST BOTTOM)</t>
  </si>
  <si>
    <t>2004 CIP LINES (MISC.)</t>
  </si>
  <si>
    <t>2004 CIP TANKS (RD)</t>
  </si>
  <si>
    <t>2005 CIP LINES (RT. 7)</t>
  </si>
  <si>
    <t>2005 CIP LINES (HAROLD/MINNIE)</t>
  </si>
  <si>
    <t>2005 CIP (DRY CREEK)</t>
  </si>
  <si>
    <t>2005 CIP LINES</t>
  </si>
  <si>
    <t>VEOLIA TRUCK</t>
  </si>
  <si>
    <t>WATER TREATMENT PLANT</t>
  </si>
  <si>
    <t>2006 CIP LINES (DRY CREEK)</t>
  </si>
  <si>
    <t>2006 CIP LINES (MISC.)</t>
  </si>
  <si>
    <t>2006 CIP LINES (RD SYSTEM IMPROVEMENTS)</t>
  </si>
  <si>
    <t>2006 CIP PUMP STATION</t>
  </si>
  <si>
    <t>EXCAVATOR</t>
  </si>
  <si>
    <t xml:space="preserve">                         345-5</t>
  </si>
  <si>
    <t>POW EQUIP (345-5)</t>
  </si>
  <si>
    <t>OFFICE BUILDING</t>
  </si>
  <si>
    <t>2007 MAINS (SANDY VALLEY)</t>
  </si>
  <si>
    <t>2007 MAINS ADDITIONS</t>
  </si>
  <si>
    <t>2007 CIP LINES (FEMA)</t>
  </si>
  <si>
    <t>2007 CIP LINES (BOSCOE)</t>
  </si>
  <si>
    <t>20070 CIP LINES (MISC.)</t>
  </si>
  <si>
    <t>2007 CIP TREATMENT PLANT</t>
  </si>
  <si>
    <t>2007 CIP TELEMETRY</t>
  </si>
  <si>
    <t>2007 CIP LINES</t>
  </si>
  <si>
    <t>2007 CIP LAND</t>
  </si>
  <si>
    <t>2007 CIP PUMP STATION</t>
  </si>
  <si>
    <t>2007 CIP TANK</t>
  </si>
  <si>
    <t>LINES (LOC)</t>
  </si>
  <si>
    <t>SERVICE TRUCK</t>
  </si>
  <si>
    <t>2008 MAINS (RECLASSIFICATIONS)</t>
  </si>
  <si>
    <t>2008 LINE MOVED</t>
  </si>
  <si>
    <t>LINES 2008 (BOSCOE BRIDGE)</t>
  </si>
  <si>
    <t>2008 LINES (SYSTEM IMPROVEMENTS)</t>
  </si>
  <si>
    <t>2008 MISC. LINES</t>
  </si>
  <si>
    <t>BOBCAT SKID STEER</t>
  </si>
  <si>
    <t>GENREATOR</t>
  </si>
  <si>
    <t>TRAILER</t>
  </si>
  <si>
    <t>LAWN MOWER</t>
  </si>
  <si>
    <t>EASEMENTS</t>
  </si>
  <si>
    <t>CHEVY TRUCK</t>
  </si>
  <si>
    <t>EASEMENT</t>
  </si>
  <si>
    <t>RADIOS</t>
  </si>
  <si>
    <t>2009 MAINS RECLASS</t>
  </si>
  <si>
    <t>2008 MAINS</t>
  </si>
  <si>
    <t>2004 COLORADO TRUCK</t>
  </si>
  <si>
    <t>SECURITY SYSTEM</t>
  </si>
  <si>
    <t>ROOF</t>
  </si>
  <si>
    <t>PRICE TANK</t>
  </si>
  <si>
    <t>PRICE MAINS</t>
  </si>
  <si>
    <t>HYDRANT</t>
  </si>
  <si>
    <t>PUMP STATION (FISHER HOLLOW)</t>
  </si>
  <si>
    <t>PUMP STATION (SPEWING CAMP)</t>
  </si>
  <si>
    <t>3 MASTER METERS</t>
  </si>
  <si>
    <t>LAND - PRICE TANK</t>
  </si>
  <si>
    <t>MEADE HILL LINES</t>
  </si>
  <si>
    <t>RED TOYOTA</t>
  </si>
  <si>
    <t>2011 CIP LINES KIA</t>
  </si>
  <si>
    <t>2011 FEMA CIP DRAW #1</t>
  </si>
  <si>
    <t>2011 FEMA CIP DRAW #2</t>
  </si>
  <si>
    <t>2011 CIP RD FR 2010</t>
  </si>
  <si>
    <t>2012 CIP MEADE HILL LINES</t>
  </si>
  <si>
    <t>JOHN HALL BRANCH TANK REPAIR</t>
  </si>
  <si>
    <t>RT 466 LINES</t>
  </si>
  <si>
    <t>FISHER HOLLOW PUMP STATION REPAIRS</t>
  </si>
  <si>
    <t>EQUIPMENT</t>
  </si>
  <si>
    <t>2011 FORD RANGER</t>
  </si>
  <si>
    <t>FISHER BPS</t>
  </si>
  <si>
    <t>PRIOR FEMA LINES</t>
  </si>
  <si>
    <t>2013 VARIOUS LINES</t>
  </si>
  <si>
    <t>TOYOTA TRUCK</t>
  </si>
  <si>
    <t>2013 BUILDING IMPROVEMENTS</t>
  </si>
  <si>
    <t>SOFTWARE SOLUTIONS</t>
  </si>
  <si>
    <t>2013 TRUCK REPAIRS</t>
  </si>
  <si>
    <t>2014 FORD F150 TRUCK</t>
  </si>
  <si>
    <t>2014 CIP MCDOWELL CURVE LINES</t>
  </si>
  <si>
    <t>MOTOR (GRASSY AUTO PARTS)</t>
  </si>
  <si>
    <t>GENERATIOR</t>
  </si>
  <si>
    <t>LINES</t>
  </si>
  <si>
    <t>TRUCK REPAIRS</t>
  </si>
  <si>
    <t>PUMPS</t>
  </si>
  <si>
    <t>VARIOUS LINES</t>
  </si>
  <si>
    <t>MINNIE TO HAROLD LINES</t>
  </si>
  <si>
    <t>SIMPSON BRANCH LINES</t>
  </si>
  <si>
    <t>MCDOWELL CURVE</t>
  </si>
  <si>
    <t>MELVIN BRIDGE LINES</t>
  </si>
  <si>
    <t>HAROLD LEAK LINES</t>
  </si>
  <si>
    <t>SIMPSON BRANCH LINES 2016</t>
  </si>
  <si>
    <t>WOLFPEN PROJECT LINES</t>
  </si>
  <si>
    <t>RAW WATER PUMP</t>
  </si>
  <si>
    <t>2016 CHEVY CREW (DEAN'S)</t>
  </si>
  <si>
    <t>2016 CHEVY 2500 (FIELD)</t>
  </si>
  <si>
    <t>2016 CHEVY 3500 (DUMP)</t>
  </si>
  <si>
    <t>LIFT</t>
  </si>
  <si>
    <t>TRILER (PJ TRAILER)</t>
  </si>
  <si>
    <t>BOBCAT ATTACHMENT</t>
  </si>
  <si>
    <t>TURBIDIMETER</t>
  </si>
  <si>
    <t>MINI FINAL DRIVES</t>
  </si>
  <si>
    <t>DOZER TRACK</t>
  </si>
  <si>
    <t>FINAL MINI DRIVES</t>
  </si>
  <si>
    <t>RUBBER TRACK FOR DOZER</t>
  </si>
  <si>
    <t>2018 CHEVY SILVERADO 1500</t>
  </si>
  <si>
    <t>COMPUTERS &amp; SOFTWARE PCUC</t>
  </si>
  <si>
    <t>2017 MELVIN TANK REPAIRS</t>
  </si>
  <si>
    <t>2017 MCDOWELL CURVE</t>
  </si>
  <si>
    <t>BETSY LAYNE RIVER CROSSING</t>
  </si>
  <si>
    <t>LINES (MCDOWELL CURVE)</t>
  </si>
  <si>
    <t>LINES (HI HAT)</t>
  </si>
  <si>
    <t>LIGON TANK</t>
  </si>
  <si>
    <t>LINES (WOLFPEN)</t>
  </si>
  <si>
    <t>PHONE SYSTEM</t>
  </si>
  <si>
    <t>INTAKE AGITATOR PUMP (LAYNE)</t>
  </si>
  <si>
    <t>2 71/2 HP PUMPS AND VFDS</t>
  </si>
  <si>
    <t>ALLEN TO MARTIN MAINS</t>
  </si>
  <si>
    <t>STORAGE CONTAINER</t>
  </si>
  <si>
    <t>RAW WATER PUMP #2</t>
  </si>
  <si>
    <t>2020 METERS RG3</t>
  </si>
  <si>
    <t>EASEMENT (BILLY RAY)</t>
  </si>
  <si>
    <t>1995 F350 (UMG)</t>
  </si>
  <si>
    <t>STACK PUMP</t>
  </si>
  <si>
    <t>TELEMETRY</t>
  </si>
  <si>
    <t>VEHICLE REPAIRS 3 TRUCKS</t>
  </si>
  <si>
    <t>HIGH SERVICE PUMP</t>
  </si>
  <si>
    <t>2020 FORF F350</t>
  </si>
  <si>
    <t>2020 FEMA LINES</t>
  </si>
  <si>
    <t>FEMA RIVER CROSSINGS</t>
  </si>
  <si>
    <t>2021 FEMA LINES</t>
  </si>
  <si>
    <t>WATER PLANT REHAB</t>
  </si>
  <si>
    <t>DYNA PUMP</t>
  </si>
  <si>
    <t>LAYNE CHRISTEN PUMP</t>
  </si>
  <si>
    <t>WASCON PUMP</t>
  </si>
  <si>
    <t>EASEMENT - ASTOR HALL</t>
  </si>
  <si>
    <t>EASEMENT - JASON HALL</t>
  </si>
  <si>
    <t>EASEMENT - S. RAY SLONE</t>
  </si>
  <si>
    <t>RG3 METER</t>
  </si>
  <si>
    <t>EASEMENT - VERNON SLONE</t>
  </si>
  <si>
    <t>POPS CHEVROLET REPAIRS</t>
  </si>
  <si>
    <t>SUBSURFACE LOCATOR</t>
  </si>
  <si>
    <t>MINK BRANCH TANK</t>
  </si>
  <si>
    <t>MINK BRANCH - LINES</t>
  </si>
  <si>
    <t>MINK BRANCH - HYDRANTS</t>
  </si>
  <si>
    <t>MINK BRANCH - LAND</t>
  </si>
  <si>
    <t>PAULA'S COMPUTER (UNITED SYSTEMS)</t>
  </si>
  <si>
    <t>RAY SLONE - EASEMENT</t>
  </si>
  <si>
    <t>V KELLY SLONE - EASEMENT</t>
  </si>
  <si>
    <t>RG3 METERS 2022</t>
  </si>
  <si>
    <t>TRANSMISSION VEHICLE</t>
  </si>
  <si>
    <t>TANK REPAIRS - SE DIVING</t>
  </si>
  <si>
    <t>CONCRETE - OFFICE</t>
  </si>
  <si>
    <t>DIRECTIONAL BORE - SALYERS BRANCH FOR BRIDGE</t>
  </si>
  <si>
    <t>2022 FEMA LINES</t>
  </si>
  <si>
    <t>Half-Month</t>
  </si>
  <si>
    <t>LARRY PATTON (RIGHT OF WAY)</t>
  </si>
  <si>
    <t>SABRINA LAFFERTY (ROW)</t>
  </si>
  <si>
    <t>ML TACKETT (ROW)</t>
  </si>
  <si>
    <t>ELKHORN COAL (ROW)</t>
  </si>
  <si>
    <t>S RAY SLONE</t>
  </si>
  <si>
    <t>VERNON SLONE (ROW)</t>
  </si>
  <si>
    <t>EARNESTINE MANNS (ROW)</t>
  </si>
  <si>
    <t>BOYD ASPHALT</t>
  </si>
  <si>
    <t>2023 TANK REPAIRS</t>
  </si>
  <si>
    <t>SOFTWARE/HARDWARE PLANT</t>
  </si>
  <si>
    <t>BOOSTER PUMP</t>
  </si>
  <si>
    <t>EXCAVATOR REPAIRS</t>
  </si>
  <si>
    <t>METERS 2023</t>
  </si>
  <si>
    <t>2023 JD 35 P-TIER COMPACT EXCAVATOR</t>
  </si>
  <si>
    <t>MASTER METERS</t>
  </si>
  <si>
    <t>2023 PUMP STATION REPAIRS</t>
  </si>
  <si>
    <t>23 MAINS</t>
  </si>
  <si>
    <t>2023 JD 317G COMPACT TRACK LOADER</t>
  </si>
  <si>
    <t>METERS RG3</t>
  </si>
  <si>
    <t>PUMP STATION</t>
  </si>
  <si>
    <t>EASEMENT - S RAY SLONE</t>
  </si>
  <si>
    <t>EASEMENT - VERNON K SLONE</t>
  </si>
  <si>
    <t>PUMP (DYNA PUMP)</t>
  </si>
  <si>
    <t>FENCING</t>
  </si>
  <si>
    <t>HYDRANTS 2</t>
  </si>
  <si>
    <t>TABLETS PC</t>
  </si>
  <si>
    <t>VEH REPAIRS - TRANSMISSION</t>
  </si>
  <si>
    <t>TRAILER - PJ TRAILER</t>
  </si>
  <si>
    <t>Life</t>
  </si>
  <si>
    <t>Funding Source</t>
  </si>
  <si>
    <t>Depreciation Expense</t>
  </si>
  <si>
    <t>Total For year ended 12-31-20</t>
  </si>
  <si>
    <t>Total For year ended 12-31-21</t>
  </si>
  <si>
    <t>Total For year ended 12-31-22</t>
  </si>
  <si>
    <t>Total For year ended 12-31-23</t>
  </si>
  <si>
    <t>Total For year ended 12-31-24</t>
  </si>
  <si>
    <t>FEMA</t>
  </si>
  <si>
    <t>GENERAL</t>
  </si>
  <si>
    <t>COBANK LOAN</t>
  </si>
  <si>
    <t>LOCAL BANK</t>
  </si>
  <si>
    <t>ARC</t>
  </si>
  <si>
    <t>EKSAFE</t>
  </si>
  <si>
    <t>KY TRANS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</si>
</sst>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4" fontId="0" fillId="0" borderId="1" xfId="0" applyNumberFormat="1" applyBorder="1"/>
    <xf numFmtId="43" fontId="0" fillId="0" borderId="1" xfId="1" applyFont="1" applyBorder="1"/>
    <xf numFmtId="43" fontId="0" fillId="0" borderId="1" xfId="0" applyNumberFormat="1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D6CA-956C-4345-9359-511A5014023B}">
  <dimension ref="A1:I418"/>
  <sheetViews>
    <sheetView workbookViewId="0">
      <selection sqref="A1:I1"/>
    </sheetView>
  </sheetViews>
  <sheetFormatPr defaultRowHeight="15" x14ac:dyDescent="0.25"/>
  <cols>
    <col min="1" max="9" width="25.71093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1</v>
      </c>
      <c r="B2" s="1">
        <v>367</v>
      </c>
      <c r="C2" t="s">
        <v>16</v>
      </c>
      <c r="D2" t="s">
        <v>17</v>
      </c>
      <c r="E2">
        <v>2450</v>
      </c>
      <c r="F2">
        <v>2450</v>
      </c>
      <c r="G2">
        <v>0</v>
      </c>
      <c r="H2" t="s">
        <v>18</v>
      </c>
      <c r="I2">
        <v>2450</v>
      </c>
    </row>
    <row r="3" spans="1:9" x14ac:dyDescent="0.25">
      <c r="A3">
        <v>2</v>
      </c>
      <c r="B3" s="1">
        <v>367</v>
      </c>
      <c r="C3" t="s">
        <v>22</v>
      </c>
      <c r="D3" t="s">
        <v>17</v>
      </c>
      <c r="E3">
        <v>1250</v>
      </c>
      <c r="F3">
        <v>1250</v>
      </c>
      <c r="G3">
        <v>0</v>
      </c>
      <c r="H3" t="s">
        <v>18</v>
      </c>
      <c r="I3">
        <v>1250</v>
      </c>
    </row>
    <row r="4" spans="1:9" x14ac:dyDescent="0.25">
      <c r="A4">
        <v>3</v>
      </c>
      <c r="B4" s="1">
        <v>367</v>
      </c>
      <c r="C4" t="s">
        <v>25</v>
      </c>
      <c r="D4" t="s">
        <v>17</v>
      </c>
      <c r="E4">
        <v>750</v>
      </c>
      <c r="F4">
        <v>750</v>
      </c>
      <c r="G4">
        <v>0</v>
      </c>
      <c r="H4" t="s">
        <v>18</v>
      </c>
      <c r="I4">
        <v>750</v>
      </c>
    </row>
    <row r="5" spans="1:9" x14ac:dyDescent="0.25">
      <c r="A5">
        <v>4</v>
      </c>
      <c r="B5" s="1">
        <v>367</v>
      </c>
      <c r="C5" t="s">
        <v>28</v>
      </c>
      <c r="D5" t="s">
        <v>17</v>
      </c>
      <c r="E5">
        <v>5800</v>
      </c>
      <c r="F5">
        <v>5800</v>
      </c>
      <c r="G5">
        <v>0</v>
      </c>
      <c r="H5" t="s">
        <v>18</v>
      </c>
      <c r="I5">
        <v>5800</v>
      </c>
    </row>
    <row r="6" spans="1:9" x14ac:dyDescent="0.25">
      <c r="A6">
        <v>7</v>
      </c>
      <c r="B6" s="1">
        <v>367</v>
      </c>
      <c r="C6" t="s">
        <v>28</v>
      </c>
      <c r="D6" t="s">
        <v>17</v>
      </c>
      <c r="E6">
        <v>2500</v>
      </c>
      <c r="F6">
        <v>2500</v>
      </c>
      <c r="G6">
        <v>0</v>
      </c>
      <c r="H6" t="s">
        <v>18</v>
      </c>
      <c r="I6">
        <v>2500</v>
      </c>
    </row>
    <row r="7" spans="1:9" x14ac:dyDescent="0.25">
      <c r="A7">
        <v>9</v>
      </c>
      <c r="B7" s="1">
        <v>367</v>
      </c>
      <c r="C7" t="s">
        <v>28</v>
      </c>
      <c r="D7" t="s">
        <v>17</v>
      </c>
      <c r="E7">
        <v>25600</v>
      </c>
      <c r="F7">
        <v>25600</v>
      </c>
      <c r="G7">
        <v>0</v>
      </c>
      <c r="H7" t="s">
        <v>18</v>
      </c>
      <c r="I7">
        <v>25600</v>
      </c>
    </row>
    <row r="8" spans="1:9" x14ac:dyDescent="0.25">
      <c r="A8">
        <v>16</v>
      </c>
      <c r="B8" s="1">
        <v>367</v>
      </c>
      <c r="C8" t="s">
        <v>28</v>
      </c>
      <c r="D8" t="s">
        <v>17</v>
      </c>
      <c r="E8">
        <v>28675</v>
      </c>
      <c r="F8">
        <v>28675</v>
      </c>
      <c r="G8">
        <v>0</v>
      </c>
      <c r="H8" t="s">
        <v>18</v>
      </c>
      <c r="I8">
        <v>28675</v>
      </c>
    </row>
    <row r="9" spans="1:9" x14ac:dyDescent="0.25">
      <c r="A9">
        <v>40</v>
      </c>
      <c r="B9" s="1">
        <v>367</v>
      </c>
      <c r="C9" t="s">
        <v>28</v>
      </c>
      <c r="D9" t="s">
        <v>17</v>
      </c>
      <c r="E9">
        <v>500</v>
      </c>
      <c r="F9">
        <v>500</v>
      </c>
      <c r="G9">
        <v>0</v>
      </c>
      <c r="H9" t="s">
        <v>18</v>
      </c>
      <c r="I9">
        <v>500</v>
      </c>
    </row>
    <row r="10" spans="1:9" x14ac:dyDescent="0.25">
      <c r="A10">
        <v>41</v>
      </c>
      <c r="B10" s="1">
        <v>367</v>
      </c>
      <c r="C10" t="s">
        <v>75</v>
      </c>
      <c r="D10" t="s">
        <v>17</v>
      </c>
      <c r="E10">
        <v>246</v>
      </c>
      <c r="F10">
        <v>246</v>
      </c>
      <c r="G10">
        <v>0</v>
      </c>
      <c r="H10" t="s">
        <v>18</v>
      </c>
      <c r="I10">
        <v>246</v>
      </c>
    </row>
    <row r="11" spans="1:9" x14ac:dyDescent="0.25">
      <c r="A11">
        <v>42</v>
      </c>
      <c r="B11" s="1">
        <v>367</v>
      </c>
      <c r="C11" t="s">
        <v>78</v>
      </c>
      <c r="D11" t="s">
        <v>17</v>
      </c>
      <c r="E11">
        <v>6320</v>
      </c>
      <c r="F11">
        <v>6320</v>
      </c>
      <c r="G11">
        <v>0</v>
      </c>
      <c r="H11" t="s">
        <v>18</v>
      </c>
      <c r="I11">
        <v>6320</v>
      </c>
    </row>
    <row r="12" spans="1:9" x14ac:dyDescent="0.25">
      <c r="A12">
        <v>45</v>
      </c>
      <c r="B12" s="1">
        <v>367</v>
      </c>
      <c r="C12" t="s">
        <v>84</v>
      </c>
      <c r="D12" t="s">
        <v>17</v>
      </c>
      <c r="E12">
        <v>483</v>
      </c>
      <c r="F12">
        <v>483</v>
      </c>
      <c r="G12">
        <v>0</v>
      </c>
      <c r="H12" t="s">
        <v>18</v>
      </c>
      <c r="I12">
        <v>483</v>
      </c>
    </row>
    <row r="13" spans="1:9" x14ac:dyDescent="0.25">
      <c r="A13">
        <v>23</v>
      </c>
      <c r="B13" s="1">
        <v>26665</v>
      </c>
      <c r="C13" t="s">
        <v>54</v>
      </c>
      <c r="D13" t="s">
        <v>17</v>
      </c>
      <c r="E13">
        <v>10712</v>
      </c>
      <c r="F13">
        <v>10712</v>
      </c>
      <c r="G13">
        <v>0</v>
      </c>
      <c r="H13" t="s">
        <v>18</v>
      </c>
      <c r="I13">
        <v>10712</v>
      </c>
    </row>
    <row r="14" spans="1:9" x14ac:dyDescent="0.25">
      <c r="A14">
        <v>5</v>
      </c>
      <c r="B14" s="1">
        <v>27181</v>
      </c>
      <c r="C14" t="s">
        <v>29</v>
      </c>
      <c r="D14" t="s">
        <v>17</v>
      </c>
      <c r="E14">
        <v>11996</v>
      </c>
      <c r="F14">
        <v>11996</v>
      </c>
      <c r="G14">
        <v>0</v>
      </c>
      <c r="H14" t="s">
        <v>18</v>
      </c>
      <c r="I14">
        <v>11996</v>
      </c>
    </row>
    <row r="15" spans="1:9" x14ac:dyDescent="0.25">
      <c r="A15">
        <v>10</v>
      </c>
      <c r="B15" s="1">
        <v>27181</v>
      </c>
      <c r="C15" t="s">
        <v>40</v>
      </c>
      <c r="D15" t="s">
        <v>17</v>
      </c>
      <c r="E15">
        <v>364109</v>
      </c>
      <c r="F15">
        <v>364109</v>
      </c>
      <c r="G15">
        <v>0</v>
      </c>
      <c r="H15" t="s">
        <v>18</v>
      </c>
      <c r="I15">
        <v>364109</v>
      </c>
    </row>
    <row r="16" spans="1:9" x14ac:dyDescent="0.25">
      <c r="A16">
        <v>11</v>
      </c>
      <c r="B16" s="1">
        <v>27181</v>
      </c>
      <c r="C16" t="s">
        <v>43</v>
      </c>
      <c r="D16" t="s">
        <v>17</v>
      </c>
      <c r="E16">
        <v>114509</v>
      </c>
      <c r="F16">
        <v>114509</v>
      </c>
      <c r="G16">
        <v>0</v>
      </c>
      <c r="H16" t="s">
        <v>18</v>
      </c>
      <c r="I16">
        <v>114509</v>
      </c>
    </row>
    <row r="17" spans="1:9" x14ac:dyDescent="0.25">
      <c r="A17">
        <v>17</v>
      </c>
      <c r="B17" s="1">
        <v>27181</v>
      </c>
      <c r="C17" t="s">
        <v>51</v>
      </c>
      <c r="D17" t="s">
        <v>17</v>
      </c>
      <c r="E17">
        <v>178942</v>
      </c>
      <c r="F17">
        <v>178942</v>
      </c>
      <c r="G17">
        <v>0</v>
      </c>
      <c r="H17" t="s">
        <v>18</v>
      </c>
      <c r="I17">
        <v>178942</v>
      </c>
    </row>
    <row r="18" spans="1:9" x14ac:dyDescent="0.25">
      <c r="A18">
        <v>19</v>
      </c>
      <c r="B18" s="1">
        <v>27181</v>
      </c>
      <c r="C18" t="s">
        <v>57</v>
      </c>
      <c r="D18" t="s">
        <v>17</v>
      </c>
      <c r="E18">
        <v>64765</v>
      </c>
      <c r="F18">
        <v>64765</v>
      </c>
      <c r="G18">
        <v>0</v>
      </c>
      <c r="H18" t="s">
        <v>18</v>
      </c>
      <c r="I18">
        <v>64765</v>
      </c>
    </row>
    <row r="19" spans="1:9" x14ac:dyDescent="0.25">
      <c r="A19">
        <v>6</v>
      </c>
      <c r="B19" s="1">
        <v>27273</v>
      </c>
      <c r="C19" t="s">
        <v>32</v>
      </c>
      <c r="D19" t="s">
        <v>17</v>
      </c>
      <c r="E19">
        <v>147466</v>
      </c>
      <c r="F19">
        <v>147466</v>
      </c>
      <c r="G19">
        <v>0</v>
      </c>
      <c r="H19" t="s">
        <v>18</v>
      </c>
      <c r="I19">
        <v>147466</v>
      </c>
    </row>
    <row r="20" spans="1:9" x14ac:dyDescent="0.25">
      <c r="A20">
        <v>20</v>
      </c>
      <c r="B20" s="1">
        <v>27273</v>
      </c>
      <c r="C20" t="s">
        <v>60</v>
      </c>
      <c r="D20" t="s">
        <v>17</v>
      </c>
      <c r="E20">
        <v>90685</v>
      </c>
      <c r="F20">
        <v>90685</v>
      </c>
      <c r="G20">
        <v>0</v>
      </c>
      <c r="H20" t="s">
        <v>18</v>
      </c>
      <c r="I20">
        <v>90685</v>
      </c>
    </row>
    <row r="21" spans="1:9" x14ac:dyDescent="0.25">
      <c r="A21">
        <v>18</v>
      </c>
      <c r="B21" s="1">
        <v>27395</v>
      </c>
      <c r="C21" t="s">
        <v>54</v>
      </c>
      <c r="D21" t="s">
        <v>17</v>
      </c>
      <c r="E21">
        <v>2019727</v>
      </c>
      <c r="F21">
        <v>2019727</v>
      </c>
      <c r="G21">
        <v>0</v>
      </c>
      <c r="H21" t="s">
        <v>18</v>
      </c>
      <c r="I21">
        <v>2019727</v>
      </c>
    </row>
    <row r="22" spans="1:9" x14ac:dyDescent="0.25">
      <c r="A22">
        <v>22</v>
      </c>
      <c r="B22" s="1">
        <v>27395</v>
      </c>
      <c r="C22" t="s">
        <v>63</v>
      </c>
      <c r="D22" t="s">
        <v>17</v>
      </c>
      <c r="E22">
        <v>35212</v>
      </c>
      <c r="F22">
        <v>35212</v>
      </c>
      <c r="G22">
        <v>0</v>
      </c>
      <c r="H22" t="s">
        <v>18</v>
      </c>
      <c r="I22">
        <v>35212</v>
      </c>
    </row>
    <row r="23" spans="1:9" x14ac:dyDescent="0.25">
      <c r="A23">
        <v>8</v>
      </c>
      <c r="B23" s="1">
        <v>28126</v>
      </c>
      <c r="C23" t="s">
        <v>35</v>
      </c>
      <c r="D23" t="s">
        <v>17</v>
      </c>
      <c r="E23">
        <v>43777</v>
      </c>
      <c r="F23">
        <v>43777</v>
      </c>
      <c r="G23">
        <v>0</v>
      </c>
      <c r="H23" t="s">
        <v>18</v>
      </c>
      <c r="I23">
        <v>43777</v>
      </c>
    </row>
    <row r="24" spans="1:9" x14ac:dyDescent="0.25">
      <c r="A24">
        <v>24</v>
      </c>
      <c r="B24" s="1">
        <v>28126</v>
      </c>
      <c r="C24" t="s">
        <v>57</v>
      </c>
      <c r="D24" t="s">
        <v>17</v>
      </c>
      <c r="E24">
        <v>21136</v>
      </c>
      <c r="F24">
        <v>21136</v>
      </c>
      <c r="G24">
        <v>0</v>
      </c>
      <c r="H24" t="s">
        <v>18</v>
      </c>
      <c r="I24">
        <v>21136</v>
      </c>
    </row>
    <row r="25" spans="1:9" x14ac:dyDescent="0.25">
      <c r="A25">
        <v>43</v>
      </c>
      <c r="B25" s="1">
        <v>29221</v>
      </c>
      <c r="C25" t="s">
        <v>81</v>
      </c>
      <c r="D25" t="s">
        <v>17</v>
      </c>
      <c r="E25">
        <v>15997</v>
      </c>
      <c r="F25">
        <v>15997</v>
      </c>
      <c r="G25">
        <v>0</v>
      </c>
      <c r="H25" t="s">
        <v>18</v>
      </c>
      <c r="I25">
        <v>15997</v>
      </c>
    </row>
    <row r="26" spans="1:9" x14ac:dyDescent="0.25">
      <c r="A26">
        <v>46</v>
      </c>
      <c r="B26" s="1">
        <v>29221</v>
      </c>
      <c r="C26" t="s">
        <v>75</v>
      </c>
      <c r="D26" t="s">
        <v>17</v>
      </c>
      <c r="E26">
        <v>283</v>
      </c>
      <c r="F26">
        <v>283</v>
      </c>
      <c r="G26">
        <v>0</v>
      </c>
      <c r="H26" t="s">
        <v>18</v>
      </c>
      <c r="I26">
        <v>283</v>
      </c>
    </row>
    <row r="27" spans="1:9" x14ac:dyDescent="0.25">
      <c r="A27">
        <v>47</v>
      </c>
      <c r="B27" s="1">
        <v>29221</v>
      </c>
      <c r="C27" t="s">
        <v>87</v>
      </c>
      <c r="D27" t="s">
        <v>17</v>
      </c>
      <c r="E27">
        <v>2695</v>
      </c>
      <c r="F27">
        <v>2695</v>
      </c>
      <c r="G27">
        <v>0</v>
      </c>
      <c r="H27" t="s">
        <v>18</v>
      </c>
      <c r="I27">
        <v>2695</v>
      </c>
    </row>
    <row r="28" spans="1:9" x14ac:dyDescent="0.25">
      <c r="A28">
        <v>25</v>
      </c>
      <c r="B28" s="1">
        <v>29738</v>
      </c>
      <c r="C28" t="s">
        <v>57</v>
      </c>
      <c r="D28" t="s">
        <v>47</v>
      </c>
      <c r="E28">
        <v>38887</v>
      </c>
      <c r="F28">
        <v>38887</v>
      </c>
      <c r="G28">
        <v>0</v>
      </c>
      <c r="H28" t="s">
        <v>18</v>
      </c>
      <c r="I28">
        <v>38887</v>
      </c>
    </row>
    <row r="29" spans="1:9" x14ac:dyDescent="0.25">
      <c r="A29">
        <v>21</v>
      </c>
      <c r="B29" s="1">
        <v>29952</v>
      </c>
      <c r="C29" t="s">
        <v>54</v>
      </c>
      <c r="D29" t="s">
        <v>47</v>
      </c>
      <c r="E29">
        <v>22650</v>
      </c>
      <c r="F29">
        <v>22650</v>
      </c>
      <c r="G29">
        <v>0</v>
      </c>
      <c r="H29" t="s">
        <v>18</v>
      </c>
      <c r="I29">
        <v>22650</v>
      </c>
    </row>
    <row r="30" spans="1:9" x14ac:dyDescent="0.25">
      <c r="A30">
        <v>27</v>
      </c>
      <c r="B30" s="1">
        <v>29952</v>
      </c>
      <c r="C30" t="s">
        <v>57</v>
      </c>
      <c r="D30" t="s">
        <v>47</v>
      </c>
      <c r="E30">
        <v>10022</v>
      </c>
      <c r="F30">
        <v>10022</v>
      </c>
      <c r="G30">
        <v>0</v>
      </c>
      <c r="H30" t="s">
        <v>18</v>
      </c>
      <c r="I30">
        <v>10022</v>
      </c>
    </row>
    <row r="31" spans="1:9" x14ac:dyDescent="0.25">
      <c r="A31">
        <v>48</v>
      </c>
      <c r="B31" s="1">
        <v>29952</v>
      </c>
      <c r="C31" t="s">
        <v>88</v>
      </c>
      <c r="D31" t="s">
        <v>47</v>
      </c>
      <c r="E31">
        <v>2194</v>
      </c>
      <c r="F31">
        <v>2194</v>
      </c>
      <c r="G31">
        <v>0</v>
      </c>
      <c r="H31" t="s">
        <v>18</v>
      </c>
      <c r="I31">
        <v>2194</v>
      </c>
    </row>
    <row r="32" spans="1:9" x14ac:dyDescent="0.25">
      <c r="A32">
        <v>53</v>
      </c>
      <c r="B32" s="1">
        <v>29952</v>
      </c>
      <c r="C32" t="s">
        <v>95</v>
      </c>
      <c r="D32" t="s">
        <v>47</v>
      </c>
      <c r="E32">
        <v>1512</v>
      </c>
      <c r="F32">
        <v>1512</v>
      </c>
      <c r="G32">
        <v>0</v>
      </c>
      <c r="H32" t="s">
        <v>18</v>
      </c>
      <c r="I32">
        <v>1512</v>
      </c>
    </row>
    <row r="33" spans="1:9" x14ac:dyDescent="0.25">
      <c r="A33">
        <v>28</v>
      </c>
      <c r="B33" s="1">
        <v>30103</v>
      </c>
      <c r="C33" t="s">
        <v>65</v>
      </c>
      <c r="D33" t="s">
        <v>47</v>
      </c>
      <c r="E33">
        <v>15530</v>
      </c>
      <c r="F33">
        <v>15530</v>
      </c>
      <c r="G33">
        <v>0</v>
      </c>
      <c r="H33" t="s">
        <v>18</v>
      </c>
      <c r="I33">
        <v>15530</v>
      </c>
    </row>
    <row r="34" spans="1:9" x14ac:dyDescent="0.25">
      <c r="A34">
        <v>29</v>
      </c>
      <c r="B34" s="1">
        <v>30317</v>
      </c>
      <c r="C34" t="s">
        <v>66</v>
      </c>
      <c r="D34" t="s">
        <v>47</v>
      </c>
      <c r="E34">
        <v>5004</v>
      </c>
      <c r="F34">
        <v>5004</v>
      </c>
      <c r="G34">
        <v>0</v>
      </c>
      <c r="H34" t="s">
        <v>18</v>
      </c>
      <c r="I34">
        <v>5004</v>
      </c>
    </row>
    <row r="35" spans="1:9" x14ac:dyDescent="0.25">
      <c r="A35">
        <v>32</v>
      </c>
      <c r="B35" s="1">
        <v>30317</v>
      </c>
      <c r="C35" t="s">
        <v>70</v>
      </c>
      <c r="D35" t="s">
        <v>47</v>
      </c>
      <c r="E35">
        <v>11755</v>
      </c>
      <c r="F35">
        <v>11755</v>
      </c>
      <c r="G35">
        <v>0</v>
      </c>
      <c r="H35" t="s">
        <v>18</v>
      </c>
      <c r="I35">
        <v>11755</v>
      </c>
    </row>
    <row r="36" spans="1:9" x14ac:dyDescent="0.25">
      <c r="A36">
        <v>26</v>
      </c>
      <c r="B36" s="1">
        <v>30468</v>
      </c>
      <c r="C36" t="s">
        <v>64</v>
      </c>
      <c r="D36" t="s">
        <v>47</v>
      </c>
      <c r="E36">
        <v>27831</v>
      </c>
      <c r="F36">
        <v>27831</v>
      </c>
      <c r="G36">
        <v>0</v>
      </c>
      <c r="H36" t="s">
        <v>18</v>
      </c>
      <c r="I36">
        <v>27831</v>
      </c>
    </row>
    <row r="37" spans="1:9" x14ac:dyDescent="0.25">
      <c r="A37">
        <v>12</v>
      </c>
      <c r="B37" s="1">
        <v>30682</v>
      </c>
      <c r="C37" t="s">
        <v>46</v>
      </c>
      <c r="D37" t="s">
        <v>47</v>
      </c>
      <c r="E37">
        <v>7817</v>
      </c>
      <c r="F37">
        <v>7817</v>
      </c>
      <c r="G37">
        <v>0</v>
      </c>
      <c r="H37" t="s">
        <v>18</v>
      </c>
      <c r="I37">
        <v>7817</v>
      </c>
    </row>
    <row r="38" spans="1:9" x14ac:dyDescent="0.25">
      <c r="A38">
        <v>13</v>
      </c>
      <c r="B38" s="1">
        <v>30682</v>
      </c>
      <c r="C38" t="s">
        <v>46</v>
      </c>
      <c r="D38" t="s">
        <v>47</v>
      </c>
      <c r="E38">
        <v>22272</v>
      </c>
      <c r="F38">
        <v>22272</v>
      </c>
      <c r="G38">
        <v>0</v>
      </c>
      <c r="H38" t="s">
        <v>18</v>
      </c>
      <c r="I38">
        <v>22272</v>
      </c>
    </row>
    <row r="39" spans="1:9" x14ac:dyDescent="0.25">
      <c r="A39">
        <v>15</v>
      </c>
      <c r="B39" s="1">
        <v>30682</v>
      </c>
      <c r="C39" t="s">
        <v>48</v>
      </c>
      <c r="D39" t="s">
        <v>47</v>
      </c>
      <c r="E39">
        <v>1060</v>
      </c>
      <c r="F39">
        <v>1060</v>
      </c>
      <c r="G39">
        <v>0</v>
      </c>
      <c r="H39" t="s">
        <v>18</v>
      </c>
      <c r="I39">
        <v>1060</v>
      </c>
    </row>
    <row r="40" spans="1:9" x14ac:dyDescent="0.25">
      <c r="A40">
        <v>33</v>
      </c>
      <c r="B40" s="1">
        <v>30682</v>
      </c>
      <c r="C40" t="s">
        <v>60</v>
      </c>
      <c r="D40" t="s">
        <v>47</v>
      </c>
      <c r="E40">
        <v>1012</v>
      </c>
      <c r="F40">
        <v>1012</v>
      </c>
      <c r="G40">
        <v>0</v>
      </c>
      <c r="H40" t="s">
        <v>18</v>
      </c>
      <c r="I40">
        <v>1012</v>
      </c>
    </row>
    <row r="41" spans="1:9" x14ac:dyDescent="0.25">
      <c r="A41">
        <v>34</v>
      </c>
      <c r="B41" s="1">
        <v>30682</v>
      </c>
      <c r="C41" t="s">
        <v>60</v>
      </c>
      <c r="D41" t="s">
        <v>47</v>
      </c>
      <c r="E41">
        <v>3926</v>
      </c>
      <c r="F41">
        <v>3926</v>
      </c>
      <c r="G41">
        <v>0</v>
      </c>
      <c r="H41" t="s">
        <v>18</v>
      </c>
      <c r="I41">
        <v>3926</v>
      </c>
    </row>
    <row r="42" spans="1:9" x14ac:dyDescent="0.25">
      <c r="A42">
        <v>35</v>
      </c>
      <c r="B42" s="1">
        <v>30682</v>
      </c>
      <c r="C42" t="s">
        <v>71</v>
      </c>
      <c r="D42" t="s">
        <v>47</v>
      </c>
      <c r="E42">
        <v>1800</v>
      </c>
      <c r="F42">
        <v>1800</v>
      </c>
      <c r="G42">
        <v>0</v>
      </c>
      <c r="H42" t="s">
        <v>18</v>
      </c>
      <c r="I42">
        <v>1800</v>
      </c>
    </row>
    <row r="43" spans="1:9" x14ac:dyDescent="0.25">
      <c r="A43">
        <v>36</v>
      </c>
      <c r="B43" s="1">
        <v>30682</v>
      </c>
      <c r="C43" t="s">
        <v>60</v>
      </c>
      <c r="D43" t="s">
        <v>47</v>
      </c>
      <c r="E43">
        <v>992</v>
      </c>
      <c r="F43">
        <v>992</v>
      </c>
      <c r="G43">
        <v>0</v>
      </c>
      <c r="H43" t="s">
        <v>18</v>
      </c>
      <c r="I43">
        <v>992</v>
      </c>
    </row>
    <row r="44" spans="1:9" x14ac:dyDescent="0.25">
      <c r="A44">
        <v>37</v>
      </c>
      <c r="B44" s="1">
        <v>30682</v>
      </c>
      <c r="C44" t="s">
        <v>72</v>
      </c>
      <c r="D44" t="s">
        <v>47</v>
      </c>
      <c r="E44">
        <v>9120</v>
      </c>
      <c r="F44">
        <v>9120</v>
      </c>
      <c r="G44">
        <v>0</v>
      </c>
      <c r="H44" t="s">
        <v>18</v>
      </c>
      <c r="I44">
        <v>9120</v>
      </c>
    </row>
    <row r="45" spans="1:9" x14ac:dyDescent="0.25">
      <c r="A45">
        <v>49</v>
      </c>
      <c r="B45" s="1">
        <v>30682</v>
      </c>
      <c r="C45" t="s">
        <v>88</v>
      </c>
      <c r="D45" t="s">
        <v>47</v>
      </c>
      <c r="E45">
        <v>1125</v>
      </c>
      <c r="F45">
        <v>1125</v>
      </c>
      <c r="G45">
        <v>0</v>
      </c>
      <c r="H45" t="s">
        <v>18</v>
      </c>
      <c r="I45">
        <v>1125</v>
      </c>
    </row>
    <row r="46" spans="1:9" x14ac:dyDescent="0.25">
      <c r="A46">
        <v>50</v>
      </c>
      <c r="B46" s="1">
        <v>30682</v>
      </c>
      <c r="C46" t="s">
        <v>91</v>
      </c>
      <c r="D46" t="s">
        <v>47</v>
      </c>
      <c r="E46">
        <v>750</v>
      </c>
      <c r="F46">
        <v>750</v>
      </c>
      <c r="G46">
        <v>0</v>
      </c>
      <c r="H46" t="s">
        <v>18</v>
      </c>
      <c r="I46">
        <v>750</v>
      </c>
    </row>
    <row r="47" spans="1:9" x14ac:dyDescent="0.25">
      <c r="A47">
        <v>51</v>
      </c>
      <c r="B47" s="1">
        <v>30682</v>
      </c>
      <c r="C47" t="s">
        <v>92</v>
      </c>
      <c r="D47" t="s">
        <v>47</v>
      </c>
      <c r="E47">
        <v>2500</v>
      </c>
      <c r="F47">
        <v>2500</v>
      </c>
      <c r="G47">
        <v>0</v>
      </c>
      <c r="H47" t="s">
        <v>18</v>
      </c>
      <c r="I47">
        <v>2500</v>
      </c>
    </row>
    <row r="48" spans="1:9" x14ac:dyDescent="0.25">
      <c r="A48">
        <v>30</v>
      </c>
      <c r="B48" s="1">
        <v>31048</v>
      </c>
      <c r="C48" t="s">
        <v>60</v>
      </c>
      <c r="D48" t="s">
        <v>47</v>
      </c>
      <c r="E48">
        <v>11787</v>
      </c>
      <c r="F48">
        <v>11787</v>
      </c>
      <c r="G48">
        <v>0</v>
      </c>
      <c r="H48" t="s">
        <v>18</v>
      </c>
      <c r="I48">
        <v>11787</v>
      </c>
    </row>
    <row r="49" spans="1:9" x14ac:dyDescent="0.25">
      <c r="A49">
        <v>31</v>
      </c>
      <c r="B49" s="1">
        <v>31048</v>
      </c>
      <c r="C49" t="s">
        <v>67</v>
      </c>
      <c r="D49" t="s">
        <v>47</v>
      </c>
      <c r="E49">
        <v>736</v>
      </c>
      <c r="F49">
        <v>736</v>
      </c>
      <c r="G49">
        <v>0</v>
      </c>
      <c r="H49" t="s">
        <v>18</v>
      </c>
      <c r="I49">
        <v>736</v>
      </c>
    </row>
    <row r="50" spans="1:9" x14ac:dyDescent="0.25">
      <c r="A50">
        <v>38</v>
      </c>
      <c r="B50" s="1">
        <v>31048</v>
      </c>
      <c r="C50" t="s">
        <v>72</v>
      </c>
      <c r="D50" t="s">
        <v>47</v>
      </c>
      <c r="E50">
        <v>1560</v>
      </c>
      <c r="F50">
        <v>1560</v>
      </c>
      <c r="G50">
        <v>0</v>
      </c>
      <c r="H50" t="s">
        <v>18</v>
      </c>
      <c r="I50">
        <v>1560</v>
      </c>
    </row>
    <row r="51" spans="1:9" x14ac:dyDescent="0.25">
      <c r="A51">
        <v>39</v>
      </c>
      <c r="B51" s="1">
        <v>31048</v>
      </c>
      <c r="C51" t="s">
        <v>72</v>
      </c>
      <c r="D51" t="s">
        <v>47</v>
      </c>
      <c r="E51">
        <v>5400</v>
      </c>
      <c r="F51">
        <v>5400</v>
      </c>
      <c r="G51">
        <v>0</v>
      </c>
      <c r="H51" t="s">
        <v>18</v>
      </c>
      <c r="I51">
        <v>5400</v>
      </c>
    </row>
    <row r="52" spans="1:9" x14ac:dyDescent="0.25">
      <c r="A52">
        <v>52</v>
      </c>
      <c r="B52" s="1">
        <v>31048</v>
      </c>
      <c r="C52" t="s">
        <v>87</v>
      </c>
      <c r="D52" t="s">
        <v>47</v>
      </c>
      <c r="E52">
        <v>1795</v>
      </c>
      <c r="F52">
        <v>1795</v>
      </c>
      <c r="G52">
        <v>0</v>
      </c>
      <c r="H52" t="s">
        <v>18</v>
      </c>
      <c r="I52">
        <v>1795</v>
      </c>
    </row>
    <row r="53" spans="1:9" x14ac:dyDescent="0.25">
      <c r="A53">
        <v>14</v>
      </c>
      <c r="B53" s="1">
        <v>31107</v>
      </c>
      <c r="C53" t="s">
        <v>46</v>
      </c>
      <c r="D53" t="s">
        <v>47</v>
      </c>
      <c r="E53">
        <v>7200</v>
      </c>
      <c r="F53">
        <v>7200</v>
      </c>
      <c r="G53">
        <v>0</v>
      </c>
      <c r="H53" t="s">
        <v>18</v>
      </c>
      <c r="I53">
        <v>7200</v>
      </c>
    </row>
    <row r="54" spans="1:9" x14ac:dyDescent="0.25">
      <c r="A54">
        <v>62</v>
      </c>
      <c r="B54" s="1">
        <v>31413</v>
      </c>
      <c r="C54" t="s">
        <v>106</v>
      </c>
      <c r="D54" t="s">
        <v>47</v>
      </c>
      <c r="E54">
        <v>6960</v>
      </c>
      <c r="F54">
        <v>6960</v>
      </c>
      <c r="G54">
        <v>0</v>
      </c>
      <c r="H54" t="s">
        <v>18</v>
      </c>
      <c r="I54">
        <v>6960</v>
      </c>
    </row>
    <row r="55" spans="1:9" x14ac:dyDescent="0.25">
      <c r="A55">
        <v>56</v>
      </c>
      <c r="B55" s="1">
        <v>31475</v>
      </c>
      <c r="C55" t="s">
        <v>96</v>
      </c>
      <c r="D55" t="s">
        <v>47</v>
      </c>
      <c r="E55">
        <v>220</v>
      </c>
      <c r="F55">
        <v>220</v>
      </c>
      <c r="G55">
        <v>0</v>
      </c>
      <c r="H55" t="s">
        <v>18</v>
      </c>
      <c r="I55">
        <v>220</v>
      </c>
    </row>
    <row r="56" spans="1:9" x14ac:dyDescent="0.25">
      <c r="A56">
        <v>58</v>
      </c>
      <c r="B56" s="1">
        <v>31532</v>
      </c>
      <c r="C56" t="s">
        <v>101</v>
      </c>
      <c r="D56" t="s">
        <v>47</v>
      </c>
      <c r="E56">
        <v>4396</v>
      </c>
      <c r="F56">
        <v>4396</v>
      </c>
      <c r="G56">
        <v>0</v>
      </c>
      <c r="H56" t="s">
        <v>18</v>
      </c>
      <c r="I56">
        <v>4396</v>
      </c>
    </row>
    <row r="57" spans="1:9" x14ac:dyDescent="0.25">
      <c r="A57">
        <v>55</v>
      </c>
      <c r="B57" s="1">
        <v>31564</v>
      </c>
      <c r="C57" t="s">
        <v>60</v>
      </c>
      <c r="D57" t="s">
        <v>47</v>
      </c>
      <c r="E57">
        <v>6317</v>
      </c>
      <c r="F57">
        <v>6317</v>
      </c>
      <c r="G57">
        <v>0</v>
      </c>
      <c r="H57" t="s">
        <v>18</v>
      </c>
      <c r="I57">
        <v>6317</v>
      </c>
    </row>
    <row r="58" spans="1:9" x14ac:dyDescent="0.25">
      <c r="A58">
        <v>59</v>
      </c>
      <c r="B58" s="1">
        <v>31564</v>
      </c>
      <c r="C58" t="s">
        <v>102</v>
      </c>
      <c r="D58" t="s">
        <v>47</v>
      </c>
      <c r="E58">
        <v>16271</v>
      </c>
      <c r="F58">
        <v>16271</v>
      </c>
      <c r="G58">
        <v>0</v>
      </c>
      <c r="H58" t="s">
        <v>18</v>
      </c>
      <c r="I58">
        <v>16271</v>
      </c>
    </row>
    <row r="59" spans="1:9" x14ac:dyDescent="0.25">
      <c r="A59">
        <v>60</v>
      </c>
      <c r="B59" s="1">
        <v>31564</v>
      </c>
      <c r="C59" t="s">
        <v>72</v>
      </c>
      <c r="D59" t="s">
        <v>47</v>
      </c>
      <c r="E59">
        <v>1054</v>
      </c>
      <c r="F59">
        <v>1054</v>
      </c>
      <c r="G59">
        <v>0</v>
      </c>
      <c r="H59" t="s">
        <v>18</v>
      </c>
      <c r="I59">
        <v>1054</v>
      </c>
    </row>
    <row r="60" spans="1:9" x14ac:dyDescent="0.25">
      <c r="A60">
        <v>54</v>
      </c>
      <c r="B60" s="1">
        <v>31594</v>
      </c>
      <c r="C60" t="s">
        <v>67</v>
      </c>
      <c r="D60" t="s">
        <v>47</v>
      </c>
      <c r="E60">
        <v>1563</v>
      </c>
      <c r="F60">
        <v>1563</v>
      </c>
      <c r="G60">
        <v>0</v>
      </c>
      <c r="H60" t="s">
        <v>18</v>
      </c>
      <c r="I60">
        <v>1563</v>
      </c>
    </row>
    <row r="61" spans="1:9" x14ac:dyDescent="0.25">
      <c r="A61">
        <v>57</v>
      </c>
      <c r="B61" s="1">
        <v>31639</v>
      </c>
      <c r="C61" t="s">
        <v>99</v>
      </c>
      <c r="D61" t="s">
        <v>100</v>
      </c>
      <c r="E61">
        <v>1542</v>
      </c>
      <c r="F61">
        <v>1542</v>
      </c>
      <c r="G61">
        <v>0</v>
      </c>
      <c r="H61" t="s">
        <v>18</v>
      </c>
      <c r="I61">
        <v>1542</v>
      </c>
    </row>
    <row r="62" spans="1:9" x14ac:dyDescent="0.25">
      <c r="A62">
        <v>61</v>
      </c>
      <c r="B62" s="1">
        <v>31716</v>
      </c>
      <c r="C62" t="s">
        <v>103</v>
      </c>
      <c r="D62" t="s">
        <v>100</v>
      </c>
      <c r="E62">
        <v>4373</v>
      </c>
      <c r="F62">
        <v>4373</v>
      </c>
      <c r="G62">
        <v>0</v>
      </c>
      <c r="H62" t="s">
        <v>18</v>
      </c>
      <c r="I62">
        <v>4373</v>
      </c>
    </row>
    <row r="63" spans="1:9" x14ac:dyDescent="0.25">
      <c r="A63">
        <v>66</v>
      </c>
      <c r="B63" s="1">
        <v>31778</v>
      </c>
      <c r="C63" t="s">
        <v>106</v>
      </c>
      <c r="D63" t="s">
        <v>100</v>
      </c>
      <c r="E63">
        <v>4080</v>
      </c>
      <c r="F63">
        <v>4080</v>
      </c>
      <c r="G63">
        <v>0</v>
      </c>
      <c r="H63" t="s">
        <v>18</v>
      </c>
      <c r="I63">
        <v>4080</v>
      </c>
    </row>
    <row r="64" spans="1:9" x14ac:dyDescent="0.25">
      <c r="A64">
        <v>63</v>
      </c>
      <c r="B64" s="1">
        <v>31837</v>
      </c>
      <c r="C64" t="s">
        <v>46</v>
      </c>
      <c r="D64" t="s">
        <v>100</v>
      </c>
      <c r="E64">
        <v>23718</v>
      </c>
      <c r="F64">
        <v>23718</v>
      </c>
      <c r="G64">
        <v>0</v>
      </c>
      <c r="H64" t="s">
        <v>18</v>
      </c>
      <c r="I64">
        <v>23718</v>
      </c>
    </row>
    <row r="65" spans="1:9" x14ac:dyDescent="0.25">
      <c r="A65">
        <v>64</v>
      </c>
      <c r="B65" s="1">
        <v>31959</v>
      </c>
      <c r="C65" t="s">
        <v>71</v>
      </c>
      <c r="D65" t="s">
        <v>100</v>
      </c>
      <c r="E65">
        <v>4926</v>
      </c>
      <c r="F65">
        <v>4926</v>
      </c>
      <c r="G65">
        <v>0</v>
      </c>
      <c r="H65" t="s">
        <v>18</v>
      </c>
      <c r="I65">
        <v>4926</v>
      </c>
    </row>
    <row r="66" spans="1:9" x14ac:dyDescent="0.25">
      <c r="A66">
        <v>65</v>
      </c>
      <c r="B66" s="1">
        <v>31959</v>
      </c>
      <c r="C66" t="s">
        <v>60</v>
      </c>
      <c r="D66" t="s">
        <v>100</v>
      </c>
      <c r="E66">
        <v>7276</v>
      </c>
      <c r="F66">
        <v>7276</v>
      </c>
      <c r="G66">
        <v>0</v>
      </c>
      <c r="H66" t="s">
        <v>18</v>
      </c>
      <c r="I66">
        <v>7276</v>
      </c>
    </row>
    <row r="67" spans="1:9" x14ac:dyDescent="0.25">
      <c r="A67">
        <v>67</v>
      </c>
      <c r="B67" s="1">
        <v>32051</v>
      </c>
      <c r="C67" t="s">
        <v>67</v>
      </c>
      <c r="D67" t="s">
        <v>100</v>
      </c>
      <c r="E67">
        <v>224871</v>
      </c>
      <c r="F67">
        <v>224871</v>
      </c>
      <c r="G67">
        <v>0</v>
      </c>
      <c r="H67" t="s">
        <v>18</v>
      </c>
      <c r="I67">
        <v>224871</v>
      </c>
    </row>
    <row r="68" spans="1:9" x14ac:dyDescent="0.25">
      <c r="A68">
        <v>68</v>
      </c>
      <c r="B68" s="1">
        <v>32203</v>
      </c>
      <c r="C68" t="s">
        <v>60</v>
      </c>
      <c r="D68" t="s">
        <v>100</v>
      </c>
      <c r="E68">
        <v>5948</v>
      </c>
      <c r="F68">
        <v>5948</v>
      </c>
      <c r="G68">
        <v>0</v>
      </c>
      <c r="H68" t="s">
        <v>18</v>
      </c>
      <c r="I68">
        <v>3363.24</v>
      </c>
    </row>
    <row r="69" spans="1:9" x14ac:dyDescent="0.25">
      <c r="A69">
        <v>69</v>
      </c>
      <c r="B69" s="1">
        <v>32203</v>
      </c>
      <c r="C69" t="s">
        <v>102</v>
      </c>
      <c r="D69" t="s">
        <v>100</v>
      </c>
      <c r="E69">
        <v>14828</v>
      </c>
      <c r="F69">
        <v>14828</v>
      </c>
      <c r="G69">
        <v>0</v>
      </c>
      <c r="H69" t="s">
        <v>18</v>
      </c>
      <c r="I69">
        <v>8384.35</v>
      </c>
    </row>
    <row r="70" spans="1:9" x14ac:dyDescent="0.25">
      <c r="A70">
        <v>72</v>
      </c>
      <c r="B70" s="1">
        <v>32223</v>
      </c>
      <c r="C70" t="s">
        <v>107</v>
      </c>
      <c r="D70" t="s">
        <v>100</v>
      </c>
      <c r="E70">
        <v>1388</v>
      </c>
      <c r="F70">
        <v>1388</v>
      </c>
      <c r="G70">
        <v>0</v>
      </c>
      <c r="H70" t="s">
        <v>18</v>
      </c>
      <c r="I70">
        <v>784.83</v>
      </c>
    </row>
    <row r="71" spans="1:9" x14ac:dyDescent="0.25">
      <c r="A71">
        <v>73</v>
      </c>
      <c r="B71" s="1">
        <v>32223</v>
      </c>
      <c r="C71" t="s">
        <v>108</v>
      </c>
      <c r="D71" t="s">
        <v>100</v>
      </c>
      <c r="E71">
        <v>2868</v>
      </c>
      <c r="F71">
        <v>2868</v>
      </c>
      <c r="G71">
        <v>0</v>
      </c>
      <c r="H71" t="s">
        <v>18</v>
      </c>
      <c r="I71">
        <v>1621.68</v>
      </c>
    </row>
    <row r="72" spans="1:9" x14ac:dyDescent="0.25">
      <c r="A72">
        <v>70</v>
      </c>
      <c r="B72" s="1">
        <v>32227</v>
      </c>
      <c r="C72" t="s">
        <v>96</v>
      </c>
      <c r="D72" t="s">
        <v>100</v>
      </c>
      <c r="E72">
        <v>1662</v>
      </c>
      <c r="F72">
        <v>1662</v>
      </c>
      <c r="G72">
        <v>0</v>
      </c>
      <c r="H72" t="s">
        <v>18</v>
      </c>
      <c r="I72">
        <v>939.76</v>
      </c>
    </row>
    <row r="73" spans="1:9" x14ac:dyDescent="0.25">
      <c r="A73">
        <v>74</v>
      </c>
      <c r="B73" s="1">
        <v>32233</v>
      </c>
      <c r="C73" t="s">
        <v>109</v>
      </c>
      <c r="D73" t="s">
        <v>100</v>
      </c>
      <c r="E73">
        <v>2159</v>
      </c>
      <c r="F73">
        <v>2159</v>
      </c>
      <c r="G73">
        <v>0</v>
      </c>
      <c r="H73" t="s">
        <v>18</v>
      </c>
      <c r="I73">
        <v>1220.78</v>
      </c>
    </row>
    <row r="74" spans="1:9" x14ac:dyDescent="0.25">
      <c r="A74">
        <v>79</v>
      </c>
      <c r="B74" s="1">
        <v>32316</v>
      </c>
      <c r="C74" t="s">
        <v>112</v>
      </c>
      <c r="D74" t="s">
        <v>100</v>
      </c>
      <c r="E74">
        <v>550</v>
      </c>
      <c r="F74">
        <v>550</v>
      </c>
      <c r="G74">
        <v>0</v>
      </c>
      <c r="H74" t="s">
        <v>18</v>
      </c>
      <c r="I74">
        <v>310.99</v>
      </c>
    </row>
    <row r="75" spans="1:9" x14ac:dyDescent="0.25">
      <c r="A75">
        <v>76</v>
      </c>
      <c r="B75" s="1">
        <v>32325</v>
      </c>
      <c r="C75" t="s">
        <v>67</v>
      </c>
      <c r="D75" t="s">
        <v>100</v>
      </c>
      <c r="E75">
        <v>17824</v>
      </c>
      <c r="F75">
        <v>17824</v>
      </c>
      <c r="G75">
        <v>0</v>
      </c>
      <c r="H75" t="s">
        <v>18</v>
      </c>
      <c r="I75">
        <v>10078.4</v>
      </c>
    </row>
    <row r="76" spans="1:9" x14ac:dyDescent="0.25">
      <c r="A76">
        <v>77</v>
      </c>
      <c r="B76" s="1">
        <v>32325</v>
      </c>
      <c r="C76" t="s">
        <v>106</v>
      </c>
      <c r="D76" t="s">
        <v>100</v>
      </c>
      <c r="E76">
        <v>6080</v>
      </c>
      <c r="F76">
        <v>6080</v>
      </c>
      <c r="G76">
        <v>0</v>
      </c>
      <c r="H76" t="s">
        <v>18</v>
      </c>
      <c r="I76">
        <v>3437.87</v>
      </c>
    </row>
    <row r="77" spans="1:9" x14ac:dyDescent="0.25">
      <c r="A77">
        <v>71</v>
      </c>
      <c r="B77" s="1">
        <v>32392</v>
      </c>
      <c r="C77" t="s">
        <v>46</v>
      </c>
      <c r="D77" t="s">
        <v>100</v>
      </c>
      <c r="E77">
        <v>5140</v>
      </c>
      <c r="F77">
        <v>5140</v>
      </c>
      <c r="G77">
        <v>0</v>
      </c>
      <c r="H77" t="s">
        <v>18</v>
      </c>
      <c r="I77">
        <v>2906.36</v>
      </c>
    </row>
    <row r="78" spans="1:9" x14ac:dyDescent="0.25">
      <c r="A78">
        <v>78</v>
      </c>
      <c r="B78" s="1">
        <v>32437</v>
      </c>
      <c r="C78" t="s">
        <v>111</v>
      </c>
      <c r="D78" t="s">
        <v>100</v>
      </c>
      <c r="E78">
        <v>760</v>
      </c>
      <c r="F78">
        <v>760</v>
      </c>
      <c r="G78">
        <v>0</v>
      </c>
      <c r="H78" t="s">
        <v>18</v>
      </c>
      <c r="I78">
        <v>429.73</v>
      </c>
    </row>
    <row r="79" spans="1:9" x14ac:dyDescent="0.25">
      <c r="A79">
        <v>75</v>
      </c>
      <c r="B79" s="1">
        <v>32491</v>
      </c>
      <c r="C79" t="s">
        <v>110</v>
      </c>
      <c r="D79" t="s">
        <v>100</v>
      </c>
      <c r="E79">
        <v>2111</v>
      </c>
      <c r="F79">
        <v>2111</v>
      </c>
      <c r="G79">
        <v>0</v>
      </c>
      <c r="H79" t="s">
        <v>18</v>
      </c>
      <c r="I79">
        <v>1193.6500000000001</v>
      </c>
    </row>
    <row r="80" spans="1:9" x14ac:dyDescent="0.25">
      <c r="A80">
        <v>81</v>
      </c>
      <c r="B80" s="1">
        <v>32531</v>
      </c>
      <c r="C80" t="s">
        <v>102</v>
      </c>
      <c r="D80" t="s">
        <v>100</v>
      </c>
      <c r="E80">
        <v>731</v>
      </c>
      <c r="F80">
        <v>731</v>
      </c>
      <c r="G80">
        <v>0</v>
      </c>
      <c r="H80" t="s">
        <v>18</v>
      </c>
      <c r="I80">
        <v>0</v>
      </c>
    </row>
    <row r="81" spans="1:9" x14ac:dyDescent="0.25">
      <c r="A81">
        <v>82</v>
      </c>
      <c r="B81" s="1">
        <v>32531</v>
      </c>
      <c r="C81" t="s">
        <v>113</v>
      </c>
      <c r="D81" t="s">
        <v>100</v>
      </c>
      <c r="E81">
        <v>402</v>
      </c>
      <c r="F81">
        <v>402</v>
      </c>
      <c r="G81">
        <v>0</v>
      </c>
      <c r="H81" t="s">
        <v>18</v>
      </c>
      <c r="I81">
        <v>0</v>
      </c>
    </row>
    <row r="82" spans="1:9" x14ac:dyDescent="0.25">
      <c r="A82">
        <v>88</v>
      </c>
      <c r="B82" s="1">
        <v>32542</v>
      </c>
      <c r="C82" t="s">
        <v>116</v>
      </c>
      <c r="D82" t="s">
        <v>100</v>
      </c>
      <c r="E82">
        <v>585</v>
      </c>
      <c r="F82">
        <v>585</v>
      </c>
      <c r="G82">
        <v>0</v>
      </c>
      <c r="H82" t="s">
        <v>18</v>
      </c>
      <c r="I82">
        <v>0</v>
      </c>
    </row>
    <row r="83" spans="1:9" x14ac:dyDescent="0.25">
      <c r="A83">
        <v>80</v>
      </c>
      <c r="B83" s="1">
        <v>32555</v>
      </c>
      <c r="C83" t="s">
        <v>113</v>
      </c>
      <c r="D83" t="s">
        <v>100</v>
      </c>
      <c r="E83">
        <v>507</v>
      </c>
      <c r="F83">
        <v>507</v>
      </c>
      <c r="G83">
        <v>0</v>
      </c>
      <c r="H83" t="s">
        <v>18</v>
      </c>
      <c r="I83">
        <v>0</v>
      </c>
    </row>
    <row r="84" spans="1:9" x14ac:dyDescent="0.25">
      <c r="A84">
        <v>83</v>
      </c>
      <c r="B84" s="1">
        <v>32581</v>
      </c>
      <c r="C84" t="s">
        <v>113</v>
      </c>
      <c r="D84" t="s">
        <v>100</v>
      </c>
      <c r="E84">
        <v>402</v>
      </c>
      <c r="F84">
        <v>402</v>
      </c>
      <c r="G84">
        <v>0</v>
      </c>
      <c r="H84" t="s">
        <v>18</v>
      </c>
      <c r="I84">
        <v>0</v>
      </c>
    </row>
    <row r="85" spans="1:9" x14ac:dyDescent="0.25">
      <c r="A85">
        <v>84</v>
      </c>
      <c r="B85" s="1">
        <v>32581</v>
      </c>
      <c r="C85" t="s">
        <v>114</v>
      </c>
      <c r="D85" t="s">
        <v>100</v>
      </c>
      <c r="E85">
        <v>300</v>
      </c>
      <c r="F85">
        <v>300</v>
      </c>
      <c r="G85">
        <v>0</v>
      </c>
      <c r="H85" t="s">
        <v>18</v>
      </c>
      <c r="I85">
        <v>0</v>
      </c>
    </row>
    <row r="86" spans="1:9" x14ac:dyDescent="0.25">
      <c r="A86">
        <v>85</v>
      </c>
      <c r="B86" s="1">
        <v>32581</v>
      </c>
      <c r="C86" t="s">
        <v>113</v>
      </c>
      <c r="D86" t="s">
        <v>100</v>
      </c>
      <c r="E86">
        <v>216</v>
      </c>
      <c r="F86">
        <v>216</v>
      </c>
      <c r="G86">
        <v>0</v>
      </c>
      <c r="H86" t="s">
        <v>18</v>
      </c>
      <c r="I86">
        <v>0</v>
      </c>
    </row>
    <row r="87" spans="1:9" x14ac:dyDescent="0.25">
      <c r="A87">
        <v>87</v>
      </c>
      <c r="B87" s="1">
        <v>32589</v>
      </c>
      <c r="C87" t="s">
        <v>115</v>
      </c>
      <c r="D87" t="s">
        <v>100</v>
      </c>
      <c r="E87">
        <v>722</v>
      </c>
      <c r="F87">
        <v>722</v>
      </c>
      <c r="G87">
        <v>0</v>
      </c>
      <c r="H87" t="s">
        <v>18</v>
      </c>
      <c r="I87">
        <v>0</v>
      </c>
    </row>
    <row r="88" spans="1:9" x14ac:dyDescent="0.25">
      <c r="A88">
        <v>86</v>
      </c>
      <c r="B88" s="1">
        <v>32598</v>
      </c>
      <c r="C88" t="s">
        <v>109</v>
      </c>
      <c r="D88" t="s">
        <v>100</v>
      </c>
      <c r="E88">
        <v>625</v>
      </c>
      <c r="F88">
        <v>625</v>
      </c>
      <c r="G88">
        <v>0</v>
      </c>
      <c r="H88" t="s">
        <v>18</v>
      </c>
      <c r="I88">
        <v>0</v>
      </c>
    </row>
    <row r="89" spans="1:9" x14ac:dyDescent="0.25">
      <c r="A89">
        <v>95</v>
      </c>
      <c r="B89" s="1">
        <v>32598</v>
      </c>
      <c r="C89" t="s">
        <v>109</v>
      </c>
      <c r="D89" t="s">
        <v>100</v>
      </c>
      <c r="E89">
        <v>625</v>
      </c>
      <c r="F89">
        <v>625</v>
      </c>
      <c r="G89">
        <v>0</v>
      </c>
      <c r="H89" t="s">
        <v>18</v>
      </c>
      <c r="I89">
        <v>0</v>
      </c>
    </row>
    <row r="90" spans="1:9" x14ac:dyDescent="0.25">
      <c r="A90">
        <v>94</v>
      </c>
      <c r="B90" s="1">
        <v>32673</v>
      </c>
      <c r="C90" t="s">
        <v>114</v>
      </c>
      <c r="D90" t="s">
        <v>100</v>
      </c>
      <c r="E90">
        <v>249</v>
      </c>
      <c r="F90">
        <v>249</v>
      </c>
      <c r="G90">
        <v>0</v>
      </c>
      <c r="H90" t="s">
        <v>18</v>
      </c>
      <c r="I90">
        <v>0</v>
      </c>
    </row>
    <row r="91" spans="1:9" x14ac:dyDescent="0.25">
      <c r="A91">
        <v>89</v>
      </c>
      <c r="B91" s="1">
        <v>32690</v>
      </c>
      <c r="C91" t="s">
        <v>117</v>
      </c>
      <c r="D91" t="s">
        <v>100</v>
      </c>
      <c r="E91">
        <v>5400</v>
      </c>
      <c r="F91">
        <v>5400</v>
      </c>
      <c r="G91">
        <v>0</v>
      </c>
      <c r="H91" t="s">
        <v>18</v>
      </c>
      <c r="I91">
        <v>0</v>
      </c>
    </row>
    <row r="92" spans="1:9" x14ac:dyDescent="0.25">
      <c r="A92">
        <v>92</v>
      </c>
      <c r="B92" s="1">
        <v>32690</v>
      </c>
      <c r="C92" t="s">
        <v>118</v>
      </c>
      <c r="D92" t="s">
        <v>100</v>
      </c>
      <c r="E92">
        <v>19950</v>
      </c>
      <c r="F92">
        <v>19950</v>
      </c>
      <c r="G92">
        <v>0</v>
      </c>
      <c r="H92" t="s">
        <v>18</v>
      </c>
      <c r="I92">
        <v>0</v>
      </c>
    </row>
    <row r="93" spans="1:9" x14ac:dyDescent="0.25">
      <c r="A93">
        <v>93</v>
      </c>
      <c r="B93" s="1">
        <v>32690</v>
      </c>
      <c r="C93" t="s">
        <v>119</v>
      </c>
      <c r="D93" t="s">
        <v>100</v>
      </c>
      <c r="E93">
        <v>2858</v>
      </c>
      <c r="F93">
        <v>2858</v>
      </c>
      <c r="G93">
        <v>0</v>
      </c>
      <c r="H93" t="s">
        <v>18</v>
      </c>
      <c r="I93">
        <v>0</v>
      </c>
    </row>
    <row r="94" spans="1:9" x14ac:dyDescent="0.25">
      <c r="A94">
        <v>103</v>
      </c>
      <c r="B94" s="1">
        <v>32980</v>
      </c>
      <c r="C94" t="s">
        <v>114</v>
      </c>
      <c r="D94" t="s">
        <v>100</v>
      </c>
      <c r="E94">
        <v>972</v>
      </c>
      <c r="F94">
        <v>972</v>
      </c>
      <c r="G94">
        <v>0</v>
      </c>
      <c r="H94" t="s">
        <v>18</v>
      </c>
      <c r="I94">
        <v>0</v>
      </c>
    </row>
    <row r="95" spans="1:9" x14ac:dyDescent="0.25">
      <c r="A95">
        <v>104</v>
      </c>
      <c r="B95" s="1">
        <v>33054</v>
      </c>
      <c r="C95" t="s">
        <v>122</v>
      </c>
      <c r="D95" t="s">
        <v>100</v>
      </c>
      <c r="E95">
        <v>7400</v>
      </c>
      <c r="F95">
        <v>7400</v>
      </c>
      <c r="G95">
        <v>0</v>
      </c>
      <c r="H95" t="s">
        <v>18</v>
      </c>
      <c r="I95">
        <v>0</v>
      </c>
    </row>
    <row r="96" spans="1:9" x14ac:dyDescent="0.25">
      <c r="A96">
        <v>100</v>
      </c>
      <c r="B96" s="1">
        <v>33055</v>
      </c>
      <c r="C96" t="s">
        <v>121</v>
      </c>
      <c r="D96" t="s">
        <v>100</v>
      </c>
      <c r="E96">
        <v>8182</v>
      </c>
      <c r="F96">
        <v>8182</v>
      </c>
      <c r="G96">
        <v>0</v>
      </c>
      <c r="H96" t="s">
        <v>18</v>
      </c>
      <c r="I96">
        <v>0</v>
      </c>
    </row>
    <row r="97" spans="1:9" x14ac:dyDescent="0.25">
      <c r="A97">
        <v>102</v>
      </c>
      <c r="B97" s="1">
        <v>33055</v>
      </c>
      <c r="C97" t="s">
        <v>117</v>
      </c>
      <c r="D97" t="s">
        <v>100</v>
      </c>
      <c r="E97">
        <v>3960</v>
      </c>
      <c r="F97">
        <v>3960</v>
      </c>
      <c r="G97">
        <v>0</v>
      </c>
      <c r="H97" t="s">
        <v>18</v>
      </c>
      <c r="I97">
        <v>0</v>
      </c>
    </row>
    <row r="98" spans="1:9" x14ac:dyDescent="0.25">
      <c r="A98">
        <v>97</v>
      </c>
      <c r="B98" s="1">
        <v>33067</v>
      </c>
      <c r="C98" t="s">
        <v>120</v>
      </c>
      <c r="D98" t="s">
        <v>100</v>
      </c>
      <c r="E98">
        <v>18250</v>
      </c>
      <c r="F98">
        <v>18250</v>
      </c>
      <c r="G98">
        <v>0</v>
      </c>
      <c r="H98" t="s">
        <v>18</v>
      </c>
      <c r="I98">
        <v>0</v>
      </c>
    </row>
    <row r="99" spans="1:9" x14ac:dyDescent="0.25">
      <c r="A99">
        <v>98</v>
      </c>
      <c r="B99" s="1">
        <v>33084</v>
      </c>
      <c r="C99" t="s">
        <v>120</v>
      </c>
      <c r="D99" t="s">
        <v>100</v>
      </c>
      <c r="E99">
        <v>475</v>
      </c>
      <c r="F99">
        <v>475</v>
      </c>
      <c r="G99">
        <v>0</v>
      </c>
      <c r="H99" t="s">
        <v>18</v>
      </c>
      <c r="I99">
        <v>0</v>
      </c>
    </row>
    <row r="100" spans="1:9" x14ac:dyDescent="0.25">
      <c r="A100">
        <v>99</v>
      </c>
      <c r="B100" s="1">
        <v>33091</v>
      </c>
      <c r="C100" t="s">
        <v>120</v>
      </c>
      <c r="D100" t="s">
        <v>100</v>
      </c>
      <c r="E100">
        <v>18250</v>
      </c>
      <c r="F100">
        <v>18250</v>
      </c>
      <c r="G100">
        <v>0</v>
      </c>
      <c r="H100" t="s">
        <v>18</v>
      </c>
      <c r="I100">
        <v>0</v>
      </c>
    </row>
    <row r="101" spans="1:9" x14ac:dyDescent="0.25">
      <c r="A101">
        <v>105</v>
      </c>
      <c r="B101" s="1">
        <v>33144</v>
      </c>
      <c r="C101" t="s">
        <v>120</v>
      </c>
      <c r="D101" t="s">
        <v>100</v>
      </c>
      <c r="E101">
        <v>1847</v>
      </c>
      <c r="F101">
        <v>1847</v>
      </c>
      <c r="G101">
        <v>0</v>
      </c>
      <c r="H101" t="s">
        <v>18</v>
      </c>
      <c r="I101">
        <v>0</v>
      </c>
    </row>
    <row r="102" spans="1:9" x14ac:dyDescent="0.25">
      <c r="A102">
        <v>101</v>
      </c>
      <c r="B102" s="1">
        <v>33151</v>
      </c>
      <c r="C102" t="s">
        <v>120</v>
      </c>
      <c r="D102" t="s">
        <v>100</v>
      </c>
      <c r="E102">
        <v>14293</v>
      </c>
      <c r="F102">
        <v>14293</v>
      </c>
      <c r="G102">
        <v>0</v>
      </c>
      <c r="H102" t="s">
        <v>18</v>
      </c>
      <c r="I102">
        <v>0</v>
      </c>
    </row>
    <row r="103" spans="1:9" x14ac:dyDescent="0.25">
      <c r="A103">
        <v>106</v>
      </c>
      <c r="B103" s="1">
        <v>33390</v>
      </c>
      <c r="C103" t="s">
        <v>117</v>
      </c>
      <c r="D103" t="s">
        <v>100</v>
      </c>
      <c r="E103">
        <v>5640</v>
      </c>
      <c r="F103">
        <v>5640</v>
      </c>
      <c r="G103">
        <v>0</v>
      </c>
      <c r="H103" t="s">
        <v>18</v>
      </c>
      <c r="I103">
        <v>0</v>
      </c>
    </row>
    <row r="104" spans="1:9" x14ac:dyDescent="0.25">
      <c r="A104">
        <v>113</v>
      </c>
      <c r="B104" s="1">
        <v>33419</v>
      </c>
      <c r="C104" t="s">
        <v>102</v>
      </c>
      <c r="D104" t="s">
        <v>100</v>
      </c>
      <c r="E104">
        <v>7819</v>
      </c>
      <c r="F104">
        <v>7819</v>
      </c>
      <c r="G104">
        <v>0</v>
      </c>
      <c r="H104" t="s">
        <v>18</v>
      </c>
      <c r="I104">
        <v>0</v>
      </c>
    </row>
    <row r="105" spans="1:9" x14ac:dyDescent="0.25">
      <c r="A105">
        <v>108</v>
      </c>
      <c r="B105" s="1">
        <v>33420</v>
      </c>
      <c r="C105" t="s">
        <v>123</v>
      </c>
      <c r="D105" t="s">
        <v>100</v>
      </c>
      <c r="E105">
        <v>108504</v>
      </c>
      <c r="F105">
        <v>108504</v>
      </c>
      <c r="G105">
        <v>0</v>
      </c>
      <c r="H105" t="s">
        <v>18</v>
      </c>
      <c r="I105">
        <v>0</v>
      </c>
    </row>
    <row r="106" spans="1:9" x14ac:dyDescent="0.25">
      <c r="A106">
        <v>109</v>
      </c>
      <c r="B106" s="1">
        <v>33420</v>
      </c>
      <c r="C106" t="s">
        <v>124</v>
      </c>
      <c r="D106" t="s">
        <v>100</v>
      </c>
      <c r="E106">
        <v>10248</v>
      </c>
      <c r="F106">
        <v>10248</v>
      </c>
      <c r="G106">
        <v>0</v>
      </c>
      <c r="H106" t="s">
        <v>18</v>
      </c>
      <c r="I106">
        <v>0</v>
      </c>
    </row>
    <row r="107" spans="1:9" x14ac:dyDescent="0.25">
      <c r="A107">
        <v>110</v>
      </c>
      <c r="B107" s="1">
        <v>33420</v>
      </c>
      <c r="C107" t="s">
        <v>125</v>
      </c>
      <c r="D107" t="s">
        <v>100</v>
      </c>
      <c r="E107">
        <v>4507</v>
      </c>
      <c r="F107">
        <v>4507</v>
      </c>
      <c r="G107">
        <v>0</v>
      </c>
      <c r="H107" t="s">
        <v>18</v>
      </c>
      <c r="I107">
        <v>0</v>
      </c>
    </row>
    <row r="108" spans="1:9" x14ac:dyDescent="0.25">
      <c r="A108">
        <v>112</v>
      </c>
      <c r="B108" s="1">
        <v>33533</v>
      </c>
      <c r="C108" t="s">
        <v>120</v>
      </c>
      <c r="D108" t="s">
        <v>100</v>
      </c>
      <c r="E108">
        <v>2421</v>
      </c>
      <c r="F108">
        <v>2421</v>
      </c>
      <c r="G108">
        <v>0</v>
      </c>
      <c r="H108" t="s">
        <v>18</v>
      </c>
      <c r="I108">
        <v>0</v>
      </c>
    </row>
    <row r="109" spans="1:9" x14ac:dyDescent="0.25">
      <c r="A109">
        <v>111</v>
      </c>
      <c r="B109" s="1">
        <v>33590</v>
      </c>
      <c r="C109" t="s">
        <v>126</v>
      </c>
      <c r="D109" t="s">
        <v>100</v>
      </c>
      <c r="E109">
        <v>7000</v>
      </c>
      <c r="F109">
        <v>7000</v>
      </c>
      <c r="G109">
        <v>0</v>
      </c>
      <c r="H109" t="s">
        <v>18</v>
      </c>
      <c r="I109">
        <v>0</v>
      </c>
    </row>
    <row r="110" spans="1:9" x14ac:dyDescent="0.25">
      <c r="A110">
        <v>117</v>
      </c>
      <c r="B110" s="1">
        <v>33673</v>
      </c>
      <c r="C110" t="s">
        <v>129</v>
      </c>
      <c r="D110" t="s">
        <v>100</v>
      </c>
      <c r="E110">
        <v>1500</v>
      </c>
      <c r="F110">
        <v>1500</v>
      </c>
      <c r="G110">
        <v>0</v>
      </c>
      <c r="H110" t="s">
        <v>18</v>
      </c>
      <c r="I110">
        <v>0</v>
      </c>
    </row>
    <row r="111" spans="1:9" x14ac:dyDescent="0.25">
      <c r="A111">
        <v>118</v>
      </c>
      <c r="B111" s="1">
        <v>33673</v>
      </c>
      <c r="C111" t="s">
        <v>130</v>
      </c>
      <c r="D111" t="s">
        <v>100</v>
      </c>
      <c r="E111">
        <v>3000</v>
      </c>
      <c r="F111">
        <v>3000</v>
      </c>
      <c r="G111">
        <v>0</v>
      </c>
      <c r="H111" t="s">
        <v>18</v>
      </c>
      <c r="I111">
        <v>0</v>
      </c>
    </row>
    <row r="112" spans="1:9" x14ac:dyDescent="0.25">
      <c r="A112">
        <v>119</v>
      </c>
      <c r="B112" s="1">
        <v>33673</v>
      </c>
      <c r="C112" t="s">
        <v>114</v>
      </c>
      <c r="D112" t="s">
        <v>100</v>
      </c>
      <c r="E112">
        <v>1078</v>
      </c>
      <c r="F112">
        <v>1078</v>
      </c>
      <c r="G112">
        <v>0</v>
      </c>
      <c r="H112" t="s">
        <v>18</v>
      </c>
      <c r="I112">
        <v>0</v>
      </c>
    </row>
    <row r="113" spans="1:9" x14ac:dyDescent="0.25">
      <c r="A113">
        <v>114</v>
      </c>
      <c r="B113" s="1">
        <v>33785</v>
      </c>
      <c r="C113" t="s">
        <v>127</v>
      </c>
      <c r="D113" t="s">
        <v>100</v>
      </c>
      <c r="E113">
        <v>12250</v>
      </c>
      <c r="F113">
        <v>12250</v>
      </c>
      <c r="G113">
        <v>0</v>
      </c>
      <c r="H113" t="s">
        <v>18</v>
      </c>
      <c r="I113">
        <v>0</v>
      </c>
    </row>
    <row r="114" spans="1:9" x14ac:dyDescent="0.25">
      <c r="A114">
        <v>115</v>
      </c>
      <c r="B114" s="1">
        <v>33785</v>
      </c>
      <c r="C114" t="s">
        <v>128</v>
      </c>
      <c r="D114" t="s">
        <v>100</v>
      </c>
      <c r="E114">
        <v>4491</v>
      </c>
      <c r="F114">
        <v>4491</v>
      </c>
      <c r="G114">
        <v>0</v>
      </c>
      <c r="H114" t="s">
        <v>18</v>
      </c>
      <c r="I114">
        <v>0</v>
      </c>
    </row>
    <row r="115" spans="1:9" x14ac:dyDescent="0.25">
      <c r="A115">
        <v>116</v>
      </c>
      <c r="B115" s="1">
        <v>33785</v>
      </c>
      <c r="C115" t="s">
        <v>117</v>
      </c>
      <c r="D115" t="s">
        <v>100</v>
      </c>
      <c r="E115">
        <v>480</v>
      </c>
      <c r="F115">
        <v>480</v>
      </c>
      <c r="G115">
        <v>0</v>
      </c>
      <c r="H115" t="s">
        <v>18</v>
      </c>
      <c r="I115">
        <v>0</v>
      </c>
    </row>
    <row r="116" spans="1:9" x14ac:dyDescent="0.25">
      <c r="A116">
        <v>122</v>
      </c>
      <c r="B116" s="1">
        <v>34134</v>
      </c>
      <c r="C116" t="s">
        <v>132</v>
      </c>
      <c r="D116" t="s">
        <v>100</v>
      </c>
      <c r="E116">
        <v>849.96</v>
      </c>
      <c r="F116">
        <v>849.96</v>
      </c>
      <c r="G116">
        <v>0</v>
      </c>
      <c r="H116" t="s">
        <v>18</v>
      </c>
      <c r="I116">
        <v>0</v>
      </c>
    </row>
    <row r="117" spans="1:9" x14ac:dyDescent="0.25">
      <c r="A117">
        <v>120</v>
      </c>
      <c r="B117" s="1">
        <v>34150</v>
      </c>
      <c r="C117" t="s">
        <v>131</v>
      </c>
      <c r="D117" t="s">
        <v>100</v>
      </c>
      <c r="E117">
        <v>21580.44</v>
      </c>
      <c r="F117">
        <v>21580.44</v>
      </c>
      <c r="G117">
        <v>0</v>
      </c>
      <c r="H117" t="s">
        <v>18</v>
      </c>
      <c r="I117">
        <v>0</v>
      </c>
    </row>
    <row r="118" spans="1:9" x14ac:dyDescent="0.25">
      <c r="A118">
        <v>124</v>
      </c>
      <c r="B118" s="1">
        <v>34150</v>
      </c>
      <c r="C118" t="s">
        <v>135</v>
      </c>
      <c r="D118" t="s">
        <v>17</v>
      </c>
      <c r="E118">
        <v>100368</v>
      </c>
      <c r="F118">
        <v>100368</v>
      </c>
      <c r="G118">
        <v>0</v>
      </c>
      <c r="H118" t="s">
        <v>18</v>
      </c>
      <c r="I118">
        <v>2543.570000000007</v>
      </c>
    </row>
    <row r="119" spans="1:9" x14ac:dyDescent="0.25">
      <c r="A119">
        <v>123</v>
      </c>
      <c r="B119" s="1">
        <v>34191</v>
      </c>
      <c r="C119" t="s">
        <v>133</v>
      </c>
      <c r="D119" t="s">
        <v>17</v>
      </c>
      <c r="E119">
        <v>10500</v>
      </c>
      <c r="F119">
        <v>10500</v>
      </c>
      <c r="G119">
        <v>0</v>
      </c>
      <c r="H119" t="s">
        <v>134</v>
      </c>
      <c r="I119">
        <v>10500</v>
      </c>
    </row>
    <row r="120" spans="1:9" x14ac:dyDescent="0.25">
      <c r="A120">
        <v>125</v>
      </c>
      <c r="B120" s="1">
        <v>34546</v>
      </c>
      <c r="C120" t="s">
        <v>136</v>
      </c>
      <c r="D120" t="s">
        <v>100</v>
      </c>
      <c r="E120">
        <v>1012.94</v>
      </c>
      <c r="F120">
        <v>1012.94</v>
      </c>
      <c r="G120">
        <v>0</v>
      </c>
      <c r="H120" t="s">
        <v>18</v>
      </c>
      <c r="I120">
        <v>0</v>
      </c>
    </row>
    <row r="121" spans="1:9" x14ac:dyDescent="0.25">
      <c r="A121">
        <v>127</v>
      </c>
      <c r="B121" s="1">
        <v>34608</v>
      </c>
      <c r="C121" t="s">
        <v>137</v>
      </c>
      <c r="D121" t="s">
        <v>17</v>
      </c>
      <c r="E121">
        <v>4088.75</v>
      </c>
      <c r="F121">
        <v>4088.75</v>
      </c>
      <c r="G121">
        <v>0</v>
      </c>
      <c r="H121" t="s">
        <v>134</v>
      </c>
      <c r="I121">
        <v>4088.75</v>
      </c>
    </row>
    <row r="122" spans="1:9" x14ac:dyDescent="0.25">
      <c r="A122">
        <v>128</v>
      </c>
      <c r="B122" s="1">
        <v>34608</v>
      </c>
      <c r="C122" t="s">
        <v>138</v>
      </c>
      <c r="D122" t="s">
        <v>17</v>
      </c>
      <c r="E122">
        <v>2893360.54</v>
      </c>
      <c r="F122">
        <v>2893360.54</v>
      </c>
      <c r="G122">
        <v>0</v>
      </c>
      <c r="H122" t="s">
        <v>18</v>
      </c>
      <c r="I122">
        <v>1142758.53</v>
      </c>
    </row>
    <row r="123" spans="1:9" x14ac:dyDescent="0.25">
      <c r="A123">
        <v>129</v>
      </c>
      <c r="B123" s="1">
        <v>34608</v>
      </c>
      <c r="C123" t="s">
        <v>139</v>
      </c>
      <c r="D123" t="s">
        <v>17</v>
      </c>
      <c r="E123">
        <v>169946.96</v>
      </c>
      <c r="F123">
        <v>169946.96</v>
      </c>
      <c r="G123">
        <v>0</v>
      </c>
      <c r="H123" t="s">
        <v>18</v>
      </c>
      <c r="I123">
        <v>0</v>
      </c>
    </row>
    <row r="124" spans="1:9" x14ac:dyDescent="0.25">
      <c r="A124">
        <v>130</v>
      </c>
      <c r="B124" s="1">
        <v>34608</v>
      </c>
      <c r="C124" t="s">
        <v>140</v>
      </c>
      <c r="D124" t="s">
        <v>17</v>
      </c>
      <c r="E124">
        <v>252527.14</v>
      </c>
      <c r="F124">
        <v>252527.14</v>
      </c>
      <c r="G124">
        <v>0</v>
      </c>
      <c r="H124" t="s">
        <v>18</v>
      </c>
      <c r="I124">
        <v>0</v>
      </c>
    </row>
    <row r="125" spans="1:9" x14ac:dyDescent="0.25">
      <c r="A125">
        <v>135</v>
      </c>
      <c r="B125" s="1">
        <v>34732</v>
      </c>
      <c r="C125" t="s">
        <v>144</v>
      </c>
      <c r="D125" t="s">
        <v>100</v>
      </c>
      <c r="E125">
        <v>453</v>
      </c>
      <c r="F125">
        <v>453</v>
      </c>
      <c r="G125">
        <v>0</v>
      </c>
      <c r="H125" t="s">
        <v>18</v>
      </c>
      <c r="I125">
        <v>0</v>
      </c>
    </row>
    <row r="126" spans="1:9" x14ac:dyDescent="0.25">
      <c r="A126">
        <v>136</v>
      </c>
      <c r="B126" s="1">
        <v>34790</v>
      </c>
      <c r="C126" t="s">
        <v>87</v>
      </c>
      <c r="D126" t="s">
        <v>100</v>
      </c>
      <c r="E126">
        <v>3080.29</v>
      </c>
      <c r="F126">
        <v>3080.29</v>
      </c>
      <c r="G126">
        <v>0</v>
      </c>
      <c r="H126" t="s">
        <v>18</v>
      </c>
      <c r="I126">
        <v>0</v>
      </c>
    </row>
    <row r="127" spans="1:9" x14ac:dyDescent="0.25">
      <c r="A127">
        <v>131</v>
      </c>
      <c r="B127" s="1">
        <v>34851</v>
      </c>
      <c r="C127" t="s">
        <v>141</v>
      </c>
      <c r="D127" t="s">
        <v>100</v>
      </c>
      <c r="E127">
        <v>12297.79</v>
      </c>
      <c r="F127">
        <v>12297.79</v>
      </c>
      <c r="G127">
        <v>0</v>
      </c>
      <c r="H127" t="s">
        <v>18</v>
      </c>
      <c r="I127">
        <v>0</v>
      </c>
    </row>
    <row r="128" spans="1:9" x14ac:dyDescent="0.25">
      <c r="A128">
        <v>132</v>
      </c>
      <c r="B128" s="1">
        <v>34851</v>
      </c>
      <c r="C128" t="s">
        <v>142</v>
      </c>
      <c r="D128" t="s">
        <v>100</v>
      </c>
      <c r="E128">
        <v>9176.94</v>
      </c>
      <c r="F128">
        <v>9176.94</v>
      </c>
      <c r="G128">
        <v>0</v>
      </c>
      <c r="H128" t="s">
        <v>18</v>
      </c>
      <c r="I128">
        <v>0</v>
      </c>
    </row>
    <row r="129" spans="1:9" x14ac:dyDescent="0.25">
      <c r="A129">
        <v>133</v>
      </c>
      <c r="B129" s="1">
        <v>34851</v>
      </c>
      <c r="C129" t="s">
        <v>143</v>
      </c>
      <c r="D129" t="s">
        <v>100</v>
      </c>
      <c r="E129">
        <v>1304.6500000000001</v>
      </c>
      <c r="F129">
        <v>1304.6500000000001</v>
      </c>
      <c r="G129">
        <v>0</v>
      </c>
      <c r="H129" t="s">
        <v>18</v>
      </c>
      <c r="I129">
        <v>0</v>
      </c>
    </row>
    <row r="130" spans="1:9" x14ac:dyDescent="0.25">
      <c r="A130">
        <v>134</v>
      </c>
      <c r="B130" s="1">
        <v>34851</v>
      </c>
      <c r="C130" t="s">
        <v>125</v>
      </c>
      <c r="D130" t="s">
        <v>100</v>
      </c>
      <c r="E130">
        <v>678.38</v>
      </c>
      <c r="F130">
        <v>678.38</v>
      </c>
      <c r="G130">
        <v>0</v>
      </c>
      <c r="H130" t="s">
        <v>18</v>
      </c>
      <c r="I130">
        <v>0</v>
      </c>
    </row>
    <row r="131" spans="1:9" x14ac:dyDescent="0.25">
      <c r="A131">
        <v>137</v>
      </c>
      <c r="B131" s="1">
        <v>35114</v>
      </c>
      <c r="C131" t="s">
        <v>145</v>
      </c>
      <c r="D131" t="s">
        <v>100</v>
      </c>
      <c r="E131">
        <v>2216</v>
      </c>
      <c r="F131">
        <v>2216</v>
      </c>
      <c r="G131">
        <v>0</v>
      </c>
      <c r="H131" t="s">
        <v>18</v>
      </c>
      <c r="I131">
        <v>0</v>
      </c>
    </row>
    <row r="132" spans="1:9" x14ac:dyDescent="0.25">
      <c r="A132">
        <v>138</v>
      </c>
      <c r="B132" s="1">
        <v>35114</v>
      </c>
      <c r="C132" t="s">
        <v>146</v>
      </c>
      <c r="D132" t="s">
        <v>100</v>
      </c>
      <c r="E132">
        <v>605</v>
      </c>
      <c r="F132">
        <v>605</v>
      </c>
      <c r="G132">
        <v>0</v>
      </c>
      <c r="H132" t="s">
        <v>18</v>
      </c>
      <c r="I132">
        <v>0</v>
      </c>
    </row>
    <row r="133" spans="1:9" x14ac:dyDescent="0.25">
      <c r="A133">
        <v>140</v>
      </c>
      <c r="B133" s="1">
        <v>35217</v>
      </c>
      <c r="C133" t="s">
        <v>148</v>
      </c>
      <c r="D133" t="s">
        <v>100</v>
      </c>
      <c r="E133">
        <v>4084.6</v>
      </c>
      <c r="F133">
        <v>4084.6</v>
      </c>
      <c r="G133">
        <v>0</v>
      </c>
      <c r="H133" t="s">
        <v>18</v>
      </c>
      <c r="I133">
        <v>0</v>
      </c>
    </row>
    <row r="134" spans="1:9" x14ac:dyDescent="0.25">
      <c r="A134">
        <v>141</v>
      </c>
      <c r="B134" s="1">
        <v>35217</v>
      </c>
      <c r="C134" t="s">
        <v>149</v>
      </c>
      <c r="D134" t="s">
        <v>100</v>
      </c>
      <c r="E134">
        <v>6353.24</v>
      </c>
      <c r="F134">
        <v>6353.24</v>
      </c>
      <c r="G134">
        <v>0</v>
      </c>
      <c r="H134" t="s">
        <v>18</v>
      </c>
      <c r="I134">
        <v>0</v>
      </c>
    </row>
    <row r="135" spans="1:9" x14ac:dyDescent="0.25">
      <c r="A135">
        <v>142</v>
      </c>
      <c r="B135" s="1">
        <v>35217</v>
      </c>
      <c r="C135" t="s">
        <v>150</v>
      </c>
      <c r="D135" t="s">
        <v>100</v>
      </c>
      <c r="E135">
        <v>1425</v>
      </c>
      <c r="F135">
        <v>1425</v>
      </c>
      <c r="G135">
        <v>0</v>
      </c>
      <c r="H135" t="s">
        <v>18</v>
      </c>
      <c r="I135">
        <v>0</v>
      </c>
    </row>
    <row r="136" spans="1:9" x14ac:dyDescent="0.25">
      <c r="A136">
        <v>139</v>
      </c>
      <c r="B136" s="1">
        <v>35278</v>
      </c>
      <c r="C136" t="s">
        <v>147</v>
      </c>
      <c r="D136" t="s">
        <v>100</v>
      </c>
      <c r="E136">
        <v>10000</v>
      </c>
      <c r="F136">
        <v>10000</v>
      </c>
      <c r="G136">
        <v>0</v>
      </c>
      <c r="H136" t="s">
        <v>18</v>
      </c>
      <c r="I136">
        <v>0</v>
      </c>
    </row>
    <row r="137" spans="1:9" x14ac:dyDescent="0.25">
      <c r="A137">
        <v>143</v>
      </c>
      <c r="B137" s="1">
        <v>35440</v>
      </c>
      <c r="C137" t="s">
        <v>151</v>
      </c>
      <c r="D137" t="s">
        <v>100</v>
      </c>
      <c r="E137">
        <v>1791.23</v>
      </c>
      <c r="F137">
        <v>1791.23</v>
      </c>
      <c r="G137">
        <v>0</v>
      </c>
      <c r="H137" t="s">
        <v>18</v>
      </c>
      <c r="I137">
        <v>0</v>
      </c>
    </row>
    <row r="138" spans="1:9" x14ac:dyDescent="0.25">
      <c r="A138">
        <v>148</v>
      </c>
      <c r="B138" s="1">
        <v>35494</v>
      </c>
      <c r="C138" t="s">
        <v>152</v>
      </c>
      <c r="D138" t="s">
        <v>100</v>
      </c>
      <c r="E138">
        <v>6509.91</v>
      </c>
      <c r="F138">
        <v>6509.91</v>
      </c>
      <c r="G138">
        <v>0</v>
      </c>
      <c r="H138" t="s">
        <v>18</v>
      </c>
      <c r="I138">
        <v>0</v>
      </c>
    </row>
    <row r="139" spans="1:9" x14ac:dyDescent="0.25">
      <c r="A139">
        <v>144</v>
      </c>
      <c r="B139" s="1">
        <v>35607</v>
      </c>
      <c r="C139" t="s">
        <v>151</v>
      </c>
      <c r="D139" t="s">
        <v>100</v>
      </c>
      <c r="E139">
        <v>824.53</v>
      </c>
      <c r="F139">
        <v>824.53</v>
      </c>
      <c r="G139">
        <v>0</v>
      </c>
      <c r="H139" t="s">
        <v>18</v>
      </c>
      <c r="I139">
        <v>0</v>
      </c>
    </row>
    <row r="140" spans="1:9" x14ac:dyDescent="0.25">
      <c r="A140">
        <v>149</v>
      </c>
      <c r="B140" s="1">
        <v>35611</v>
      </c>
      <c r="C140" t="s">
        <v>151</v>
      </c>
      <c r="D140" t="s">
        <v>100</v>
      </c>
      <c r="E140">
        <v>13535.63</v>
      </c>
      <c r="F140">
        <v>13535.63</v>
      </c>
      <c r="G140">
        <v>0</v>
      </c>
      <c r="H140" t="s">
        <v>18</v>
      </c>
      <c r="I140">
        <v>0</v>
      </c>
    </row>
    <row r="141" spans="1:9" x14ac:dyDescent="0.25">
      <c r="A141">
        <v>145</v>
      </c>
      <c r="B141" s="1">
        <v>35730</v>
      </c>
      <c r="C141" t="s">
        <v>152</v>
      </c>
      <c r="D141" t="s">
        <v>100</v>
      </c>
      <c r="E141">
        <v>3222.85</v>
      </c>
      <c r="F141">
        <v>3222.85</v>
      </c>
      <c r="G141">
        <v>0</v>
      </c>
      <c r="H141" t="s">
        <v>18</v>
      </c>
      <c r="I141">
        <v>0</v>
      </c>
    </row>
    <row r="142" spans="1:9" x14ac:dyDescent="0.25">
      <c r="A142">
        <v>150</v>
      </c>
      <c r="B142" s="1">
        <v>35730</v>
      </c>
      <c r="C142" t="s">
        <v>150</v>
      </c>
      <c r="D142" t="s">
        <v>100</v>
      </c>
      <c r="E142">
        <v>1448.88</v>
      </c>
      <c r="F142">
        <v>1448.88</v>
      </c>
      <c r="G142">
        <v>0</v>
      </c>
      <c r="H142" t="s">
        <v>18</v>
      </c>
      <c r="I142">
        <v>0</v>
      </c>
    </row>
    <row r="143" spans="1:9" x14ac:dyDescent="0.25">
      <c r="A143">
        <v>147</v>
      </c>
      <c r="B143" s="1">
        <v>35782</v>
      </c>
      <c r="C143" t="s">
        <v>46</v>
      </c>
      <c r="D143" t="s">
        <v>100</v>
      </c>
      <c r="E143">
        <v>9908</v>
      </c>
      <c r="F143">
        <v>9908</v>
      </c>
      <c r="G143">
        <v>0</v>
      </c>
      <c r="H143" t="s">
        <v>18</v>
      </c>
      <c r="I143">
        <v>0</v>
      </c>
    </row>
    <row r="144" spans="1:9" x14ac:dyDescent="0.25">
      <c r="A144">
        <v>152</v>
      </c>
      <c r="B144" s="1">
        <v>35976</v>
      </c>
      <c r="C144" t="s">
        <v>153</v>
      </c>
      <c r="D144" t="s">
        <v>100</v>
      </c>
      <c r="E144">
        <v>11445.66</v>
      </c>
      <c r="F144">
        <v>11445.66</v>
      </c>
      <c r="G144">
        <v>0</v>
      </c>
      <c r="H144" t="s">
        <v>18</v>
      </c>
      <c r="I144">
        <v>0</v>
      </c>
    </row>
    <row r="145" spans="1:9" x14ac:dyDescent="0.25">
      <c r="A145">
        <v>153</v>
      </c>
      <c r="B145" s="1">
        <v>35976</v>
      </c>
      <c r="C145" t="s">
        <v>154</v>
      </c>
      <c r="D145" t="s">
        <v>100</v>
      </c>
      <c r="E145">
        <v>11721.15</v>
      </c>
      <c r="F145">
        <v>11721.15</v>
      </c>
      <c r="G145">
        <v>0</v>
      </c>
      <c r="H145" t="s">
        <v>18</v>
      </c>
      <c r="I145">
        <v>0</v>
      </c>
    </row>
    <row r="146" spans="1:9" x14ac:dyDescent="0.25">
      <c r="A146">
        <v>154</v>
      </c>
      <c r="B146" s="1">
        <v>35976</v>
      </c>
      <c r="C146" t="s">
        <v>109</v>
      </c>
      <c r="D146" t="s">
        <v>100</v>
      </c>
      <c r="E146">
        <v>5038.3100000000004</v>
      </c>
      <c r="F146">
        <v>5038.3100000000004</v>
      </c>
      <c r="G146">
        <v>0</v>
      </c>
      <c r="H146" t="s">
        <v>18</v>
      </c>
      <c r="I146">
        <v>0</v>
      </c>
    </row>
    <row r="147" spans="1:9" x14ac:dyDescent="0.25">
      <c r="A147">
        <v>155</v>
      </c>
      <c r="B147" s="1">
        <v>35976</v>
      </c>
      <c r="C147" t="s">
        <v>155</v>
      </c>
      <c r="D147" t="s">
        <v>100</v>
      </c>
      <c r="E147">
        <v>995</v>
      </c>
      <c r="F147">
        <v>995</v>
      </c>
      <c r="G147">
        <v>0</v>
      </c>
      <c r="H147" t="s">
        <v>18</v>
      </c>
      <c r="I147">
        <v>0</v>
      </c>
    </row>
    <row r="148" spans="1:9" x14ac:dyDescent="0.25">
      <c r="A148">
        <v>156</v>
      </c>
      <c r="B148" s="1">
        <v>35976</v>
      </c>
      <c r="C148" t="s">
        <v>156</v>
      </c>
      <c r="D148" t="s">
        <v>100</v>
      </c>
      <c r="E148">
        <v>4380</v>
      </c>
      <c r="F148">
        <v>4380</v>
      </c>
      <c r="G148">
        <v>0</v>
      </c>
      <c r="H148" t="s">
        <v>18</v>
      </c>
      <c r="I148">
        <v>0</v>
      </c>
    </row>
    <row r="149" spans="1:9" x14ac:dyDescent="0.25">
      <c r="A149">
        <v>157</v>
      </c>
      <c r="B149" s="1">
        <v>35976</v>
      </c>
      <c r="C149" t="s">
        <v>155</v>
      </c>
      <c r="D149" t="s">
        <v>100</v>
      </c>
      <c r="E149">
        <v>36500</v>
      </c>
      <c r="F149">
        <v>36500</v>
      </c>
      <c r="G149">
        <v>0</v>
      </c>
      <c r="H149" t="s">
        <v>18</v>
      </c>
      <c r="I149">
        <v>0</v>
      </c>
    </row>
    <row r="150" spans="1:9" x14ac:dyDescent="0.25">
      <c r="A150">
        <v>168</v>
      </c>
      <c r="B150" s="1">
        <v>36161</v>
      </c>
      <c r="C150" t="s">
        <v>160</v>
      </c>
      <c r="D150" t="s">
        <v>100</v>
      </c>
      <c r="E150">
        <v>3617773.92</v>
      </c>
      <c r="F150">
        <v>3617773.92</v>
      </c>
      <c r="G150">
        <v>0</v>
      </c>
      <c r="H150" t="s">
        <v>18</v>
      </c>
      <c r="I150">
        <v>0</v>
      </c>
    </row>
    <row r="151" spans="1:9" x14ac:dyDescent="0.25">
      <c r="A151">
        <v>169</v>
      </c>
      <c r="B151" s="1">
        <v>36161</v>
      </c>
      <c r="C151" t="s">
        <v>161</v>
      </c>
      <c r="D151" t="s">
        <v>100</v>
      </c>
      <c r="E151">
        <v>297391.82</v>
      </c>
      <c r="F151">
        <v>297391.82</v>
      </c>
      <c r="G151">
        <v>0</v>
      </c>
      <c r="H151" t="s">
        <v>18</v>
      </c>
      <c r="I151">
        <v>0</v>
      </c>
    </row>
    <row r="152" spans="1:9" x14ac:dyDescent="0.25">
      <c r="A152">
        <v>170</v>
      </c>
      <c r="B152" s="1">
        <v>36161</v>
      </c>
      <c r="C152" t="s">
        <v>162</v>
      </c>
      <c r="D152" t="s">
        <v>100</v>
      </c>
      <c r="E152">
        <v>15000</v>
      </c>
      <c r="F152">
        <v>15000</v>
      </c>
      <c r="G152">
        <v>0</v>
      </c>
      <c r="H152" t="s">
        <v>18</v>
      </c>
      <c r="I152">
        <v>0</v>
      </c>
    </row>
    <row r="153" spans="1:9" x14ac:dyDescent="0.25">
      <c r="A153">
        <v>171</v>
      </c>
      <c r="B153" s="1">
        <v>36161</v>
      </c>
      <c r="C153" t="s">
        <v>163</v>
      </c>
      <c r="D153" t="s">
        <v>100</v>
      </c>
      <c r="E153">
        <v>778722.14</v>
      </c>
      <c r="F153">
        <v>778722.14</v>
      </c>
      <c r="G153">
        <v>0</v>
      </c>
      <c r="H153" t="s">
        <v>18</v>
      </c>
      <c r="I153">
        <v>0</v>
      </c>
    </row>
    <row r="154" spans="1:9" x14ac:dyDescent="0.25">
      <c r="A154">
        <v>172</v>
      </c>
      <c r="B154" s="1">
        <v>36161</v>
      </c>
      <c r="C154" t="s">
        <v>165</v>
      </c>
      <c r="D154" t="s">
        <v>100</v>
      </c>
      <c r="E154">
        <v>97409.919999999998</v>
      </c>
      <c r="F154">
        <v>97409.919999999998</v>
      </c>
      <c r="G154">
        <v>0</v>
      </c>
      <c r="H154" t="s">
        <v>18</v>
      </c>
      <c r="I154">
        <v>0</v>
      </c>
    </row>
    <row r="155" spans="1:9" x14ac:dyDescent="0.25">
      <c r="A155">
        <v>160</v>
      </c>
      <c r="B155" s="1">
        <v>36210</v>
      </c>
      <c r="C155" t="s">
        <v>157</v>
      </c>
      <c r="D155" t="s">
        <v>100</v>
      </c>
      <c r="E155">
        <v>2095.7199999999998</v>
      </c>
      <c r="F155">
        <v>2095.7199999999998</v>
      </c>
      <c r="G155">
        <v>0</v>
      </c>
      <c r="H155" t="s">
        <v>18</v>
      </c>
      <c r="I155">
        <v>0</v>
      </c>
    </row>
    <row r="156" spans="1:9" x14ac:dyDescent="0.25">
      <c r="A156">
        <v>164</v>
      </c>
      <c r="B156" s="1">
        <v>36341</v>
      </c>
      <c r="C156" t="s">
        <v>157</v>
      </c>
      <c r="D156" t="s">
        <v>100</v>
      </c>
      <c r="E156">
        <v>3854.41</v>
      </c>
      <c r="F156">
        <v>3854.41</v>
      </c>
      <c r="G156">
        <v>0</v>
      </c>
      <c r="H156" t="s">
        <v>18</v>
      </c>
      <c r="I156">
        <v>0</v>
      </c>
    </row>
    <row r="157" spans="1:9" x14ac:dyDescent="0.25">
      <c r="A157">
        <v>165</v>
      </c>
      <c r="B157" s="1">
        <v>36341</v>
      </c>
      <c r="C157" t="s">
        <v>158</v>
      </c>
      <c r="D157" t="s">
        <v>100</v>
      </c>
      <c r="E157">
        <v>5259.65</v>
      </c>
      <c r="F157">
        <v>5259.65</v>
      </c>
      <c r="G157">
        <v>0</v>
      </c>
      <c r="H157" t="s">
        <v>18</v>
      </c>
      <c r="I157">
        <v>0</v>
      </c>
    </row>
    <row r="158" spans="1:9" x14ac:dyDescent="0.25">
      <c r="A158">
        <v>166</v>
      </c>
      <c r="B158" s="1">
        <v>36341</v>
      </c>
      <c r="C158" t="s">
        <v>159</v>
      </c>
      <c r="D158" t="s">
        <v>100</v>
      </c>
      <c r="E158">
        <v>29553.79</v>
      </c>
      <c r="F158">
        <v>29553.79</v>
      </c>
      <c r="G158">
        <v>0</v>
      </c>
      <c r="H158" t="s">
        <v>18</v>
      </c>
      <c r="I158">
        <v>0</v>
      </c>
    </row>
    <row r="159" spans="1:9" x14ac:dyDescent="0.25">
      <c r="A159">
        <v>161</v>
      </c>
      <c r="B159" s="1">
        <v>36448</v>
      </c>
      <c r="C159" t="s">
        <v>158</v>
      </c>
      <c r="D159" t="s">
        <v>100</v>
      </c>
      <c r="E159">
        <v>4619.43</v>
      </c>
      <c r="F159">
        <v>4619.43</v>
      </c>
      <c r="G159">
        <v>0</v>
      </c>
      <c r="H159" t="s">
        <v>18</v>
      </c>
      <c r="I159">
        <v>0</v>
      </c>
    </row>
    <row r="160" spans="1:9" x14ac:dyDescent="0.25">
      <c r="A160">
        <v>162</v>
      </c>
      <c r="B160" s="1">
        <v>36476</v>
      </c>
      <c r="C160" t="s">
        <v>158</v>
      </c>
      <c r="D160" t="s">
        <v>100</v>
      </c>
      <c r="E160">
        <v>6347.58</v>
      </c>
      <c r="F160">
        <v>6347.58</v>
      </c>
      <c r="G160">
        <v>0</v>
      </c>
      <c r="H160" t="s">
        <v>18</v>
      </c>
      <c r="I160">
        <v>0</v>
      </c>
    </row>
    <row r="161" spans="1:9" x14ac:dyDescent="0.25">
      <c r="A161">
        <v>173</v>
      </c>
      <c r="B161" s="1">
        <v>36707</v>
      </c>
      <c r="C161" t="s">
        <v>166</v>
      </c>
      <c r="D161" t="s">
        <v>100</v>
      </c>
      <c r="E161">
        <v>160237.54999999999</v>
      </c>
      <c r="F161">
        <v>160237.54999999999</v>
      </c>
      <c r="G161">
        <v>0</v>
      </c>
      <c r="H161" t="s">
        <v>18</v>
      </c>
      <c r="I161">
        <v>0</v>
      </c>
    </row>
    <row r="162" spans="1:9" x14ac:dyDescent="0.25">
      <c r="A162">
        <v>174</v>
      </c>
      <c r="B162" s="1">
        <v>36707</v>
      </c>
      <c r="C162" t="s">
        <v>167</v>
      </c>
      <c r="D162" t="s">
        <v>100</v>
      </c>
      <c r="E162">
        <v>1000</v>
      </c>
      <c r="F162">
        <v>1000</v>
      </c>
      <c r="G162">
        <v>0</v>
      </c>
      <c r="H162" t="s">
        <v>18</v>
      </c>
      <c r="I162">
        <v>0</v>
      </c>
    </row>
    <row r="163" spans="1:9" x14ac:dyDescent="0.25">
      <c r="A163">
        <v>175</v>
      </c>
      <c r="B163" s="1">
        <v>36707</v>
      </c>
      <c r="C163" t="s">
        <v>168</v>
      </c>
      <c r="D163" t="s">
        <v>100</v>
      </c>
      <c r="E163">
        <v>4366.51</v>
      </c>
      <c r="F163">
        <v>4366.51</v>
      </c>
      <c r="G163">
        <v>0</v>
      </c>
      <c r="H163" t="s">
        <v>18</v>
      </c>
      <c r="I163">
        <v>0</v>
      </c>
    </row>
    <row r="164" spans="1:9" x14ac:dyDescent="0.25">
      <c r="A164">
        <v>176</v>
      </c>
      <c r="B164" s="1">
        <v>36707</v>
      </c>
      <c r="C164" t="s">
        <v>169</v>
      </c>
      <c r="D164" t="s">
        <v>170</v>
      </c>
      <c r="E164">
        <v>5000</v>
      </c>
      <c r="F164">
        <v>5000</v>
      </c>
      <c r="G164">
        <v>0</v>
      </c>
      <c r="H164" t="s">
        <v>134</v>
      </c>
      <c r="I164">
        <v>5000</v>
      </c>
    </row>
    <row r="165" spans="1:9" x14ac:dyDescent="0.25">
      <c r="A165">
        <v>177</v>
      </c>
      <c r="B165" s="1">
        <v>36707</v>
      </c>
      <c r="C165" t="s">
        <v>167</v>
      </c>
      <c r="D165" t="s">
        <v>100</v>
      </c>
      <c r="E165">
        <v>4442.8599999999997</v>
      </c>
      <c r="F165">
        <v>4442.8599999999997</v>
      </c>
      <c r="G165">
        <v>0</v>
      </c>
      <c r="H165" t="s">
        <v>18</v>
      </c>
      <c r="I165">
        <v>0</v>
      </c>
    </row>
    <row r="166" spans="1:9" x14ac:dyDescent="0.25">
      <c r="A166">
        <v>178</v>
      </c>
      <c r="B166" s="1">
        <v>36707</v>
      </c>
      <c r="C166" t="s">
        <v>171</v>
      </c>
      <c r="D166" t="s">
        <v>100</v>
      </c>
      <c r="E166">
        <v>19900.72</v>
      </c>
      <c r="F166">
        <v>19900.72</v>
      </c>
      <c r="G166">
        <v>0</v>
      </c>
      <c r="H166" t="s">
        <v>18</v>
      </c>
      <c r="I166">
        <v>0</v>
      </c>
    </row>
    <row r="167" spans="1:9" x14ac:dyDescent="0.25">
      <c r="A167">
        <v>179</v>
      </c>
      <c r="B167" s="1">
        <v>36707</v>
      </c>
      <c r="C167" t="s">
        <v>172</v>
      </c>
      <c r="D167" t="s">
        <v>100</v>
      </c>
      <c r="E167">
        <v>7800</v>
      </c>
      <c r="F167">
        <v>7800</v>
      </c>
      <c r="G167">
        <v>0</v>
      </c>
      <c r="H167" t="s">
        <v>18</v>
      </c>
      <c r="I167">
        <v>0</v>
      </c>
    </row>
    <row r="168" spans="1:9" x14ac:dyDescent="0.25">
      <c r="A168">
        <v>180</v>
      </c>
      <c r="B168" s="1">
        <v>36707</v>
      </c>
      <c r="C168" t="s">
        <v>173</v>
      </c>
      <c r="D168" t="s">
        <v>100</v>
      </c>
      <c r="E168">
        <v>112861.95</v>
      </c>
      <c r="F168">
        <v>112861.95</v>
      </c>
      <c r="G168">
        <v>0</v>
      </c>
      <c r="H168" t="s">
        <v>18</v>
      </c>
      <c r="I168">
        <v>0</v>
      </c>
    </row>
    <row r="169" spans="1:9" x14ac:dyDescent="0.25">
      <c r="A169">
        <v>181</v>
      </c>
      <c r="B169" s="1">
        <v>36707</v>
      </c>
      <c r="C169" t="s">
        <v>174</v>
      </c>
      <c r="D169" t="s">
        <v>100</v>
      </c>
      <c r="E169">
        <v>26403</v>
      </c>
      <c r="F169">
        <v>26403</v>
      </c>
      <c r="G169">
        <v>0</v>
      </c>
      <c r="H169" t="s">
        <v>18</v>
      </c>
      <c r="I169">
        <v>0</v>
      </c>
    </row>
    <row r="170" spans="1:9" x14ac:dyDescent="0.25">
      <c r="A170">
        <v>182</v>
      </c>
      <c r="B170" s="1">
        <v>36707</v>
      </c>
      <c r="C170" t="s">
        <v>133</v>
      </c>
      <c r="D170" t="s">
        <v>170</v>
      </c>
      <c r="E170">
        <v>17600</v>
      </c>
      <c r="F170">
        <v>17600</v>
      </c>
      <c r="G170">
        <v>0</v>
      </c>
      <c r="H170" t="s">
        <v>134</v>
      </c>
      <c r="I170">
        <v>17600</v>
      </c>
    </row>
    <row r="171" spans="1:9" x14ac:dyDescent="0.25">
      <c r="A171">
        <v>185</v>
      </c>
      <c r="B171" s="1">
        <v>36707</v>
      </c>
      <c r="C171" t="s">
        <v>175</v>
      </c>
      <c r="D171" t="s">
        <v>100</v>
      </c>
      <c r="E171">
        <v>25000</v>
      </c>
      <c r="F171">
        <v>25000</v>
      </c>
      <c r="G171">
        <v>0</v>
      </c>
      <c r="H171" t="s">
        <v>18</v>
      </c>
      <c r="I171">
        <v>0</v>
      </c>
    </row>
    <row r="172" spans="1:9" x14ac:dyDescent="0.25">
      <c r="A172">
        <v>186</v>
      </c>
      <c r="B172" s="1">
        <v>36707</v>
      </c>
      <c r="C172" t="s">
        <v>176</v>
      </c>
      <c r="D172" t="s">
        <v>100</v>
      </c>
      <c r="E172">
        <v>10685.47</v>
      </c>
      <c r="F172">
        <v>10685.47</v>
      </c>
      <c r="G172">
        <v>0</v>
      </c>
      <c r="H172" t="s">
        <v>18</v>
      </c>
      <c r="I172">
        <v>10685.47</v>
      </c>
    </row>
    <row r="173" spans="1:9" x14ac:dyDescent="0.25">
      <c r="A173">
        <v>184</v>
      </c>
      <c r="B173" s="1">
        <v>36713</v>
      </c>
      <c r="C173" t="s">
        <v>102</v>
      </c>
      <c r="D173" t="s">
        <v>100</v>
      </c>
      <c r="E173">
        <v>6637.35</v>
      </c>
      <c r="F173">
        <v>6637.35</v>
      </c>
      <c r="G173">
        <v>0</v>
      </c>
      <c r="H173" t="s">
        <v>18</v>
      </c>
      <c r="I173">
        <v>0</v>
      </c>
    </row>
    <row r="174" spans="1:9" x14ac:dyDescent="0.25">
      <c r="A174">
        <v>183</v>
      </c>
      <c r="B174" s="1">
        <v>36857</v>
      </c>
      <c r="C174" t="s">
        <v>60</v>
      </c>
      <c r="D174" t="s">
        <v>100</v>
      </c>
      <c r="E174">
        <v>9450</v>
      </c>
      <c r="F174">
        <v>9450</v>
      </c>
      <c r="G174">
        <v>0</v>
      </c>
      <c r="H174" t="s">
        <v>18</v>
      </c>
      <c r="I174">
        <v>0</v>
      </c>
    </row>
    <row r="175" spans="1:9" x14ac:dyDescent="0.25">
      <c r="A175">
        <v>187</v>
      </c>
      <c r="B175" s="1">
        <v>37072</v>
      </c>
      <c r="C175" t="s">
        <v>177</v>
      </c>
      <c r="D175" t="s">
        <v>100</v>
      </c>
      <c r="E175">
        <v>3618.34</v>
      </c>
      <c r="F175">
        <v>3618.34</v>
      </c>
      <c r="G175">
        <v>0</v>
      </c>
      <c r="H175" t="s">
        <v>18</v>
      </c>
      <c r="I175">
        <v>0</v>
      </c>
    </row>
    <row r="176" spans="1:9" x14ac:dyDescent="0.25">
      <c r="A176">
        <v>188</v>
      </c>
      <c r="B176" s="1">
        <v>37072</v>
      </c>
      <c r="C176" t="s">
        <v>178</v>
      </c>
      <c r="D176" t="s">
        <v>100</v>
      </c>
      <c r="E176">
        <v>935974.36</v>
      </c>
      <c r="F176">
        <v>935974.36</v>
      </c>
      <c r="G176">
        <v>0</v>
      </c>
      <c r="H176" t="s">
        <v>18</v>
      </c>
      <c r="I176">
        <v>0</v>
      </c>
    </row>
    <row r="177" spans="1:9" x14ac:dyDescent="0.25">
      <c r="A177">
        <v>189</v>
      </c>
      <c r="B177" s="1">
        <v>37072</v>
      </c>
      <c r="C177" t="s">
        <v>179</v>
      </c>
      <c r="D177" t="s">
        <v>100</v>
      </c>
      <c r="E177">
        <v>1185270.04</v>
      </c>
      <c r="F177">
        <v>1185270.04</v>
      </c>
      <c r="G177">
        <v>0</v>
      </c>
      <c r="H177" t="s">
        <v>18</v>
      </c>
      <c r="I177">
        <v>0</v>
      </c>
    </row>
    <row r="178" spans="1:9" x14ac:dyDescent="0.25">
      <c r="A178">
        <v>190</v>
      </c>
      <c r="B178" s="1">
        <v>37072</v>
      </c>
      <c r="C178" t="s">
        <v>180</v>
      </c>
      <c r="D178" t="s">
        <v>100</v>
      </c>
      <c r="E178">
        <v>799482.38</v>
      </c>
      <c r="F178">
        <v>799482.38</v>
      </c>
      <c r="G178">
        <v>0</v>
      </c>
      <c r="H178" t="s">
        <v>18</v>
      </c>
      <c r="I178">
        <v>0</v>
      </c>
    </row>
    <row r="179" spans="1:9" x14ac:dyDescent="0.25">
      <c r="A179">
        <v>191</v>
      </c>
      <c r="B179" s="1">
        <v>37072</v>
      </c>
      <c r="C179" t="s">
        <v>181</v>
      </c>
      <c r="D179" t="s">
        <v>100</v>
      </c>
      <c r="E179">
        <v>230114.96</v>
      </c>
      <c r="F179">
        <v>230114.96</v>
      </c>
      <c r="G179">
        <v>0</v>
      </c>
      <c r="H179" t="s">
        <v>18</v>
      </c>
      <c r="I179">
        <v>0</v>
      </c>
    </row>
    <row r="180" spans="1:9" x14ac:dyDescent="0.25">
      <c r="A180">
        <v>192</v>
      </c>
      <c r="B180" s="1">
        <v>37072</v>
      </c>
      <c r="C180" t="s">
        <v>182</v>
      </c>
      <c r="D180" t="s">
        <v>100</v>
      </c>
      <c r="E180">
        <v>37350.639999999999</v>
      </c>
      <c r="F180">
        <v>37350.639999999999</v>
      </c>
      <c r="G180">
        <v>0</v>
      </c>
      <c r="H180" t="s">
        <v>18</v>
      </c>
      <c r="I180">
        <v>0</v>
      </c>
    </row>
    <row r="181" spans="1:9" x14ac:dyDescent="0.25">
      <c r="A181">
        <v>193</v>
      </c>
      <c r="B181" s="1">
        <v>37072</v>
      </c>
      <c r="C181" t="s">
        <v>183</v>
      </c>
      <c r="D181" t="s">
        <v>100</v>
      </c>
      <c r="E181">
        <v>339464.79</v>
      </c>
      <c r="F181">
        <v>339464.79</v>
      </c>
      <c r="G181">
        <v>0</v>
      </c>
      <c r="H181" t="s">
        <v>18</v>
      </c>
      <c r="I181">
        <v>0</v>
      </c>
    </row>
    <row r="182" spans="1:9" x14ac:dyDescent="0.25">
      <c r="A182">
        <v>194</v>
      </c>
      <c r="B182" s="1">
        <v>37072</v>
      </c>
      <c r="C182" t="s">
        <v>184</v>
      </c>
      <c r="D182" t="s">
        <v>100</v>
      </c>
      <c r="E182">
        <v>81704.53</v>
      </c>
      <c r="F182">
        <v>81704.53</v>
      </c>
      <c r="G182">
        <v>0</v>
      </c>
      <c r="H182" t="s">
        <v>18</v>
      </c>
      <c r="I182">
        <v>0</v>
      </c>
    </row>
    <row r="183" spans="1:9" x14ac:dyDescent="0.25">
      <c r="A183">
        <v>197</v>
      </c>
      <c r="B183" s="1">
        <v>37413</v>
      </c>
      <c r="C183" t="s">
        <v>187</v>
      </c>
      <c r="D183" t="s">
        <v>100</v>
      </c>
      <c r="E183">
        <v>67231.740000000005</v>
      </c>
      <c r="F183">
        <v>67231.740000000005</v>
      </c>
      <c r="G183">
        <v>0</v>
      </c>
      <c r="H183" t="s">
        <v>18</v>
      </c>
      <c r="I183">
        <v>0</v>
      </c>
    </row>
    <row r="184" spans="1:9" x14ac:dyDescent="0.25">
      <c r="A184">
        <v>195</v>
      </c>
      <c r="B184" s="1">
        <v>37501</v>
      </c>
      <c r="C184" t="s">
        <v>185</v>
      </c>
      <c r="D184" t="s">
        <v>100</v>
      </c>
      <c r="E184">
        <v>45000</v>
      </c>
      <c r="F184">
        <v>45000</v>
      </c>
      <c r="G184">
        <v>0</v>
      </c>
      <c r="H184" t="s">
        <v>18</v>
      </c>
      <c r="I184">
        <v>0</v>
      </c>
    </row>
    <row r="185" spans="1:9" x14ac:dyDescent="0.25">
      <c r="A185">
        <v>196</v>
      </c>
      <c r="B185" s="1">
        <v>37501</v>
      </c>
      <c r="C185" t="s">
        <v>186</v>
      </c>
      <c r="D185" t="s">
        <v>100</v>
      </c>
      <c r="E185">
        <v>129877.33</v>
      </c>
      <c r="F185">
        <v>129877.33</v>
      </c>
      <c r="G185">
        <v>0</v>
      </c>
      <c r="H185" t="s">
        <v>18</v>
      </c>
      <c r="I185">
        <v>0</v>
      </c>
    </row>
    <row r="186" spans="1:9" x14ac:dyDescent="0.25">
      <c r="A186">
        <v>198</v>
      </c>
      <c r="B186" s="1">
        <v>37802</v>
      </c>
      <c r="C186" t="s">
        <v>188</v>
      </c>
      <c r="D186" t="s">
        <v>100</v>
      </c>
      <c r="E186">
        <v>728285.65</v>
      </c>
      <c r="F186">
        <v>728285.65</v>
      </c>
      <c r="G186">
        <v>0</v>
      </c>
      <c r="H186" t="s">
        <v>18</v>
      </c>
      <c r="I186">
        <v>0</v>
      </c>
    </row>
    <row r="187" spans="1:9" x14ac:dyDescent="0.25">
      <c r="A187">
        <v>201</v>
      </c>
      <c r="B187" s="1">
        <v>37802</v>
      </c>
      <c r="C187" t="s">
        <v>190</v>
      </c>
      <c r="D187" t="s">
        <v>100</v>
      </c>
      <c r="E187">
        <v>166000</v>
      </c>
      <c r="F187">
        <v>166000</v>
      </c>
      <c r="G187">
        <v>0</v>
      </c>
      <c r="H187" t="s">
        <v>18</v>
      </c>
      <c r="I187">
        <v>0</v>
      </c>
    </row>
    <row r="188" spans="1:9" x14ac:dyDescent="0.25">
      <c r="A188">
        <v>202</v>
      </c>
      <c r="B188" s="1">
        <v>37802</v>
      </c>
      <c r="C188" t="s">
        <v>191</v>
      </c>
      <c r="D188" t="s">
        <v>100</v>
      </c>
      <c r="E188">
        <v>561285.34</v>
      </c>
      <c r="F188">
        <v>561285.34</v>
      </c>
      <c r="G188">
        <v>0</v>
      </c>
      <c r="H188" t="s">
        <v>18</v>
      </c>
      <c r="I188">
        <v>0</v>
      </c>
    </row>
    <row r="189" spans="1:9" x14ac:dyDescent="0.25">
      <c r="A189">
        <v>203</v>
      </c>
      <c r="B189" s="1">
        <v>37802</v>
      </c>
      <c r="C189" t="s">
        <v>191</v>
      </c>
      <c r="D189" t="s">
        <v>100</v>
      </c>
      <c r="E189">
        <v>21900</v>
      </c>
      <c r="F189">
        <v>21900</v>
      </c>
      <c r="G189">
        <v>0</v>
      </c>
      <c r="H189" t="s">
        <v>18</v>
      </c>
      <c r="I189">
        <v>0</v>
      </c>
    </row>
    <row r="190" spans="1:9" x14ac:dyDescent="0.25">
      <c r="A190">
        <v>204</v>
      </c>
      <c r="B190" s="1">
        <v>37802</v>
      </c>
      <c r="C190" t="s">
        <v>191</v>
      </c>
      <c r="D190" t="s">
        <v>100</v>
      </c>
      <c r="E190">
        <v>2150</v>
      </c>
      <c r="F190">
        <v>2150</v>
      </c>
      <c r="G190">
        <v>0</v>
      </c>
      <c r="H190" t="s">
        <v>18</v>
      </c>
      <c r="I190">
        <v>0</v>
      </c>
    </row>
    <row r="191" spans="1:9" x14ac:dyDescent="0.25">
      <c r="A191">
        <v>205</v>
      </c>
      <c r="B191" s="1">
        <v>37802</v>
      </c>
      <c r="C191" t="s">
        <v>192</v>
      </c>
      <c r="D191" t="s">
        <v>100</v>
      </c>
      <c r="E191">
        <v>75000</v>
      </c>
      <c r="F191">
        <v>75000</v>
      </c>
      <c r="G191">
        <v>0</v>
      </c>
      <c r="H191" t="s">
        <v>18</v>
      </c>
      <c r="I191">
        <v>0</v>
      </c>
    </row>
    <row r="192" spans="1:9" x14ac:dyDescent="0.25">
      <c r="A192">
        <v>206</v>
      </c>
      <c r="B192" s="1">
        <v>37802</v>
      </c>
      <c r="C192" t="s">
        <v>191</v>
      </c>
      <c r="D192" t="s">
        <v>100</v>
      </c>
      <c r="E192">
        <v>95747.520000000004</v>
      </c>
      <c r="F192">
        <v>95747.520000000004</v>
      </c>
      <c r="G192">
        <v>0</v>
      </c>
      <c r="H192" t="s">
        <v>18</v>
      </c>
      <c r="I192">
        <v>0</v>
      </c>
    </row>
    <row r="193" spans="1:9" x14ac:dyDescent="0.25">
      <c r="A193">
        <v>200</v>
      </c>
      <c r="B193" s="1">
        <v>37867</v>
      </c>
      <c r="C193" t="s">
        <v>189</v>
      </c>
      <c r="D193" t="s">
        <v>100</v>
      </c>
      <c r="E193">
        <v>58782.26</v>
      </c>
      <c r="F193">
        <v>58782.26</v>
      </c>
      <c r="G193">
        <v>0</v>
      </c>
      <c r="H193" t="s">
        <v>18</v>
      </c>
      <c r="I193">
        <v>0</v>
      </c>
    </row>
    <row r="194" spans="1:9" x14ac:dyDescent="0.25">
      <c r="A194">
        <v>207</v>
      </c>
      <c r="B194" s="1">
        <v>38168</v>
      </c>
      <c r="C194" t="s">
        <v>193</v>
      </c>
      <c r="D194" t="s">
        <v>100</v>
      </c>
      <c r="E194">
        <v>2611261.4900000002</v>
      </c>
      <c r="F194">
        <v>2611261.4900000002</v>
      </c>
      <c r="G194">
        <v>0</v>
      </c>
      <c r="H194" t="s">
        <v>18</v>
      </c>
      <c r="I194">
        <v>0</v>
      </c>
    </row>
    <row r="195" spans="1:9" x14ac:dyDescent="0.25">
      <c r="A195">
        <v>208</v>
      </c>
      <c r="B195" s="1">
        <v>38168</v>
      </c>
      <c r="C195" t="s">
        <v>194</v>
      </c>
      <c r="D195" t="s">
        <v>100</v>
      </c>
      <c r="E195">
        <v>449373.3</v>
      </c>
      <c r="F195">
        <v>449373.3</v>
      </c>
      <c r="G195">
        <v>0</v>
      </c>
      <c r="H195" t="s">
        <v>18</v>
      </c>
      <c r="I195">
        <v>0</v>
      </c>
    </row>
    <row r="196" spans="1:9" x14ac:dyDescent="0.25">
      <c r="A196">
        <v>209</v>
      </c>
      <c r="B196" s="1">
        <v>38168</v>
      </c>
      <c r="C196" t="s">
        <v>195</v>
      </c>
      <c r="D196" t="s">
        <v>100</v>
      </c>
      <c r="E196">
        <v>32878.410000000003</v>
      </c>
      <c r="F196">
        <v>32878.410000000003</v>
      </c>
      <c r="G196">
        <v>0</v>
      </c>
      <c r="H196" t="s">
        <v>18</v>
      </c>
      <c r="I196">
        <v>0</v>
      </c>
    </row>
    <row r="197" spans="1:9" x14ac:dyDescent="0.25">
      <c r="A197">
        <v>210</v>
      </c>
      <c r="B197" s="1">
        <v>38168</v>
      </c>
      <c r="C197" t="s">
        <v>195</v>
      </c>
      <c r="D197" t="s">
        <v>100</v>
      </c>
      <c r="E197">
        <v>113175</v>
      </c>
      <c r="F197">
        <v>113175</v>
      </c>
      <c r="G197">
        <v>0</v>
      </c>
      <c r="H197" t="s">
        <v>18</v>
      </c>
      <c r="I197">
        <v>0</v>
      </c>
    </row>
    <row r="198" spans="1:9" x14ac:dyDescent="0.25">
      <c r="A198">
        <v>211</v>
      </c>
      <c r="B198" s="1">
        <v>38168</v>
      </c>
      <c r="C198" t="s">
        <v>196</v>
      </c>
      <c r="D198" t="s">
        <v>170</v>
      </c>
      <c r="E198">
        <v>33533</v>
      </c>
      <c r="F198">
        <v>33533</v>
      </c>
      <c r="G198">
        <v>0</v>
      </c>
      <c r="H198" t="s">
        <v>134</v>
      </c>
      <c r="I198">
        <v>33533</v>
      </c>
    </row>
    <row r="199" spans="1:9" x14ac:dyDescent="0.25">
      <c r="A199">
        <v>212</v>
      </c>
      <c r="B199" s="1">
        <v>38168</v>
      </c>
      <c r="C199" t="s">
        <v>197</v>
      </c>
      <c r="D199" t="s">
        <v>100</v>
      </c>
      <c r="E199">
        <v>168497.1</v>
      </c>
      <c r="F199">
        <v>168497.1</v>
      </c>
      <c r="G199">
        <v>0</v>
      </c>
      <c r="H199" t="s">
        <v>18</v>
      </c>
      <c r="I199">
        <v>0</v>
      </c>
    </row>
    <row r="200" spans="1:9" x14ac:dyDescent="0.25">
      <c r="A200">
        <v>213</v>
      </c>
      <c r="B200" s="1">
        <v>38168</v>
      </c>
      <c r="C200" t="s">
        <v>198</v>
      </c>
      <c r="D200" t="s">
        <v>100</v>
      </c>
      <c r="E200">
        <v>371697.81</v>
      </c>
      <c r="F200">
        <v>371697.81</v>
      </c>
      <c r="G200">
        <v>0</v>
      </c>
      <c r="H200" t="s">
        <v>18</v>
      </c>
      <c r="I200">
        <v>0</v>
      </c>
    </row>
    <row r="201" spans="1:9" x14ac:dyDescent="0.25">
      <c r="A201">
        <v>214</v>
      </c>
      <c r="B201" s="1">
        <v>38168</v>
      </c>
      <c r="C201" t="s">
        <v>199</v>
      </c>
      <c r="D201" t="s">
        <v>100</v>
      </c>
      <c r="E201">
        <v>24020.5</v>
      </c>
      <c r="F201">
        <v>24020.5</v>
      </c>
      <c r="G201">
        <v>0</v>
      </c>
      <c r="H201" t="s">
        <v>18</v>
      </c>
      <c r="I201">
        <v>0</v>
      </c>
    </row>
    <row r="202" spans="1:9" x14ac:dyDescent="0.25">
      <c r="A202">
        <v>215</v>
      </c>
      <c r="B202" s="1">
        <v>38168</v>
      </c>
      <c r="C202" t="s">
        <v>200</v>
      </c>
      <c r="D202" t="s">
        <v>100</v>
      </c>
      <c r="E202">
        <v>6326.5</v>
      </c>
      <c r="F202">
        <v>6326.5</v>
      </c>
      <c r="G202">
        <v>0</v>
      </c>
      <c r="H202" t="s">
        <v>18</v>
      </c>
      <c r="I202">
        <v>0</v>
      </c>
    </row>
    <row r="203" spans="1:9" x14ac:dyDescent="0.25">
      <c r="A203">
        <v>216</v>
      </c>
      <c r="B203" s="1">
        <v>38168</v>
      </c>
      <c r="C203" t="s">
        <v>201</v>
      </c>
      <c r="D203" t="s">
        <v>100</v>
      </c>
      <c r="E203">
        <v>1292039.5</v>
      </c>
      <c r="F203">
        <v>1292039.5</v>
      </c>
      <c r="G203">
        <v>0</v>
      </c>
      <c r="H203" t="s">
        <v>18</v>
      </c>
      <c r="I203">
        <v>0</v>
      </c>
    </row>
    <row r="204" spans="1:9" x14ac:dyDescent="0.25">
      <c r="A204">
        <v>221</v>
      </c>
      <c r="B204" s="1">
        <v>38353</v>
      </c>
      <c r="C204" t="s">
        <v>205</v>
      </c>
      <c r="D204" t="s">
        <v>100</v>
      </c>
      <c r="E204">
        <v>58962.3</v>
      </c>
      <c r="F204">
        <v>58962.3</v>
      </c>
      <c r="G204">
        <v>0</v>
      </c>
      <c r="H204" t="s">
        <v>18</v>
      </c>
      <c r="I204">
        <v>0</v>
      </c>
    </row>
    <row r="205" spans="1:9" x14ac:dyDescent="0.25">
      <c r="A205">
        <v>222</v>
      </c>
      <c r="B205" s="1">
        <v>38353</v>
      </c>
      <c r="C205" t="s">
        <v>28</v>
      </c>
      <c r="D205" t="s">
        <v>170</v>
      </c>
      <c r="E205">
        <v>5000</v>
      </c>
      <c r="F205">
        <v>5000</v>
      </c>
      <c r="G205">
        <v>0</v>
      </c>
      <c r="H205" t="s">
        <v>134</v>
      </c>
      <c r="I205">
        <v>5000</v>
      </c>
    </row>
    <row r="206" spans="1:9" x14ac:dyDescent="0.25">
      <c r="A206">
        <v>218</v>
      </c>
      <c r="B206" s="1">
        <v>38533</v>
      </c>
      <c r="C206" t="s">
        <v>202</v>
      </c>
      <c r="D206" t="s">
        <v>100</v>
      </c>
      <c r="E206">
        <v>3399795.87</v>
      </c>
      <c r="F206">
        <v>3399795.87</v>
      </c>
      <c r="G206">
        <v>0</v>
      </c>
      <c r="H206" t="s">
        <v>18</v>
      </c>
      <c r="I206">
        <v>0</v>
      </c>
    </row>
    <row r="207" spans="1:9" x14ac:dyDescent="0.25">
      <c r="A207">
        <v>220</v>
      </c>
      <c r="B207" s="1">
        <v>38533</v>
      </c>
      <c r="C207" t="s">
        <v>204</v>
      </c>
      <c r="D207" t="s">
        <v>100</v>
      </c>
      <c r="E207">
        <v>3957.18</v>
      </c>
      <c r="F207">
        <v>3957.18</v>
      </c>
      <c r="G207">
        <v>0</v>
      </c>
      <c r="H207" t="s">
        <v>18</v>
      </c>
      <c r="I207">
        <v>0</v>
      </c>
    </row>
    <row r="208" spans="1:9" x14ac:dyDescent="0.25">
      <c r="A208">
        <v>219</v>
      </c>
      <c r="B208" s="1">
        <v>38686</v>
      </c>
      <c r="C208" t="s">
        <v>203</v>
      </c>
      <c r="D208" t="s">
        <v>100</v>
      </c>
      <c r="E208">
        <v>22140</v>
      </c>
      <c r="F208">
        <v>22140</v>
      </c>
      <c r="G208">
        <v>0</v>
      </c>
      <c r="H208" t="s">
        <v>18</v>
      </c>
      <c r="I208">
        <v>0</v>
      </c>
    </row>
    <row r="209" spans="1:9" x14ac:dyDescent="0.25">
      <c r="A209">
        <v>226</v>
      </c>
      <c r="B209" s="1">
        <v>38718</v>
      </c>
      <c r="C209" t="s">
        <v>209</v>
      </c>
      <c r="D209" t="s">
        <v>100</v>
      </c>
      <c r="E209">
        <v>22829</v>
      </c>
      <c r="F209">
        <v>22829</v>
      </c>
      <c r="G209">
        <v>0</v>
      </c>
      <c r="H209" t="s">
        <v>18</v>
      </c>
      <c r="I209">
        <v>0</v>
      </c>
    </row>
    <row r="210" spans="1:9" x14ac:dyDescent="0.25">
      <c r="A210">
        <v>223</v>
      </c>
      <c r="B210" s="1">
        <v>38898</v>
      </c>
      <c r="C210" t="s">
        <v>206</v>
      </c>
      <c r="D210" t="s">
        <v>100</v>
      </c>
      <c r="E210">
        <v>5724.4</v>
      </c>
      <c r="F210">
        <v>5724.4</v>
      </c>
      <c r="G210">
        <v>0</v>
      </c>
      <c r="H210" t="s">
        <v>18</v>
      </c>
      <c r="I210">
        <v>0</v>
      </c>
    </row>
    <row r="211" spans="1:9" x14ac:dyDescent="0.25">
      <c r="A211">
        <v>224</v>
      </c>
      <c r="B211" s="1">
        <v>38898</v>
      </c>
      <c r="C211" t="s">
        <v>207</v>
      </c>
      <c r="D211" t="s">
        <v>100</v>
      </c>
      <c r="E211">
        <v>132825.69</v>
      </c>
      <c r="F211">
        <v>132825.69</v>
      </c>
      <c r="G211">
        <v>0</v>
      </c>
      <c r="H211" t="s">
        <v>18</v>
      </c>
      <c r="I211">
        <v>0</v>
      </c>
    </row>
    <row r="212" spans="1:9" x14ac:dyDescent="0.25">
      <c r="A212">
        <v>225</v>
      </c>
      <c r="B212" s="1">
        <v>38898</v>
      </c>
      <c r="C212" t="s">
        <v>208</v>
      </c>
      <c r="D212" t="s">
        <v>100</v>
      </c>
      <c r="E212">
        <v>95382.58</v>
      </c>
      <c r="F212">
        <v>95382.58</v>
      </c>
      <c r="G212">
        <v>0</v>
      </c>
      <c r="H212" t="s">
        <v>18</v>
      </c>
      <c r="I212">
        <v>0</v>
      </c>
    </row>
    <row r="213" spans="1:9" x14ac:dyDescent="0.25">
      <c r="A213">
        <v>227</v>
      </c>
      <c r="B213" s="1">
        <v>38898</v>
      </c>
      <c r="C213" t="s">
        <v>210</v>
      </c>
      <c r="D213" t="s">
        <v>100</v>
      </c>
      <c r="E213">
        <v>33130.15</v>
      </c>
      <c r="F213">
        <v>33130.15</v>
      </c>
      <c r="G213">
        <v>0</v>
      </c>
      <c r="H213" t="s">
        <v>18</v>
      </c>
      <c r="I213">
        <v>0</v>
      </c>
    </row>
    <row r="214" spans="1:9" x14ac:dyDescent="0.25">
      <c r="A214">
        <v>228</v>
      </c>
      <c r="B214" s="1">
        <v>38898</v>
      </c>
      <c r="C214" t="s">
        <v>211</v>
      </c>
      <c r="D214" t="s">
        <v>100</v>
      </c>
      <c r="E214">
        <v>191869.85</v>
      </c>
      <c r="F214">
        <v>191869.85</v>
      </c>
      <c r="G214">
        <v>0</v>
      </c>
      <c r="H214" t="s">
        <v>18</v>
      </c>
      <c r="I214">
        <v>0</v>
      </c>
    </row>
    <row r="215" spans="1:9" x14ac:dyDescent="0.25">
      <c r="A215">
        <v>234</v>
      </c>
      <c r="B215" s="1">
        <v>39172</v>
      </c>
      <c r="C215" t="s">
        <v>212</v>
      </c>
      <c r="D215" t="s">
        <v>100</v>
      </c>
      <c r="E215">
        <v>27500</v>
      </c>
      <c r="F215">
        <v>27500</v>
      </c>
      <c r="G215">
        <v>0</v>
      </c>
      <c r="H215" t="s">
        <v>18</v>
      </c>
      <c r="I215">
        <v>0</v>
      </c>
    </row>
    <row r="216" spans="1:9" x14ac:dyDescent="0.25">
      <c r="A216">
        <v>235</v>
      </c>
      <c r="B216" s="1">
        <v>39233</v>
      </c>
      <c r="C216" t="s">
        <v>215</v>
      </c>
      <c r="D216" t="s">
        <v>100</v>
      </c>
      <c r="E216">
        <v>167940</v>
      </c>
      <c r="F216">
        <v>167940</v>
      </c>
      <c r="G216">
        <v>0</v>
      </c>
      <c r="H216" t="s">
        <v>18</v>
      </c>
      <c r="I216">
        <v>0</v>
      </c>
    </row>
    <row r="217" spans="1:9" x14ac:dyDescent="0.25">
      <c r="A217">
        <v>236</v>
      </c>
      <c r="B217" s="1">
        <v>39263</v>
      </c>
      <c r="C217" t="s">
        <v>216</v>
      </c>
      <c r="D217" t="s">
        <v>100</v>
      </c>
      <c r="E217">
        <v>542732.44999999995</v>
      </c>
      <c r="F217">
        <v>542732.44999999995</v>
      </c>
      <c r="G217">
        <v>0</v>
      </c>
      <c r="H217" t="s">
        <v>18</v>
      </c>
      <c r="I217">
        <v>0</v>
      </c>
    </row>
    <row r="218" spans="1:9" x14ac:dyDescent="0.25">
      <c r="A218">
        <v>237</v>
      </c>
      <c r="B218" s="1">
        <v>39263</v>
      </c>
      <c r="C218" t="s">
        <v>112</v>
      </c>
      <c r="D218" t="s">
        <v>100</v>
      </c>
      <c r="E218">
        <v>3690</v>
      </c>
      <c r="F218">
        <v>3690</v>
      </c>
      <c r="G218">
        <v>0</v>
      </c>
      <c r="H218" t="s">
        <v>18</v>
      </c>
      <c r="I218">
        <v>0</v>
      </c>
    </row>
    <row r="219" spans="1:9" x14ac:dyDescent="0.25">
      <c r="A219">
        <v>238</v>
      </c>
      <c r="B219" s="1">
        <v>39263</v>
      </c>
      <c r="C219" t="s">
        <v>217</v>
      </c>
      <c r="D219" t="s">
        <v>100</v>
      </c>
      <c r="E219">
        <v>142088.07999999999</v>
      </c>
      <c r="F219">
        <v>142088.07999999999</v>
      </c>
      <c r="G219">
        <v>0</v>
      </c>
      <c r="H219" t="s">
        <v>18</v>
      </c>
      <c r="I219">
        <v>0</v>
      </c>
    </row>
    <row r="220" spans="1:9" x14ac:dyDescent="0.25">
      <c r="A220">
        <v>240</v>
      </c>
      <c r="B220" s="1">
        <v>39263</v>
      </c>
      <c r="C220" t="s">
        <v>218</v>
      </c>
      <c r="D220" t="s">
        <v>100</v>
      </c>
      <c r="E220">
        <v>57817.599999999999</v>
      </c>
      <c r="F220">
        <v>57817.599999999999</v>
      </c>
      <c r="G220">
        <v>0</v>
      </c>
      <c r="H220" t="s">
        <v>18</v>
      </c>
      <c r="I220">
        <v>0</v>
      </c>
    </row>
    <row r="221" spans="1:9" x14ac:dyDescent="0.25">
      <c r="A221">
        <v>241</v>
      </c>
      <c r="B221" s="1">
        <v>39263</v>
      </c>
      <c r="C221" t="s">
        <v>219</v>
      </c>
      <c r="D221" t="s">
        <v>100</v>
      </c>
      <c r="E221">
        <v>17053.2</v>
      </c>
      <c r="F221">
        <v>17053.2</v>
      </c>
      <c r="G221">
        <v>0</v>
      </c>
      <c r="H221" t="s">
        <v>18</v>
      </c>
      <c r="I221">
        <v>0</v>
      </c>
    </row>
    <row r="222" spans="1:9" x14ac:dyDescent="0.25">
      <c r="A222">
        <v>242</v>
      </c>
      <c r="B222" s="1">
        <v>39263</v>
      </c>
      <c r="C222" t="s">
        <v>220</v>
      </c>
      <c r="D222" t="s">
        <v>100</v>
      </c>
      <c r="E222">
        <v>16574.89</v>
      </c>
      <c r="F222">
        <v>16574.89</v>
      </c>
      <c r="G222">
        <v>0</v>
      </c>
      <c r="H222" t="s">
        <v>18</v>
      </c>
      <c r="I222">
        <v>0</v>
      </c>
    </row>
    <row r="223" spans="1:9" x14ac:dyDescent="0.25">
      <c r="A223">
        <v>243</v>
      </c>
      <c r="B223" s="1">
        <v>39263</v>
      </c>
      <c r="C223" t="s">
        <v>221</v>
      </c>
      <c r="D223" t="s">
        <v>100</v>
      </c>
      <c r="E223">
        <v>25500</v>
      </c>
      <c r="F223">
        <v>25500</v>
      </c>
      <c r="G223">
        <v>0</v>
      </c>
      <c r="H223" t="s">
        <v>18</v>
      </c>
      <c r="I223">
        <v>0</v>
      </c>
    </row>
    <row r="224" spans="1:9" x14ac:dyDescent="0.25">
      <c r="A224">
        <v>244</v>
      </c>
      <c r="B224" s="1">
        <v>39263</v>
      </c>
      <c r="C224" t="s">
        <v>222</v>
      </c>
      <c r="D224" t="s">
        <v>100</v>
      </c>
      <c r="E224">
        <v>10450.43</v>
      </c>
      <c r="F224">
        <v>10450.43</v>
      </c>
      <c r="G224">
        <v>0</v>
      </c>
      <c r="H224" t="s">
        <v>18</v>
      </c>
      <c r="I224">
        <v>0</v>
      </c>
    </row>
    <row r="225" spans="1:9" x14ac:dyDescent="0.25">
      <c r="A225">
        <v>245</v>
      </c>
      <c r="B225" s="1">
        <v>39263</v>
      </c>
      <c r="C225" t="s">
        <v>223</v>
      </c>
      <c r="D225" t="s">
        <v>100</v>
      </c>
      <c r="E225">
        <v>1264909.6299999999</v>
      </c>
      <c r="F225">
        <v>1264909.6299999999</v>
      </c>
      <c r="G225">
        <v>0</v>
      </c>
      <c r="H225" t="s">
        <v>18</v>
      </c>
      <c r="I225">
        <v>0</v>
      </c>
    </row>
    <row r="226" spans="1:9" x14ac:dyDescent="0.25">
      <c r="A226">
        <v>246</v>
      </c>
      <c r="B226" s="1">
        <v>39263</v>
      </c>
      <c r="C226" t="s">
        <v>224</v>
      </c>
      <c r="D226" t="s">
        <v>100</v>
      </c>
      <c r="E226">
        <v>20500</v>
      </c>
      <c r="F226">
        <v>20500</v>
      </c>
      <c r="G226">
        <v>0</v>
      </c>
      <c r="H226" t="s">
        <v>18</v>
      </c>
      <c r="I226">
        <v>0</v>
      </c>
    </row>
    <row r="227" spans="1:9" x14ac:dyDescent="0.25">
      <c r="A227">
        <v>247</v>
      </c>
      <c r="B227" s="1">
        <v>39263</v>
      </c>
      <c r="C227" t="s">
        <v>225</v>
      </c>
      <c r="D227" t="s">
        <v>100</v>
      </c>
      <c r="E227">
        <v>59375</v>
      </c>
      <c r="F227">
        <v>59375</v>
      </c>
      <c r="G227">
        <v>0</v>
      </c>
      <c r="H227" t="s">
        <v>18</v>
      </c>
      <c r="I227">
        <v>0</v>
      </c>
    </row>
    <row r="228" spans="1:9" x14ac:dyDescent="0.25">
      <c r="A228">
        <v>248</v>
      </c>
      <c r="B228" s="1">
        <v>39263</v>
      </c>
      <c r="C228" t="s">
        <v>226</v>
      </c>
      <c r="D228" t="s">
        <v>100</v>
      </c>
      <c r="E228">
        <v>99659.37</v>
      </c>
      <c r="F228">
        <v>99659.37</v>
      </c>
      <c r="G228">
        <v>0</v>
      </c>
      <c r="H228" t="s">
        <v>18</v>
      </c>
      <c r="I228">
        <v>0</v>
      </c>
    </row>
    <row r="229" spans="1:9" x14ac:dyDescent="0.25">
      <c r="A229">
        <v>249</v>
      </c>
      <c r="B229" s="1">
        <v>39476</v>
      </c>
      <c r="C229" t="s">
        <v>227</v>
      </c>
      <c r="D229" t="s">
        <v>100</v>
      </c>
      <c r="E229">
        <v>77000</v>
      </c>
      <c r="F229">
        <v>77000</v>
      </c>
      <c r="G229">
        <v>0</v>
      </c>
      <c r="H229" t="s">
        <v>18</v>
      </c>
      <c r="I229">
        <v>0</v>
      </c>
    </row>
    <row r="230" spans="1:9" x14ac:dyDescent="0.25">
      <c r="A230">
        <v>255</v>
      </c>
      <c r="B230" s="1">
        <v>39478</v>
      </c>
      <c r="C230" t="s">
        <v>231</v>
      </c>
      <c r="D230" t="s">
        <v>100</v>
      </c>
      <c r="E230">
        <v>12199.22</v>
      </c>
      <c r="F230">
        <v>12199.22</v>
      </c>
      <c r="G230">
        <v>0</v>
      </c>
      <c r="H230" t="s">
        <v>18</v>
      </c>
      <c r="I230">
        <v>0</v>
      </c>
    </row>
    <row r="231" spans="1:9" x14ac:dyDescent="0.25">
      <c r="A231">
        <v>256</v>
      </c>
      <c r="B231" s="1">
        <v>39478</v>
      </c>
      <c r="C231" t="s">
        <v>232</v>
      </c>
      <c r="D231" t="s">
        <v>100</v>
      </c>
      <c r="E231">
        <v>48500</v>
      </c>
      <c r="F231">
        <v>48500</v>
      </c>
      <c r="G231">
        <v>0</v>
      </c>
      <c r="H231" t="s">
        <v>18</v>
      </c>
      <c r="I231">
        <v>0</v>
      </c>
    </row>
    <row r="232" spans="1:9" x14ac:dyDescent="0.25">
      <c r="A232">
        <v>257</v>
      </c>
      <c r="B232" s="1">
        <v>39478</v>
      </c>
      <c r="C232" t="s">
        <v>233</v>
      </c>
      <c r="D232" t="s">
        <v>100</v>
      </c>
      <c r="E232">
        <v>9880.64</v>
      </c>
      <c r="F232">
        <v>9880.64</v>
      </c>
      <c r="G232">
        <v>0</v>
      </c>
      <c r="H232" t="s">
        <v>18</v>
      </c>
      <c r="I232">
        <v>0</v>
      </c>
    </row>
    <row r="233" spans="1:9" x14ac:dyDescent="0.25">
      <c r="A233">
        <v>253</v>
      </c>
      <c r="B233" s="1">
        <v>39629</v>
      </c>
      <c r="C233" t="s">
        <v>229</v>
      </c>
      <c r="D233" t="s">
        <v>100</v>
      </c>
      <c r="E233">
        <v>250821.76000000001</v>
      </c>
      <c r="F233">
        <v>250821.76000000001</v>
      </c>
      <c r="G233">
        <v>0</v>
      </c>
      <c r="H233" t="s">
        <v>18</v>
      </c>
      <c r="I233">
        <v>0</v>
      </c>
    </row>
    <row r="234" spans="1:9" x14ac:dyDescent="0.25">
      <c r="A234">
        <v>254</v>
      </c>
      <c r="B234" s="1">
        <v>39629</v>
      </c>
      <c r="C234" t="s">
        <v>230</v>
      </c>
      <c r="D234" t="s">
        <v>100</v>
      </c>
      <c r="E234">
        <v>37004</v>
      </c>
      <c r="F234">
        <v>37004</v>
      </c>
      <c r="G234">
        <v>0</v>
      </c>
      <c r="H234" t="s">
        <v>18</v>
      </c>
      <c r="I234">
        <v>0</v>
      </c>
    </row>
    <row r="235" spans="1:9" x14ac:dyDescent="0.25">
      <c r="A235">
        <v>250</v>
      </c>
      <c r="B235" s="1">
        <v>39678</v>
      </c>
      <c r="C235" t="s">
        <v>212</v>
      </c>
      <c r="D235" t="s">
        <v>100</v>
      </c>
      <c r="E235">
        <v>13500</v>
      </c>
      <c r="F235">
        <v>13500</v>
      </c>
      <c r="G235">
        <v>0</v>
      </c>
      <c r="H235" t="s">
        <v>18</v>
      </c>
      <c r="I235">
        <v>0</v>
      </c>
    </row>
    <row r="236" spans="1:9" x14ac:dyDescent="0.25">
      <c r="A236">
        <v>251</v>
      </c>
      <c r="B236" s="1">
        <v>39723</v>
      </c>
      <c r="C236" t="s">
        <v>228</v>
      </c>
      <c r="D236" t="s">
        <v>100</v>
      </c>
      <c r="E236">
        <v>5500</v>
      </c>
      <c r="F236">
        <v>5500</v>
      </c>
      <c r="G236">
        <v>0</v>
      </c>
      <c r="H236" t="s">
        <v>18</v>
      </c>
      <c r="I236">
        <v>0</v>
      </c>
    </row>
    <row r="237" spans="1:9" x14ac:dyDescent="0.25">
      <c r="A237">
        <v>271</v>
      </c>
      <c r="B237" s="1">
        <v>39814</v>
      </c>
      <c r="C237" t="s">
        <v>243</v>
      </c>
      <c r="D237" t="s">
        <v>100</v>
      </c>
      <c r="E237">
        <v>75300</v>
      </c>
      <c r="F237">
        <v>75300</v>
      </c>
      <c r="G237">
        <v>0</v>
      </c>
      <c r="H237" t="s">
        <v>18</v>
      </c>
      <c r="I237">
        <v>0</v>
      </c>
    </row>
    <row r="238" spans="1:9" x14ac:dyDescent="0.25">
      <c r="A238">
        <v>259</v>
      </c>
      <c r="B238" s="1">
        <v>39881</v>
      </c>
      <c r="C238" t="s">
        <v>234</v>
      </c>
      <c r="D238" t="s">
        <v>100</v>
      </c>
      <c r="E238">
        <v>11492.5</v>
      </c>
      <c r="F238">
        <v>11492.5</v>
      </c>
      <c r="G238">
        <v>0</v>
      </c>
      <c r="H238" t="s">
        <v>18</v>
      </c>
      <c r="I238">
        <v>0</v>
      </c>
    </row>
    <row r="239" spans="1:9" x14ac:dyDescent="0.25">
      <c r="A239">
        <v>260</v>
      </c>
      <c r="B239" s="1">
        <v>39933</v>
      </c>
      <c r="C239" t="s">
        <v>235</v>
      </c>
      <c r="D239" t="s">
        <v>100</v>
      </c>
      <c r="E239">
        <v>1737.05</v>
      </c>
      <c r="F239">
        <v>1737.05</v>
      </c>
      <c r="G239">
        <v>0</v>
      </c>
      <c r="H239" t="s">
        <v>18</v>
      </c>
      <c r="I239">
        <v>0</v>
      </c>
    </row>
    <row r="240" spans="1:9" x14ac:dyDescent="0.25">
      <c r="A240">
        <v>261</v>
      </c>
      <c r="B240" s="1">
        <v>39933</v>
      </c>
      <c r="C240" t="s">
        <v>236</v>
      </c>
      <c r="D240" t="s">
        <v>100</v>
      </c>
      <c r="E240">
        <v>6718.96</v>
      </c>
      <c r="F240">
        <v>6718.96</v>
      </c>
      <c r="G240">
        <v>0</v>
      </c>
      <c r="H240" t="s">
        <v>18</v>
      </c>
      <c r="I240">
        <v>0</v>
      </c>
    </row>
    <row r="241" spans="1:9" x14ac:dyDescent="0.25">
      <c r="A241">
        <v>262</v>
      </c>
      <c r="B241" s="1">
        <v>39933</v>
      </c>
      <c r="C241" t="s">
        <v>237</v>
      </c>
      <c r="D241" t="s">
        <v>100</v>
      </c>
      <c r="E241">
        <v>500</v>
      </c>
      <c r="F241">
        <v>500</v>
      </c>
      <c r="G241">
        <v>0</v>
      </c>
      <c r="H241" t="s">
        <v>18</v>
      </c>
      <c r="I241">
        <v>0</v>
      </c>
    </row>
    <row r="242" spans="1:9" x14ac:dyDescent="0.25">
      <c r="A242">
        <v>263</v>
      </c>
      <c r="B242" s="1">
        <v>39957</v>
      </c>
      <c r="C242" t="s">
        <v>238</v>
      </c>
      <c r="D242" t="s">
        <v>170</v>
      </c>
      <c r="E242">
        <v>2500</v>
      </c>
      <c r="F242">
        <v>2500</v>
      </c>
      <c r="G242">
        <v>0</v>
      </c>
      <c r="H242" t="s">
        <v>134</v>
      </c>
      <c r="I242">
        <v>2500</v>
      </c>
    </row>
    <row r="243" spans="1:9" x14ac:dyDescent="0.25">
      <c r="A243">
        <v>267</v>
      </c>
      <c r="B243" s="1">
        <v>39988</v>
      </c>
      <c r="C243" t="s">
        <v>240</v>
      </c>
      <c r="D243" t="s">
        <v>170</v>
      </c>
      <c r="E243">
        <v>2500</v>
      </c>
      <c r="F243">
        <v>2500</v>
      </c>
      <c r="G243">
        <v>0</v>
      </c>
      <c r="H243" t="s">
        <v>134</v>
      </c>
      <c r="I243">
        <v>2500</v>
      </c>
    </row>
    <row r="244" spans="1:9" x14ac:dyDescent="0.25">
      <c r="A244">
        <v>266</v>
      </c>
      <c r="B244" s="1">
        <v>39994</v>
      </c>
      <c r="C244" t="s">
        <v>239</v>
      </c>
      <c r="D244" t="s">
        <v>100</v>
      </c>
      <c r="E244">
        <v>32198.67</v>
      </c>
      <c r="F244">
        <v>32198.67</v>
      </c>
      <c r="G244">
        <v>0</v>
      </c>
      <c r="H244" t="s">
        <v>18</v>
      </c>
      <c r="I244">
        <v>0</v>
      </c>
    </row>
    <row r="245" spans="1:9" x14ac:dyDescent="0.25">
      <c r="A245">
        <v>270</v>
      </c>
      <c r="B245" s="1">
        <v>39994</v>
      </c>
      <c r="C245" t="s">
        <v>242</v>
      </c>
      <c r="D245" t="s">
        <v>100</v>
      </c>
      <c r="E245">
        <v>272589.67</v>
      </c>
      <c r="F245">
        <v>272589.67</v>
      </c>
      <c r="G245">
        <v>0</v>
      </c>
      <c r="H245" t="s">
        <v>18</v>
      </c>
      <c r="I245">
        <v>0</v>
      </c>
    </row>
    <row r="246" spans="1:9" x14ac:dyDescent="0.25">
      <c r="A246">
        <v>269</v>
      </c>
      <c r="B246" s="1">
        <v>40134</v>
      </c>
      <c r="C246" t="s">
        <v>241</v>
      </c>
      <c r="D246" t="s">
        <v>100</v>
      </c>
      <c r="E246">
        <v>646.55999999999995</v>
      </c>
      <c r="F246">
        <v>646.55999999999995</v>
      </c>
      <c r="G246">
        <v>0</v>
      </c>
      <c r="H246" t="s">
        <v>18</v>
      </c>
      <c r="I246">
        <v>0</v>
      </c>
    </row>
    <row r="247" spans="1:9" x14ac:dyDescent="0.25">
      <c r="A247">
        <v>282</v>
      </c>
      <c r="B247" s="1">
        <v>40287</v>
      </c>
      <c r="C247" t="s">
        <v>254</v>
      </c>
      <c r="D247" t="s">
        <v>100</v>
      </c>
      <c r="E247">
        <v>12174.1</v>
      </c>
      <c r="F247">
        <v>12174.1</v>
      </c>
      <c r="G247">
        <v>0</v>
      </c>
      <c r="H247" t="s">
        <v>18</v>
      </c>
      <c r="I247">
        <v>0</v>
      </c>
    </row>
    <row r="248" spans="1:9" x14ac:dyDescent="0.25">
      <c r="A248">
        <v>272</v>
      </c>
      <c r="B248" s="1">
        <v>40418</v>
      </c>
      <c r="C248" t="s">
        <v>244</v>
      </c>
      <c r="D248" t="s">
        <v>100</v>
      </c>
      <c r="E248">
        <v>5500</v>
      </c>
      <c r="F248">
        <v>5500</v>
      </c>
      <c r="G248">
        <v>0</v>
      </c>
      <c r="H248" t="s">
        <v>18</v>
      </c>
      <c r="I248">
        <v>0</v>
      </c>
    </row>
    <row r="249" spans="1:9" x14ac:dyDescent="0.25">
      <c r="A249">
        <v>273</v>
      </c>
      <c r="B249" s="1">
        <v>40451</v>
      </c>
      <c r="C249" t="s">
        <v>245</v>
      </c>
      <c r="D249" t="s">
        <v>100</v>
      </c>
      <c r="E249">
        <v>5012</v>
      </c>
      <c r="F249">
        <v>5012</v>
      </c>
      <c r="G249">
        <v>0</v>
      </c>
      <c r="H249" t="s">
        <v>18</v>
      </c>
      <c r="I249">
        <v>0</v>
      </c>
    </row>
    <row r="250" spans="1:9" x14ac:dyDescent="0.25">
      <c r="A250">
        <v>274</v>
      </c>
      <c r="B250" s="1">
        <v>40477</v>
      </c>
      <c r="C250" t="s">
        <v>246</v>
      </c>
      <c r="D250" t="s">
        <v>100</v>
      </c>
      <c r="E250">
        <v>13500</v>
      </c>
      <c r="F250">
        <v>13500</v>
      </c>
      <c r="G250">
        <v>0</v>
      </c>
      <c r="H250" t="s">
        <v>18</v>
      </c>
      <c r="I250">
        <v>0</v>
      </c>
    </row>
    <row r="251" spans="1:9" x14ac:dyDescent="0.25">
      <c r="A251">
        <v>275</v>
      </c>
      <c r="B251" s="1">
        <v>40486</v>
      </c>
      <c r="C251" t="s">
        <v>247</v>
      </c>
      <c r="D251" t="s">
        <v>100</v>
      </c>
      <c r="E251">
        <v>413529.75</v>
      </c>
      <c r="F251">
        <v>413529.75</v>
      </c>
      <c r="G251">
        <v>0</v>
      </c>
      <c r="H251" t="s">
        <v>18</v>
      </c>
      <c r="I251">
        <v>0</v>
      </c>
    </row>
    <row r="252" spans="1:9" x14ac:dyDescent="0.25">
      <c r="A252">
        <v>276</v>
      </c>
      <c r="B252" s="1">
        <v>40486</v>
      </c>
      <c r="C252" t="s">
        <v>248</v>
      </c>
      <c r="D252" t="s">
        <v>100</v>
      </c>
      <c r="E252">
        <v>58307.72</v>
      </c>
      <c r="F252">
        <v>58307.72</v>
      </c>
      <c r="G252">
        <v>0</v>
      </c>
      <c r="H252" t="s">
        <v>18</v>
      </c>
      <c r="I252">
        <v>0</v>
      </c>
    </row>
    <row r="253" spans="1:9" x14ac:dyDescent="0.25">
      <c r="A253">
        <v>277</v>
      </c>
      <c r="B253" s="1">
        <v>40486</v>
      </c>
      <c r="C253" t="s">
        <v>249</v>
      </c>
      <c r="D253" t="s">
        <v>100</v>
      </c>
      <c r="E253">
        <v>3646.26</v>
      </c>
      <c r="F253">
        <v>3646.26</v>
      </c>
      <c r="G253">
        <v>0</v>
      </c>
      <c r="H253" t="s">
        <v>18</v>
      </c>
      <c r="I253">
        <v>0</v>
      </c>
    </row>
    <row r="254" spans="1:9" x14ac:dyDescent="0.25">
      <c r="A254">
        <v>278</v>
      </c>
      <c r="B254" s="1">
        <v>40486</v>
      </c>
      <c r="C254" t="s">
        <v>250</v>
      </c>
      <c r="D254" t="s">
        <v>100</v>
      </c>
      <c r="E254">
        <v>176679.09</v>
      </c>
      <c r="F254">
        <v>176679.09</v>
      </c>
      <c r="G254">
        <v>0</v>
      </c>
      <c r="H254" t="s">
        <v>18</v>
      </c>
      <c r="I254">
        <v>0</v>
      </c>
    </row>
    <row r="255" spans="1:9" x14ac:dyDescent="0.25">
      <c r="A255">
        <v>279</v>
      </c>
      <c r="B255" s="1">
        <v>40486</v>
      </c>
      <c r="C255" t="s">
        <v>251</v>
      </c>
      <c r="D255" t="s">
        <v>100</v>
      </c>
      <c r="E255">
        <v>32250.95</v>
      </c>
      <c r="F255">
        <v>32250.95</v>
      </c>
      <c r="G255">
        <v>0</v>
      </c>
      <c r="H255" t="s">
        <v>18</v>
      </c>
      <c r="I255">
        <v>0</v>
      </c>
    </row>
    <row r="256" spans="1:9" x14ac:dyDescent="0.25">
      <c r="A256">
        <v>280</v>
      </c>
      <c r="B256" s="1">
        <v>40486</v>
      </c>
      <c r="C256" t="s">
        <v>252</v>
      </c>
      <c r="D256" t="s">
        <v>100</v>
      </c>
      <c r="E256">
        <v>68275.63</v>
      </c>
      <c r="F256">
        <v>68275.63</v>
      </c>
      <c r="G256">
        <v>0</v>
      </c>
      <c r="H256" t="s">
        <v>18</v>
      </c>
      <c r="I256">
        <v>0</v>
      </c>
    </row>
    <row r="257" spans="1:9" x14ac:dyDescent="0.25">
      <c r="A257">
        <v>281</v>
      </c>
      <c r="B257" s="1">
        <v>40486</v>
      </c>
      <c r="C257" t="s">
        <v>253</v>
      </c>
      <c r="D257" t="s">
        <v>170</v>
      </c>
      <c r="E257">
        <v>6310.6</v>
      </c>
      <c r="F257">
        <v>6310.6</v>
      </c>
      <c r="G257">
        <v>0</v>
      </c>
      <c r="H257" t="s">
        <v>134</v>
      </c>
      <c r="I257">
        <v>6310.6</v>
      </c>
    </row>
    <row r="258" spans="1:9" x14ac:dyDescent="0.25">
      <c r="A258">
        <v>292</v>
      </c>
      <c r="B258" s="1">
        <v>40544</v>
      </c>
      <c r="C258" t="s">
        <v>259</v>
      </c>
      <c r="D258" t="s">
        <v>100</v>
      </c>
      <c r="E258">
        <v>11939.36</v>
      </c>
      <c r="F258">
        <v>11939.36</v>
      </c>
      <c r="G258">
        <v>0</v>
      </c>
      <c r="H258" t="s">
        <v>18</v>
      </c>
      <c r="I258">
        <v>0</v>
      </c>
    </row>
    <row r="259" spans="1:9" x14ac:dyDescent="0.25">
      <c r="A259">
        <v>283</v>
      </c>
      <c r="B259" s="1">
        <v>40554</v>
      </c>
      <c r="C259" t="s">
        <v>236</v>
      </c>
      <c r="D259" t="s">
        <v>100</v>
      </c>
      <c r="E259">
        <v>2000</v>
      </c>
      <c r="F259">
        <v>2000</v>
      </c>
      <c r="G259">
        <v>0</v>
      </c>
      <c r="H259" t="s">
        <v>18</v>
      </c>
      <c r="I259">
        <v>0</v>
      </c>
    </row>
    <row r="260" spans="1:9" x14ac:dyDescent="0.25">
      <c r="A260">
        <v>284</v>
      </c>
      <c r="B260" s="1">
        <v>40576</v>
      </c>
      <c r="C260" t="s">
        <v>255</v>
      </c>
      <c r="D260" t="s">
        <v>100</v>
      </c>
      <c r="E260">
        <v>2500</v>
      </c>
      <c r="F260">
        <v>2500</v>
      </c>
      <c r="G260">
        <v>0</v>
      </c>
      <c r="H260" t="s">
        <v>18</v>
      </c>
      <c r="I260">
        <v>0</v>
      </c>
    </row>
    <row r="261" spans="1:9" x14ac:dyDescent="0.25">
      <c r="A261">
        <v>285</v>
      </c>
      <c r="B261" s="1">
        <v>40612</v>
      </c>
      <c r="C261" t="s">
        <v>236</v>
      </c>
      <c r="D261" t="s">
        <v>100</v>
      </c>
      <c r="E261">
        <v>467.51</v>
      </c>
      <c r="F261">
        <v>467.51</v>
      </c>
      <c r="G261">
        <v>0</v>
      </c>
      <c r="H261" t="s">
        <v>18</v>
      </c>
      <c r="I261">
        <v>0</v>
      </c>
    </row>
    <row r="262" spans="1:9" x14ac:dyDescent="0.25">
      <c r="A262">
        <v>288</v>
      </c>
      <c r="B262" s="1">
        <v>40724</v>
      </c>
      <c r="C262" t="s">
        <v>256</v>
      </c>
      <c r="D262" t="s">
        <v>100</v>
      </c>
      <c r="E262">
        <v>5900</v>
      </c>
      <c r="F262">
        <v>5900</v>
      </c>
      <c r="G262">
        <v>0</v>
      </c>
      <c r="H262" t="s">
        <v>18</v>
      </c>
      <c r="I262">
        <v>0</v>
      </c>
    </row>
    <row r="263" spans="1:9" x14ac:dyDescent="0.25">
      <c r="A263">
        <v>289</v>
      </c>
      <c r="B263" s="1">
        <v>40724</v>
      </c>
      <c r="C263" t="s">
        <v>256</v>
      </c>
      <c r="D263" t="s">
        <v>100</v>
      </c>
      <c r="E263">
        <v>29700</v>
      </c>
      <c r="F263">
        <v>29700</v>
      </c>
      <c r="G263">
        <v>0</v>
      </c>
      <c r="H263" t="s">
        <v>18</v>
      </c>
      <c r="I263">
        <v>0</v>
      </c>
    </row>
    <row r="264" spans="1:9" x14ac:dyDescent="0.25">
      <c r="A264">
        <v>286</v>
      </c>
      <c r="B264" s="1">
        <v>40820</v>
      </c>
      <c r="C264" t="s">
        <v>132</v>
      </c>
      <c r="D264" t="s">
        <v>100</v>
      </c>
      <c r="E264">
        <v>1013.78</v>
      </c>
      <c r="F264">
        <v>1013.78</v>
      </c>
      <c r="G264">
        <v>0</v>
      </c>
      <c r="H264" t="s">
        <v>18</v>
      </c>
      <c r="I264">
        <v>0</v>
      </c>
    </row>
    <row r="265" spans="1:9" x14ac:dyDescent="0.25">
      <c r="A265">
        <v>290</v>
      </c>
      <c r="B265" s="1">
        <v>40827</v>
      </c>
      <c r="C265" t="s">
        <v>257</v>
      </c>
      <c r="D265" t="s">
        <v>100</v>
      </c>
      <c r="E265">
        <v>136657.59</v>
      </c>
      <c r="F265">
        <v>136657.59</v>
      </c>
      <c r="G265">
        <v>0</v>
      </c>
      <c r="H265" t="s">
        <v>18</v>
      </c>
      <c r="I265">
        <v>0</v>
      </c>
    </row>
    <row r="266" spans="1:9" x14ac:dyDescent="0.25">
      <c r="A266">
        <v>287</v>
      </c>
      <c r="B266" s="1">
        <v>40842</v>
      </c>
      <c r="C266" t="s">
        <v>236</v>
      </c>
      <c r="D266" t="s">
        <v>100</v>
      </c>
      <c r="E266">
        <v>1186.97</v>
      </c>
      <c r="F266">
        <v>1186.97</v>
      </c>
      <c r="G266">
        <v>0</v>
      </c>
      <c r="H266" t="s">
        <v>18</v>
      </c>
      <c r="I266">
        <v>0</v>
      </c>
    </row>
    <row r="267" spans="1:9" x14ac:dyDescent="0.25">
      <c r="A267">
        <v>291</v>
      </c>
      <c r="B267" s="1">
        <v>40878</v>
      </c>
      <c r="C267" t="s">
        <v>258</v>
      </c>
      <c r="D267" t="s">
        <v>100</v>
      </c>
      <c r="E267">
        <v>129532.18</v>
      </c>
      <c r="F267">
        <v>129532.18</v>
      </c>
      <c r="G267">
        <v>0</v>
      </c>
      <c r="H267" t="s">
        <v>18</v>
      </c>
      <c r="I267">
        <v>0</v>
      </c>
    </row>
    <row r="268" spans="1:9" x14ac:dyDescent="0.25">
      <c r="A268">
        <v>293</v>
      </c>
      <c r="B268" s="1">
        <v>41116</v>
      </c>
      <c r="C268" t="s">
        <v>260</v>
      </c>
      <c r="D268" t="s">
        <v>100</v>
      </c>
      <c r="E268">
        <v>55860.23</v>
      </c>
      <c r="F268">
        <v>55860.23</v>
      </c>
      <c r="G268">
        <v>0</v>
      </c>
      <c r="H268" t="s">
        <v>18</v>
      </c>
      <c r="I268">
        <v>0</v>
      </c>
    </row>
    <row r="269" spans="1:9" x14ac:dyDescent="0.25">
      <c r="A269">
        <v>294</v>
      </c>
      <c r="B269" s="1">
        <v>41184</v>
      </c>
      <c r="C269" t="s">
        <v>261</v>
      </c>
      <c r="D269" t="s">
        <v>100</v>
      </c>
      <c r="E269">
        <v>47000</v>
      </c>
      <c r="F269">
        <v>47000</v>
      </c>
      <c r="G269">
        <v>0</v>
      </c>
      <c r="H269" t="s">
        <v>18</v>
      </c>
      <c r="I269">
        <v>0</v>
      </c>
    </row>
    <row r="270" spans="1:9" x14ac:dyDescent="0.25">
      <c r="A270">
        <v>295</v>
      </c>
      <c r="B270" s="1">
        <v>41184</v>
      </c>
      <c r="C270" t="s">
        <v>262</v>
      </c>
      <c r="D270" t="s">
        <v>100</v>
      </c>
      <c r="E270">
        <v>18660</v>
      </c>
      <c r="F270">
        <v>18660</v>
      </c>
      <c r="G270">
        <v>0</v>
      </c>
      <c r="H270" t="s">
        <v>18</v>
      </c>
      <c r="I270">
        <v>0</v>
      </c>
    </row>
    <row r="271" spans="1:9" x14ac:dyDescent="0.25">
      <c r="A271">
        <v>296</v>
      </c>
      <c r="B271" s="1">
        <v>41223</v>
      </c>
      <c r="C271" t="s">
        <v>263</v>
      </c>
      <c r="D271" t="s">
        <v>100</v>
      </c>
      <c r="E271">
        <v>45000</v>
      </c>
      <c r="F271">
        <v>45000</v>
      </c>
      <c r="G271">
        <v>0</v>
      </c>
      <c r="H271" t="s">
        <v>18</v>
      </c>
      <c r="I271">
        <v>0</v>
      </c>
    </row>
    <row r="272" spans="1:9" x14ac:dyDescent="0.25">
      <c r="A272">
        <v>297</v>
      </c>
      <c r="B272" s="1">
        <v>41246</v>
      </c>
      <c r="C272" t="s">
        <v>264</v>
      </c>
      <c r="D272" t="s">
        <v>100</v>
      </c>
      <c r="E272">
        <v>1257.79</v>
      </c>
      <c r="F272">
        <v>1257.79</v>
      </c>
      <c r="G272">
        <v>0</v>
      </c>
      <c r="H272" t="s">
        <v>18</v>
      </c>
      <c r="I272">
        <v>0</v>
      </c>
    </row>
    <row r="273" spans="1:9" x14ac:dyDescent="0.25">
      <c r="A273">
        <v>302</v>
      </c>
      <c r="B273" s="1">
        <v>41365</v>
      </c>
      <c r="C273" t="s">
        <v>266</v>
      </c>
      <c r="D273" t="s">
        <v>100</v>
      </c>
      <c r="E273">
        <v>14400</v>
      </c>
      <c r="F273">
        <v>14400</v>
      </c>
      <c r="G273">
        <v>0</v>
      </c>
      <c r="H273" t="s">
        <v>18</v>
      </c>
      <c r="I273">
        <v>0</v>
      </c>
    </row>
    <row r="274" spans="1:9" x14ac:dyDescent="0.25">
      <c r="A274">
        <v>305</v>
      </c>
      <c r="B274" s="1">
        <v>41439</v>
      </c>
      <c r="C274" t="s">
        <v>269</v>
      </c>
      <c r="D274" t="s">
        <v>100</v>
      </c>
      <c r="E274">
        <v>11500</v>
      </c>
      <c r="F274">
        <v>11500</v>
      </c>
      <c r="G274">
        <v>0</v>
      </c>
      <c r="H274" t="s">
        <v>18</v>
      </c>
      <c r="I274">
        <v>0</v>
      </c>
    </row>
    <row r="275" spans="1:9" x14ac:dyDescent="0.25">
      <c r="A275">
        <v>306</v>
      </c>
      <c r="B275" s="1">
        <v>41486</v>
      </c>
      <c r="C275" t="s">
        <v>270</v>
      </c>
      <c r="D275" t="s">
        <v>100</v>
      </c>
      <c r="E275">
        <v>10500</v>
      </c>
      <c r="F275">
        <v>10500</v>
      </c>
      <c r="G275">
        <v>0</v>
      </c>
      <c r="H275" t="s">
        <v>18</v>
      </c>
      <c r="I275">
        <v>0</v>
      </c>
    </row>
    <row r="276" spans="1:9" x14ac:dyDescent="0.25">
      <c r="A276">
        <v>308</v>
      </c>
      <c r="B276" s="1">
        <v>41530</v>
      </c>
      <c r="C276" t="s">
        <v>272</v>
      </c>
      <c r="D276" t="s">
        <v>100</v>
      </c>
      <c r="E276">
        <v>5019</v>
      </c>
      <c r="F276">
        <v>5019</v>
      </c>
      <c r="G276">
        <v>0</v>
      </c>
      <c r="H276" t="s">
        <v>18</v>
      </c>
      <c r="I276">
        <v>0</v>
      </c>
    </row>
    <row r="277" spans="1:9" x14ac:dyDescent="0.25">
      <c r="A277">
        <v>298</v>
      </c>
      <c r="B277" s="1">
        <v>41542</v>
      </c>
      <c r="C277" t="s">
        <v>265</v>
      </c>
      <c r="D277" t="s">
        <v>100</v>
      </c>
      <c r="E277">
        <v>10666.67</v>
      </c>
      <c r="F277">
        <v>10666.67</v>
      </c>
      <c r="G277">
        <v>0</v>
      </c>
      <c r="H277" t="s">
        <v>18</v>
      </c>
      <c r="I277">
        <v>0</v>
      </c>
    </row>
    <row r="278" spans="1:9" x14ac:dyDescent="0.25">
      <c r="A278">
        <v>299</v>
      </c>
      <c r="B278" s="1">
        <v>41542</v>
      </c>
      <c r="C278" t="s">
        <v>265</v>
      </c>
      <c r="D278" t="s">
        <v>100</v>
      </c>
      <c r="E278">
        <v>10666.67</v>
      </c>
      <c r="F278">
        <v>10666.67</v>
      </c>
      <c r="G278">
        <v>0</v>
      </c>
      <c r="H278" t="s">
        <v>18</v>
      </c>
      <c r="I278">
        <v>0</v>
      </c>
    </row>
    <row r="279" spans="1:9" x14ac:dyDescent="0.25">
      <c r="A279">
        <v>300</v>
      </c>
      <c r="B279" s="1">
        <v>41542</v>
      </c>
      <c r="C279" t="s">
        <v>265</v>
      </c>
      <c r="D279" t="s">
        <v>100</v>
      </c>
      <c r="E279">
        <v>10666.66</v>
      </c>
      <c r="F279">
        <v>10666.66</v>
      </c>
      <c r="G279">
        <v>0</v>
      </c>
      <c r="H279" t="s">
        <v>18</v>
      </c>
      <c r="I279">
        <v>0</v>
      </c>
    </row>
    <row r="280" spans="1:9" x14ac:dyDescent="0.25">
      <c r="A280">
        <v>307</v>
      </c>
      <c r="B280" s="1">
        <v>41619</v>
      </c>
      <c r="C280" t="s">
        <v>271</v>
      </c>
      <c r="D280" t="s">
        <v>100</v>
      </c>
      <c r="E280">
        <v>6186</v>
      </c>
      <c r="F280">
        <v>6186</v>
      </c>
      <c r="G280">
        <v>0</v>
      </c>
      <c r="H280" t="s">
        <v>18</v>
      </c>
      <c r="I280">
        <v>0</v>
      </c>
    </row>
    <row r="281" spans="1:9" x14ac:dyDescent="0.25">
      <c r="A281">
        <v>303</v>
      </c>
      <c r="B281" s="1">
        <v>41639</v>
      </c>
      <c r="C281" t="s">
        <v>267</v>
      </c>
      <c r="D281" t="s">
        <v>100</v>
      </c>
      <c r="E281">
        <v>507532.23</v>
      </c>
      <c r="F281">
        <v>507532.23</v>
      </c>
      <c r="G281">
        <v>0</v>
      </c>
      <c r="H281" t="s">
        <v>18</v>
      </c>
      <c r="I281">
        <v>0</v>
      </c>
    </row>
    <row r="282" spans="1:9" x14ac:dyDescent="0.25">
      <c r="A282">
        <v>304</v>
      </c>
      <c r="B282" s="1">
        <v>41639</v>
      </c>
      <c r="C282" t="s">
        <v>268</v>
      </c>
      <c r="D282" t="s">
        <v>100</v>
      </c>
      <c r="E282">
        <v>41900.980000000003</v>
      </c>
      <c r="F282">
        <v>41900.980000000003</v>
      </c>
      <c r="G282">
        <v>0</v>
      </c>
      <c r="H282" t="s">
        <v>18</v>
      </c>
      <c r="I282">
        <v>0</v>
      </c>
    </row>
    <row r="283" spans="1:9" x14ac:dyDescent="0.25">
      <c r="A283">
        <v>309</v>
      </c>
      <c r="B283" s="1">
        <v>41640</v>
      </c>
      <c r="C283" t="s">
        <v>273</v>
      </c>
      <c r="D283" t="s">
        <v>100</v>
      </c>
      <c r="E283">
        <v>0</v>
      </c>
      <c r="F283">
        <v>0</v>
      </c>
      <c r="G283">
        <v>0</v>
      </c>
      <c r="H283" t="s">
        <v>18</v>
      </c>
      <c r="I283">
        <v>0</v>
      </c>
    </row>
    <row r="284" spans="1:9" x14ac:dyDescent="0.25">
      <c r="A284">
        <v>310</v>
      </c>
      <c r="B284" s="1">
        <v>41640</v>
      </c>
      <c r="C284" t="s">
        <v>274</v>
      </c>
      <c r="D284" t="s">
        <v>100</v>
      </c>
      <c r="E284">
        <v>0</v>
      </c>
      <c r="F284">
        <v>0</v>
      </c>
      <c r="G284">
        <v>0</v>
      </c>
      <c r="H284" t="s">
        <v>18</v>
      </c>
      <c r="I284">
        <v>0</v>
      </c>
    </row>
    <row r="285" spans="1:9" x14ac:dyDescent="0.25">
      <c r="A285">
        <v>312</v>
      </c>
      <c r="B285" s="1">
        <v>42058</v>
      </c>
      <c r="C285" t="s">
        <v>275</v>
      </c>
      <c r="D285" t="s">
        <v>100</v>
      </c>
      <c r="E285">
        <v>4200</v>
      </c>
      <c r="F285">
        <v>4200</v>
      </c>
      <c r="G285">
        <v>0</v>
      </c>
      <c r="H285" t="s">
        <v>18</v>
      </c>
      <c r="I285">
        <v>0</v>
      </c>
    </row>
    <row r="286" spans="1:9" x14ac:dyDescent="0.25">
      <c r="A286">
        <v>318</v>
      </c>
      <c r="B286" s="1">
        <v>42065</v>
      </c>
      <c r="C286" t="s">
        <v>264</v>
      </c>
      <c r="D286" t="s">
        <v>100</v>
      </c>
      <c r="E286">
        <v>2816.11</v>
      </c>
      <c r="F286">
        <v>2816.11</v>
      </c>
      <c r="G286">
        <v>0</v>
      </c>
      <c r="H286" t="s">
        <v>18</v>
      </c>
      <c r="I286">
        <v>0</v>
      </c>
    </row>
    <row r="287" spans="1:9" x14ac:dyDescent="0.25">
      <c r="A287">
        <v>331</v>
      </c>
      <c r="B287" s="1">
        <v>42089</v>
      </c>
      <c r="C287" t="s">
        <v>283</v>
      </c>
      <c r="D287" t="s">
        <v>100</v>
      </c>
      <c r="E287">
        <v>2661.74</v>
      </c>
      <c r="F287">
        <v>2661.74</v>
      </c>
      <c r="G287">
        <v>0</v>
      </c>
      <c r="H287" t="s">
        <v>18</v>
      </c>
      <c r="I287">
        <v>0</v>
      </c>
    </row>
    <row r="288" spans="1:9" x14ac:dyDescent="0.25">
      <c r="A288">
        <v>329</v>
      </c>
      <c r="B288" s="1">
        <v>42101</v>
      </c>
      <c r="C288" t="s">
        <v>281</v>
      </c>
      <c r="D288" t="s">
        <v>100</v>
      </c>
      <c r="E288">
        <v>591150.62</v>
      </c>
      <c r="F288">
        <v>591150.62</v>
      </c>
      <c r="G288">
        <v>0</v>
      </c>
      <c r="H288" t="s">
        <v>18</v>
      </c>
      <c r="I288">
        <v>0</v>
      </c>
    </row>
    <row r="289" spans="1:9" x14ac:dyDescent="0.25">
      <c r="A289">
        <v>328</v>
      </c>
      <c r="B289" s="1">
        <v>42132</v>
      </c>
      <c r="C289" t="s">
        <v>207</v>
      </c>
      <c r="D289" t="s">
        <v>100</v>
      </c>
      <c r="E289">
        <v>325567.19</v>
      </c>
      <c r="F289">
        <v>325567.19</v>
      </c>
      <c r="G289">
        <v>0</v>
      </c>
      <c r="H289" t="s">
        <v>18</v>
      </c>
      <c r="I289">
        <v>0</v>
      </c>
    </row>
    <row r="290" spans="1:9" x14ac:dyDescent="0.25">
      <c r="A290">
        <v>330</v>
      </c>
      <c r="B290" s="1">
        <v>42132</v>
      </c>
      <c r="C290" t="s">
        <v>282</v>
      </c>
      <c r="D290" t="s">
        <v>100</v>
      </c>
      <c r="E290">
        <v>19950</v>
      </c>
      <c r="F290">
        <v>19950</v>
      </c>
      <c r="G290">
        <v>0</v>
      </c>
      <c r="H290" t="s">
        <v>18</v>
      </c>
      <c r="I290">
        <v>0</v>
      </c>
    </row>
    <row r="291" spans="1:9" x14ac:dyDescent="0.25">
      <c r="A291">
        <v>332</v>
      </c>
      <c r="B291" s="1">
        <v>42137</v>
      </c>
      <c r="C291" t="s">
        <v>284</v>
      </c>
      <c r="D291" t="s">
        <v>100</v>
      </c>
      <c r="E291">
        <v>59750</v>
      </c>
      <c r="F291">
        <v>59750</v>
      </c>
      <c r="G291">
        <v>0</v>
      </c>
      <c r="H291" t="s">
        <v>18</v>
      </c>
      <c r="I291">
        <v>0</v>
      </c>
    </row>
    <row r="292" spans="1:9" x14ac:dyDescent="0.25">
      <c r="A292">
        <v>319</v>
      </c>
      <c r="B292" s="1">
        <v>42156</v>
      </c>
      <c r="C292" t="s">
        <v>277</v>
      </c>
      <c r="D292" t="s">
        <v>100</v>
      </c>
      <c r="E292">
        <v>2155.6</v>
      </c>
      <c r="F292">
        <v>2155.6</v>
      </c>
      <c r="G292">
        <v>0</v>
      </c>
      <c r="H292" t="s">
        <v>18</v>
      </c>
      <c r="I292">
        <v>0</v>
      </c>
    </row>
    <row r="293" spans="1:9" x14ac:dyDescent="0.25">
      <c r="A293">
        <v>322</v>
      </c>
      <c r="B293" s="1">
        <v>42159</v>
      </c>
      <c r="C293" t="s">
        <v>278</v>
      </c>
      <c r="D293" t="s">
        <v>100</v>
      </c>
      <c r="E293">
        <v>2110.69</v>
      </c>
      <c r="F293">
        <v>2110.69</v>
      </c>
      <c r="G293">
        <v>0</v>
      </c>
      <c r="H293" t="s">
        <v>18</v>
      </c>
      <c r="I293">
        <v>0</v>
      </c>
    </row>
    <row r="294" spans="1:9" x14ac:dyDescent="0.25">
      <c r="A294">
        <v>323</v>
      </c>
      <c r="B294" s="1">
        <v>42180</v>
      </c>
      <c r="C294" t="s">
        <v>277</v>
      </c>
      <c r="D294" t="s">
        <v>100</v>
      </c>
      <c r="E294">
        <v>7597.77</v>
      </c>
      <c r="F294">
        <v>7597.77</v>
      </c>
      <c r="G294">
        <v>0</v>
      </c>
      <c r="H294" t="s">
        <v>18</v>
      </c>
      <c r="I294">
        <v>0</v>
      </c>
    </row>
    <row r="295" spans="1:9" x14ac:dyDescent="0.25">
      <c r="A295">
        <v>313</v>
      </c>
      <c r="B295" s="1">
        <v>42185</v>
      </c>
      <c r="C295" t="s">
        <v>236</v>
      </c>
      <c r="D295" t="s">
        <v>100</v>
      </c>
      <c r="E295">
        <v>3950</v>
      </c>
      <c r="F295">
        <v>3950</v>
      </c>
      <c r="G295">
        <v>0</v>
      </c>
      <c r="H295" t="s">
        <v>18</v>
      </c>
      <c r="I295">
        <v>0</v>
      </c>
    </row>
    <row r="296" spans="1:9" x14ac:dyDescent="0.25">
      <c r="A296">
        <v>314</v>
      </c>
      <c r="B296" s="1">
        <v>42185</v>
      </c>
      <c r="C296" t="s">
        <v>276</v>
      </c>
      <c r="D296" t="s">
        <v>100</v>
      </c>
      <c r="E296">
        <v>3750</v>
      </c>
      <c r="F296">
        <v>3750</v>
      </c>
      <c r="G296">
        <v>0</v>
      </c>
      <c r="H296" t="s">
        <v>18</v>
      </c>
      <c r="I296">
        <v>0</v>
      </c>
    </row>
    <row r="297" spans="1:9" x14ac:dyDescent="0.25">
      <c r="A297">
        <v>325</v>
      </c>
      <c r="B297" s="1">
        <v>42200</v>
      </c>
      <c r="C297" t="s">
        <v>279</v>
      </c>
      <c r="D297" t="s">
        <v>100</v>
      </c>
      <c r="E297">
        <v>6016.16</v>
      </c>
      <c r="F297">
        <v>6016.16</v>
      </c>
      <c r="G297">
        <v>0</v>
      </c>
      <c r="H297" t="s">
        <v>18</v>
      </c>
      <c r="I297">
        <v>0</v>
      </c>
    </row>
    <row r="298" spans="1:9" x14ac:dyDescent="0.25">
      <c r="A298">
        <v>311</v>
      </c>
      <c r="B298" s="1">
        <v>42216</v>
      </c>
      <c r="C298" t="s">
        <v>212</v>
      </c>
      <c r="D298" t="s">
        <v>100</v>
      </c>
      <c r="E298">
        <v>41355</v>
      </c>
      <c r="F298">
        <v>41355</v>
      </c>
      <c r="G298">
        <v>0</v>
      </c>
      <c r="H298" t="s">
        <v>18</v>
      </c>
      <c r="I298">
        <v>0</v>
      </c>
    </row>
    <row r="299" spans="1:9" x14ac:dyDescent="0.25">
      <c r="A299">
        <v>333</v>
      </c>
      <c r="B299" s="1">
        <v>42224</v>
      </c>
      <c r="C299" t="s">
        <v>285</v>
      </c>
      <c r="D299" t="s">
        <v>100</v>
      </c>
      <c r="E299">
        <v>3735</v>
      </c>
      <c r="F299">
        <v>3735</v>
      </c>
      <c r="G299">
        <v>0</v>
      </c>
      <c r="H299" t="s">
        <v>18</v>
      </c>
      <c r="I299">
        <v>0</v>
      </c>
    </row>
    <row r="300" spans="1:9" x14ac:dyDescent="0.25">
      <c r="A300">
        <v>315</v>
      </c>
      <c r="B300" s="1">
        <v>42230</v>
      </c>
      <c r="C300" t="s">
        <v>236</v>
      </c>
      <c r="D300" t="s">
        <v>100</v>
      </c>
      <c r="E300">
        <v>1695</v>
      </c>
      <c r="F300">
        <v>1695</v>
      </c>
      <c r="G300">
        <v>0</v>
      </c>
      <c r="H300" t="s">
        <v>18</v>
      </c>
      <c r="I300">
        <v>0</v>
      </c>
    </row>
    <row r="301" spans="1:9" x14ac:dyDescent="0.25">
      <c r="A301">
        <v>327</v>
      </c>
      <c r="B301" s="1">
        <v>42262</v>
      </c>
      <c r="C301" t="s">
        <v>280</v>
      </c>
      <c r="D301" t="s">
        <v>100</v>
      </c>
      <c r="E301">
        <v>19950</v>
      </c>
      <c r="F301">
        <v>19950</v>
      </c>
      <c r="G301">
        <v>0</v>
      </c>
      <c r="H301" t="s">
        <v>18</v>
      </c>
      <c r="I301">
        <v>0</v>
      </c>
    </row>
    <row r="302" spans="1:9" x14ac:dyDescent="0.25">
      <c r="A302">
        <v>316</v>
      </c>
      <c r="B302" s="1">
        <v>42340</v>
      </c>
      <c r="C302" t="s">
        <v>150</v>
      </c>
      <c r="D302" t="s">
        <v>100</v>
      </c>
      <c r="E302">
        <v>5250</v>
      </c>
      <c r="F302">
        <v>5250</v>
      </c>
      <c r="G302">
        <v>0</v>
      </c>
      <c r="H302" t="s">
        <v>18</v>
      </c>
      <c r="I302">
        <v>0</v>
      </c>
    </row>
    <row r="303" spans="1:9" x14ac:dyDescent="0.25">
      <c r="A303">
        <v>336</v>
      </c>
      <c r="B303" s="1">
        <v>42437</v>
      </c>
      <c r="C303" t="s">
        <v>288</v>
      </c>
      <c r="D303" t="s">
        <v>100</v>
      </c>
      <c r="E303">
        <v>54877</v>
      </c>
      <c r="F303">
        <v>54877</v>
      </c>
      <c r="G303">
        <v>0</v>
      </c>
      <c r="H303" t="s">
        <v>18</v>
      </c>
      <c r="I303">
        <v>0</v>
      </c>
    </row>
    <row r="304" spans="1:9" x14ac:dyDescent="0.25">
      <c r="A304">
        <v>337</v>
      </c>
      <c r="B304" s="1">
        <v>42528</v>
      </c>
      <c r="C304" t="s">
        <v>289</v>
      </c>
      <c r="D304" t="s">
        <v>100</v>
      </c>
      <c r="E304">
        <v>36618</v>
      </c>
      <c r="F304">
        <v>36618</v>
      </c>
      <c r="G304">
        <v>0</v>
      </c>
      <c r="H304" t="s">
        <v>18</v>
      </c>
      <c r="I304">
        <v>0</v>
      </c>
    </row>
    <row r="305" spans="1:9" x14ac:dyDescent="0.25">
      <c r="A305">
        <v>338</v>
      </c>
      <c r="B305" s="1">
        <v>42528</v>
      </c>
      <c r="C305" t="s">
        <v>290</v>
      </c>
      <c r="D305" t="s">
        <v>100</v>
      </c>
      <c r="E305">
        <v>29017</v>
      </c>
      <c r="F305">
        <v>29017</v>
      </c>
      <c r="G305">
        <v>0</v>
      </c>
      <c r="H305" t="s">
        <v>18</v>
      </c>
      <c r="I305">
        <v>0</v>
      </c>
    </row>
    <row r="306" spans="1:9" x14ac:dyDescent="0.25">
      <c r="A306">
        <v>339</v>
      </c>
      <c r="B306" s="1">
        <v>42528</v>
      </c>
      <c r="C306" t="s">
        <v>291</v>
      </c>
      <c r="D306" t="s">
        <v>100</v>
      </c>
      <c r="E306">
        <v>45690</v>
      </c>
      <c r="F306">
        <v>45690</v>
      </c>
      <c r="G306">
        <v>0</v>
      </c>
      <c r="H306" t="s">
        <v>18</v>
      </c>
      <c r="I306">
        <v>0</v>
      </c>
    </row>
    <row r="307" spans="1:9" x14ac:dyDescent="0.25">
      <c r="A307">
        <v>335</v>
      </c>
      <c r="B307" s="1">
        <v>42612</v>
      </c>
      <c r="C307" t="s">
        <v>287</v>
      </c>
      <c r="D307" t="s">
        <v>100</v>
      </c>
      <c r="E307">
        <v>195422.12</v>
      </c>
      <c r="F307">
        <v>195422.12</v>
      </c>
      <c r="G307">
        <v>0</v>
      </c>
      <c r="H307" t="s">
        <v>18</v>
      </c>
      <c r="I307">
        <v>0</v>
      </c>
    </row>
    <row r="308" spans="1:9" x14ac:dyDescent="0.25">
      <c r="A308">
        <v>334</v>
      </c>
      <c r="B308" s="1">
        <v>42674</v>
      </c>
      <c r="C308" t="s">
        <v>286</v>
      </c>
      <c r="D308" t="s">
        <v>100</v>
      </c>
      <c r="E308">
        <v>147164.62</v>
      </c>
      <c r="F308">
        <v>147164.62</v>
      </c>
      <c r="G308">
        <v>0</v>
      </c>
      <c r="H308" t="s">
        <v>18</v>
      </c>
      <c r="I308">
        <v>0</v>
      </c>
    </row>
    <row r="309" spans="1:9" x14ac:dyDescent="0.25">
      <c r="A309">
        <v>357</v>
      </c>
      <c r="B309" s="1">
        <v>42736</v>
      </c>
      <c r="C309" t="s">
        <v>301</v>
      </c>
      <c r="D309" t="s">
        <v>100</v>
      </c>
      <c r="E309">
        <v>47343</v>
      </c>
      <c r="F309">
        <v>47343</v>
      </c>
      <c r="G309">
        <v>0</v>
      </c>
      <c r="H309" t="s">
        <v>18</v>
      </c>
      <c r="I309">
        <v>0</v>
      </c>
    </row>
    <row r="310" spans="1:9" x14ac:dyDescent="0.25">
      <c r="A310">
        <v>340</v>
      </c>
      <c r="B310" s="1">
        <v>42807</v>
      </c>
      <c r="C310" t="s">
        <v>292</v>
      </c>
      <c r="D310" t="s">
        <v>100</v>
      </c>
      <c r="E310">
        <v>3345</v>
      </c>
      <c r="F310">
        <v>3345</v>
      </c>
      <c r="G310">
        <v>0</v>
      </c>
      <c r="H310" t="s">
        <v>18</v>
      </c>
      <c r="I310">
        <v>0</v>
      </c>
    </row>
    <row r="311" spans="1:9" x14ac:dyDescent="0.25">
      <c r="A311">
        <v>341</v>
      </c>
      <c r="B311" s="1">
        <v>42823</v>
      </c>
      <c r="C311" t="s">
        <v>293</v>
      </c>
      <c r="D311" t="s">
        <v>100</v>
      </c>
      <c r="E311">
        <v>791.75</v>
      </c>
      <c r="F311">
        <v>791.75</v>
      </c>
      <c r="G311">
        <v>0</v>
      </c>
      <c r="H311" t="s">
        <v>18</v>
      </c>
      <c r="I311">
        <v>0</v>
      </c>
    </row>
    <row r="312" spans="1:9" x14ac:dyDescent="0.25">
      <c r="A312">
        <v>342</v>
      </c>
      <c r="B312" s="1">
        <v>42830</v>
      </c>
      <c r="C312" t="s">
        <v>294</v>
      </c>
      <c r="D312" t="s">
        <v>100</v>
      </c>
      <c r="E312">
        <v>1789.14</v>
      </c>
      <c r="F312">
        <v>1789.14</v>
      </c>
      <c r="G312">
        <v>0</v>
      </c>
      <c r="H312" t="s">
        <v>18</v>
      </c>
      <c r="I312">
        <v>0</v>
      </c>
    </row>
    <row r="313" spans="1:9" x14ac:dyDescent="0.25">
      <c r="A313">
        <v>343</v>
      </c>
      <c r="B313" s="1">
        <v>42831</v>
      </c>
      <c r="C313" t="s">
        <v>295</v>
      </c>
      <c r="D313" t="s">
        <v>100</v>
      </c>
      <c r="E313">
        <v>2426.27</v>
      </c>
      <c r="F313">
        <v>2426.27</v>
      </c>
      <c r="G313">
        <v>0</v>
      </c>
      <c r="H313" t="s">
        <v>18</v>
      </c>
      <c r="I313">
        <v>0</v>
      </c>
    </row>
    <row r="314" spans="1:9" x14ac:dyDescent="0.25">
      <c r="A314">
        <v>344</v>
      </c>
      <c r="B314" s="1">
        <v>42842</v>
      </c>
      <c r="C314" t="s">
        <v>240</v>
      </c>
      <c r="D314" t="s">
        <v>100</v>
      </c>
      <c r="E314">
        <v>671.1</v>
      </c>
      <c r="F314">
        <v>671.1</v>
      </c>
      <c r="G314">
        <v>0</v>
      </c>
      <c r="H314" t="s">
        <v>18</v>
      </c>
      <c r="I314">
        <v>0</v>
      </c>
    </row>
    <row r="315" spans="1:9" x14ac:dyDescent="0.25">
      <c r="A315">
        <v>345</v>
      </c>
      <c r="B315" s="1">
        <v>42842</v>
      </c>
      <c r="C315" t="s">
        <v>240</v>
      </c>
      <c r="D315" t="s">
        <v>100</v>
      </c>
      <c r="E315">
        <v>0</v>
      </c>
      <c r="F315">
        <v>0</v>
      </c>
      <c r="G315">
        <v>0</v>
      </c>
      <c r="H315" t="s">
        <v>18</v>
      </c>
      <c r="I315">
        <v>0</v>
      </c>
    </row>
    <row r="316" spans="1:9" x14ac:dyDescent="0.25">
      <c r="A316">
        <v>346</v>
      </c>
      <c r="B316" s="1">
        <v>42853</v>
      </c>
      <c r="C316" t="s">
        <v>296</v>
      </c>
      <c r="D316" t="s">
        <v>100</v>
      </c>
      <c r="E316">
        <v>2475</v>
      </c>
      <c r="F316">
        <v>2475</v>
      </c>
      <c r="G316">
        <v>0</v>
      </c>
      <c r="H316" t="s">
        <v>18</v>
      </c>
      <c r="I316">
        <v>0</v>
      </c>
    </row>
    <row r="317" spans="1:9" x14ac:dyDescent="0.25">
      <c r="A317">
        <v>347</v>
      </c>
      <c r="B317" s="1">
        <v>42853</v>
      </c>
      <c r="C317" t="s">
        <v>297</v>
      </c>
      <c r="D317" t="s">
        <v>100</v>
      </c>
      <c r="E317">
        <v>1470.22</v>
      </c>
      <c r="F317">
        <v>1470.22</v>
      </c>
      <c r="G317">
        <v>0</v>
      </c>
      <c r="H317" t="s">
        <v>18</v>
      </c>
      <c r="I317">
        <v>0</v>
      </c>
    </row>
    <row r="318" spans="1:9" x14ac:dyDescent="0.25">
      <c r="A318">
        <v>348</v>
      </c>
      <c r="B318" s="1">
        <v>42879</v>
      </c>
      <c r="C318" t="s">
        <v>298</v>
      </c>
      <c r="D318" t="s">
        <v>100</v>
      </c>
      <c r="E318">
        <v>2775</v>
      </c>
      <c r="F318">
        <v>2775</v>
      </c>
      <c r="G318">
        <v>0</v>
      </c>
      <c r="H318" t="s">
        <v>18</v>
      </c>
      <c r="I318">
        <v>0</v>
      </c>
    </row>
    <row r="319" spans="1:9" x14ac:dyDescent="0.25">
      <c r="A319">
        <v>360</v>
      </c>
      <c r="B319" s="1">
        <v>42902</v>
      </c>
      <c r="C319" t="s">
        <v>304</v>
      </c>
      <c r="D319" t="s">
        <v>100</v>
      </c>
      <c r="E319">
        <v>56842.12</v>
      </c>
      <c r="F319">
        <v>56842.12</v>
      </c>
      <c r="G319">
        <v>0</v>
      </c>
      <c r="H319" t="s">
        <v>18</v>
      </c>
      <c r="I319">
        <v>0</v>
      </c>
    </row>
    <row r="320" spans="1:9" x14ac:dyDescent="0.25">
      <c r="A320">
        <v>359</v>
      </c>
      <c r="B320" s="1">
        <v>42926</v>
      </c>
      <c r="C320" t="s">
        <v>303</v>
      </c>
      <c r="D320" t="s">
        <v>100</v>
      </c>
      <c r="E320">
        <v>2450</v>
      </c>
      <c r="F320">
        <v>2450</v>
      </c>
      <c r="G320">
        <v>0</v>
      </c>
      <c r="H320" t="s">
        <v>18</v>
      </c>
      <c r="I320">
        <v>0</v>
      </c>
    </row>
    <row r="321" spans="1:9" x14ac:dyDescent="0.25">
      <c r="A321">
        <v>349</v>
      </c>
      <c r="B321" s="1">
        <v>42930</v>
      </c>
      <c r="C321" t="s">
        <v>299</v>
      </c>
      <c r="D321" t="s">
        <v>100</v>
      </c>
      <c r="E321">
        <v>2387.08</v>
      </c>
      <c r="F321">
        <v>2387.08</v>
      </c>
      <c r="G321">
        <v>0</v>
      </c>
      <c r="H321" t="s">
        <v>18</v>
      </c>
      <c r="I321">
        <v>0</v>
      </c>
    </row>
    <row r="322" spans="1:9" x14ac:dyDescent="0.25">
      <c r="A322">
        <v>358</v>
      </c>
      <c r="B322" s="1">
        <v>42948</v>
      </c>
      <c r="C322" t="s">
        <v>302</v>
      </c>
      <c r="D322" t="s">
        <v>100</v>
      </c>
      <c r="E322">
        <v>16245.89</v>
      </c>
      <c r="F322">
        <v>16245.89</v>
      </c>
      <c r="G322">
        <v>0</v>
      </c>
      <c r="H322" t="s">
        <v>18</v>
      </c>
      <c r="I322">
        <v>0</v>
      </c>
    </row>
    <row r="323" spans="1:9" x14ac:dyDescent="0.25">
      <c r="A323">
        <v>350</v>
      </c>
      <c r="B323" s="1">
        <v>43100</v>
      </c>
      <c r="C323" t="s">
        <v>300</v>
      </c>
      <c r="D323" t="s">
        <v>100</v>
      </c>
      <c r="E323">
        <v>25196.799999999999</v>
      </c>
      <c r="F323">
        <v>25196.799999999999</v>
      </c>
      <c r="G323">
        <v>0</v>
      </c>
      <c r="H323" t="s">
        <v>18</v>
      </c>
      <c r="I323">
        <v>0</v>
      </c>
    </row>
    <row r="324" spans="1:9" x14ac:dyDescent="0.25">
      <c r="A324">
        <v>351</v>
      </c>
      <c r="B324" s="1">
        <v>43100</v>
      </c>
      <c r="C324" t="s">
        <v>300</v>
      </c>
      <c r="D324" t="s">
        <v>100</v>
      </c>
      <c r="E324">
        <v>25196.799999999999</v>
      </c>
      <c r="F324">
        <v>25196.799999999999</v>
      </c>
      <c r="G324">
        <v>0</v>
      </c>
      <c r="H324" t="s">
        <v>18</v>
      </c>
      <c r="I324">
        <v>0</v>
      </c>
    </row>
    <row r="325" spans="1:9" x14ac:dyDescent="0.25">
      <c r="A325">
        <v>352</v>
      </c>
      <c r="B325" s="1">
        <v>43100</v>
      </c>
      <c r="C325" t="s">
        <v>300</v>
      </c>
      <c r="D325" t="s">
        <v>100</v>
      </c>
      <c r="E325">
        <v>25196.799999999999</v>
      </c>
      <c r="F325">
        <v>25196.799999999999</v>
      </c>
      <c r="G325">
        <v>0</v>
      </c>
      <c r="H325" t="s">
        <v>18</v>
      </c>
      <c r="I325">
        <v>0</v>
      </c>
    </row>
    <row r="326" spans="1:9" x14ac:dyDescent="0.25">
      <c r="A326">
        <v>353</v>
      </c>
      <c r="B326" s="1">
        <v>43100</v>
      </c>
      <c r="C326" t="s">
        <v>300</v>
      </c>
      <c r="D326" t="s">
        <v>100</v>
      </c>
      <c r="E326">
        <v>25196.799999999999</v>
      </c>
      <c r="F326">
        <v>25196.799999999999</v>
      </c>
      <c r="G326">
        <v>0</v>
      </c>
      <c r="H326" t="s">
        <v>18</v>
      </c>
      <c r="I326">
        <v>0</v>
      </c>
    </row>
    <row r="327" spans="1:9" x14ac:dyDescent="0.25">
      <c r="A327">
        <v>354</v>
      </c>
      <c r="B327" s="1">
        <v>43100</v>
      </c>
      <c r="C327" t="s">
        <v>300</v>
      </c>
      <c r="D327" t="s">
        <v>100</v>
      </c>
      <c r="E327">
        <v>25196.799999999999</v>
      </c>
      <c r="F327">
        <v>25196.799999999999</v>
      </c>
      <c r="G327">
        <v>0</v>
      </c>
      <c r="H327" t="s">
        <v>18</v>
      </c>
      <c r="I327">
        <v>0</v>
      </c>
    </row>
    <row r="328" spans="1:9" x14ac:dyDescent="0.25">
      <c r="A328">
        <v>365</v>
      </c>
      <c r="B328" s="1">
        <v>43109</v>
      </c>
      <c r="C328" t="s">
        <v>309</v>
      </c>
      <c r="D328" t="s">
        <v>100</v>
      </c>
      <c r="E328">
        <v>2095</v>
      </c>
      <c r="F328">
        <v>2095</v>
      </c>
      <c r="G328">
        <v>0</v>
      </c>
      <c r="H328" t="s">
        <v>18</v>
      </c>
      <c r="I328">
        <v>0</v>
      </c>
    </row>
    <row r="329" spans="1:9" x14ac:dyDescent="0.25">
      <c r="A329">
        <v>361</v>
      </c>
      <c r="B329" s="1">
        <v>43117</v>
      </c>
      <c r="C329" t="s">
        <v>305</v>
      </c>
      <c r="D329" t="s">
        <v>100</v>
      </c>
      <c r="E329">
        <v>3900</v>
      </c>
      <c r="F329">
        <v>3900</v>
      </c>
      <c r="G329">
        <v>0</v>
      </c>
      <c r="H329" t="s">
        <v>18</v>
      </c>
      <c r="I329">
        <v>0</v>
      </c>
    </row>
    <row r="330" spans="1:9" x14ac:dyDescent="0.25">
      <c r="A330">
        <v>363</v>
      </c>
      <c r="B330" s="1">
        <v>43164</v>
      </c>
      <c r="C330" t="s">
        <v>307</v>
      </c>
      <c r="D330" t="s">
        <v>100</v>
      </c>
      <c r="E330">
        <v>343599.09</v>
      </c>
      <c r="F330">
        <v>343599.09</v>
      </c>
      <c r="G330">
        <v>0</v>
      </c>
      <c r="H330" t="s">
        <v>18</v>
      </c>
      <c r="I330">
        <v>0</v>
      </c>
    </row>
    <row r="331" spans="1:9" x14ac:dyDescent="0.25">
      <c r="A331">
        <v>367</v>
      </c>
      <c r="B331" s="1">
        <v>43194</v>
      </c>
      <c r="C331" t="s">
        <v>264</v>
      </c>
      <c r="D331" t="s">
        <v>100</v>
      </c>
      <c r="E331">
        <v>1400</v>
      </c>
      <c r="F331">
        <v>1400</v>
      </c>
      <c r="G331">
        <v>0</v>
      </c>
      <c r="H331" t="s">
        <v>18</v>
      </c>
      <c r="I331">
        <v>0</v>
      </c>
    </row>
    <row r="332" spans="1:9" x14ac:dyDescent="0.25">
      <c r="A332">
        <v>364</v>
      </c>
      <c r="B332" s="1">
        <v>43195</v>
      </c>
      <c r="C332" t="s">
        <v>308</v>
      </c>
      <c r="D332" t="s">
        <v>100</v>
      </c>
      <c r="E332">
        <v>15200</v>
      </c>
      <c r="F332">
        <v>15200</v>
      </c>
      <c r="G332">
        <v>0</v>
      </c>
      <c r="H332" t="s">
        <v>18</v>
      </c>
      <c r="I332">
        <v>0</v>
      </c>
    </row>
    <row r="333" spans="1:9" x14ac:dyDescent="0.25">
      <c r="A333">
        <v>366</v>
      </c>
      <c r="B333" s="1">
        <v>43245</v>
      </c>
      <c r="C333" t="s">
        <v>133</v>
      </c>
      <c r="D333" t="s">
        <v>100</v>
      </c>
      <c r="E333">
        <v>2029.2</v>
      </c>
      <c r="F333">
        <v>2029.2</v>
      </c>
      <c r="G333">
        <v>0</v>
      </c>
      <c r="H333" t="s">
        <v>18</v>
      </c>
      <c r="I333">
        <v>0</v>
      </c>
    </row>
    <row r="334" spans="1:9" x14ac:dyDescent="0.25">
      <c r="A334">
        <v>362</v>
      </c>
      <c r="B334" s="1">
        <v>43369</v>
      </c>
      <c r="C334" t="s">
        <v>306</v>
      </c>
      <c r="D334" t="s">
        <v>100</v>
      </c>
      <c r="E334">
        <v>345272.63</v>
      </c>
      <c r="F334">
        <v>345272.63</v>
      </c>
      <c r="G334">
        <v>0</v>
      </c>
      <c r="H334" t="s">
        <v>18</v>
      </c>
      <c r="I334">
        <v>0</v>
      </c>
    </row>
    <row r="335" spans="1:9" x14ac:dyDescent="0.25">
      <c r="A335">
        <v>371</v>
      </c>
      <c r="B335" s="1">
        <v>43496</v>
      </c>
      <c r="C335" t="s">
        <v>312</v>
      </c>
      <c r="D335" t="s">
        <v>100</v>
      </c>
      <c r="E335">
        <v>2782200.76</v>
      </c>
      <c r="F335">
        <v>2782200.76</v>
      </c>
      <c r="G335">
        <v>0</v>
      </c>
      <c r="H335" t="s">
        <v>18</v>
      </c>
      <c r="I335">
        <v>0</v>
      </c>
    </row>
    <row r="336" spans="1:9" x14ac:dyDescent="0.25">
      <c r="A336">
        <v>368</v>
      </c>
      <c r="B336" s="1">
        <v>43683</v>
      </c>
      <c r="C336" t="s">
        <v>310</v>
      </c>
      <c r="D336" t="s">
        <v>100</v>
      </c>
      <c r="E336">
        <v>22349</v>
      </c>
      <c r="F336">
        <v>22349</v>
      </c>
      <c r="G336">
        <v>0</v>
      </c>
      <c r="H336" t="s">
        <v>18</v>
      </c>
      <c r="I336">
        <v>0</v>
      </c>
    </row>
    <row r="337" spans="1:9" x14ac:dyDescent="0.25">
      <c r="A337">
        <v>370</v>
      </c>
      <c r="B337" s="1">
        <v>43748</v>
      </c>
      <c r="C337" t="s">
        <v>236</v>
      </c>
      <c r="D337" t="s">
        <v>100</v>
      </c>
      <c r="E337">
        <v>4995</v>
      </c>
      <c r="F337">
        <v>4995</v>
      </c>
      <c r="G337">
        <v>0</v>
      </c>
      <c r="H337" t="s">
        <v>18</v>
      </c>
      <c r="I337">
        <v>0</v>
      </c>
    </row>
    <row r="338" spans="1:9" x14ac:dyDescent="0.25">
      <c r="A338">
        <v>369</v>
      </c>
      <c r="B338" s="1">
        <v>43766</v>
      </c>
      <c r="C338" t="s">
        <v>311</v>
      </c>
      <c r="D338" t="s">
        <v>100</v>
      </c>
      <c r="E338">
        <v>8532.02</v>
      </c>
      <c r="F338">
        <v>8532.02</v>
      </c>
      <c r="G338">
        <v>0</v>
      </c>
      <c r="H338" t="s">
        <v>18</v>
      </c>
      <c r="I338">
        <v>0</v>
      </c>
    </row>
    <row r="339" spans="1:9" x14ac:dyDescent="0.25">
      <c r="A339">
        <v>384</v>
      </c>
      <c r="B339" s="1">
        <v>43860</v>
      </c>
      <c r="C339" t="s">
        <v>323</v>
      </c>
      <c r="D339" t="s">
        <v>100</v>
      </c>
      <c r="E339">
        <v>105300</v>
      </c>
      <c r="F339">
        <v>105300</v>
      </c>
      <c r="G339">
        <v>0</v>
      </c>
      <c r="H339" t="s">
        <v>18</v>
      </c>
      <c r="I339">
        <v>6065.2799999999988</v>
      </c>
    </row>
    <row r="340" spans="1:9" x14ac:dyDescent="0.25">
      <c r="A340">
        <v>385</v>
      </c>
      <c r="B340" s="1">
        <v>43860</v>
      </c>
      <c r="C340" t="s">
        <v>324</v>
      </c>
      <c r="D340" t="s">
        <v>100</v>
      </c>
      <c r="E340">
        <v>41250</v>
      </c>
      <c r="F340">
        <v>41250</v>
      </c>
      <c r="G340">
        <v>0</v>
      </c>
      <c r="H340" t="s">
        <v>18</v>
      </c>
      <c r="I340">
        <v>2376</v>
      </c>
    </row>
    <row r="341" spans="1:9" x14ac:dyDescent="0.25">
      <c r="A341">
        <v>381</v>
      </c>
      <c r="B341" s="1">
        <v>43936</v>
      </c>
      <c r="C341" t="s">
        <v>320</v>
      </c>
      <c r="D341" t="s">
        <v>100</v>
      </c>
      <c r="E341">
        <v>5950</v>
      </c>
      <c r="F341">
        <v>5950</v>
      </c>
      <c r="G341">
        <v>0</v>
      </c>
      <c r="H341" t="s">
        <v>18</v>
      </c>
      <c r="I341">
        <v>342.71999999999935</v>
      </c>
    </row>
    <row r="342" spans="1:9" x14ac:dyDescent="0.25">
      <c r="A342">
        <v>373</v>
      </c>
      <c r="B342" s="1">
        <v>43943</v>
      </c>
      <c r="C342" t="s">
        <v>133</v>
      </c>
      <c r="D342" t="s">
        <v>100</v>
      </c>
      <c r="E342">
        <v>823.14</v>
      </c>
      <c r="F342">
        <v>823.14</v>
      </c>
      <c r="G342">
        <v>0</v>
      </c>
      <c r="H342" t="s">
        <v>18</v>
      </c>
      <c r="I342">
        <v>47.409999999999968</v>
      </c>
    </row>
    <row r="343" spans="1:9" x14ac:dyDescent="0.25">
      <c r="A343">
        <v>374</v>
      </c>
      <c r="B343" s="1">
        <v>43943</v>
      </c>
      <c r="C343" t="s">
        <v>133</v>
      </c>
      <c r="D343" t="s">
        <v>100</v>
      </c>
      <c r="E343">
        <v>738.51</v>
      </c>
      <c r="F343">
        <v>738.51</v>
      </c>
      <c r="G343">
        <v>0</v>
      </c>
      <c r="H343" t="s">
        <v>18</v>
      </c>
      <c r="I343">
        <v>42.539999999999964</v>
      </c>
    </row>
    <row r="344" spans="1:9" x14ac:dyDescent="0.25">
      <c r="A344">
        <v>379</v>
      </c>
      <c r="B344" s="1">
        <v>43943</v>
      </c>
      <c r="C344" t="s">
        <v>318</v>
      </c>
      <c r="D344" t="s">
        <v>100</v>
      </c>
      <c r="E344">
        <v>10704.14</v>
      </c>
      <c r="F344">
        <v>10704.14</v>
      </c>
      <c r="G344">
        <v>0</v>
      </c>
      <c r="H344" t="s">
        <v>18</v>
      </c>
      <c r="I344">
        <v>616.55999999999949</v>
      </c>
    </row>
    <row r="345" spans="1:9" x14ac:dyDescent="0.25">
      <c r="A345">
        <v>372</v>
      </c>
      <c r="B345" s="1">
        <v>43978</v>
      </c>
      <c r="C345" t="s">
        <v>313</v>
      </c>
      <c r="D345" t="s">
        <v>100</v>
      </c>
      <c r="E345">
        <v>2724.4</v>
      </c>
      <c r="F345">
        <v>2724.4</v>
      </c>
      <c r="G345">
        <v>0</v>
      </c>
      <c r="H345" t="s">
        <v>18</v>
      </c>
      <c r="I345">
        <v>156.93000000000029</v>
      </c>
    </row>
    <row r="346" spans="1:9" x14ac:dyDescent="0.25">
      <c r="A346">
        <v>375</v>
      </c>
      <c r="B346" s="1">
        <v>43983</v>
      </c>
      <c r="C346" t="s">
        <v>314</v>
      </c>
      <c r="D346" t="s">
        <v>100</v>
      </c>
      <c r="E346">
        <v>30000</v>
      </c>
      <c r="F346">
        <v>30000</v>
      </c>
      <c r="G346">
        <v>0</v>
      </c>
      <c r="H346" t="s">
        <v>18</v>
      </c>
      <c r="I346">
        <v>1728</v>
      </c>
    </row>
    <row r="347" spans="1:9" x14ac:dyDescent="0.25">
      <c r="A347">
        <v>376</v>
      </c>
      <c r="B347" s="1">
        <v>44011</v>
      </c>
      <c r="C347" t="s">
        <v>315</v>
      </c>
      <c r="D347" t="s">
        <v>100</v>
      </c>
      <c r="E347">
        <v>1354579.8</v>
      </c>
      <c r="F347">
        <v>1354579.8</v>
      </c>
      <c r="G347">
        <v>0</v>
      </c>
      <c r="H347" t="s">
        <v>18</v>
      </c>
      <c r="I347">
        <v>78023.800000000047</v>
      </c>
    </row>
    <row r="348" spans="1:9" x14ac:dyDescent="0.25">
      <c r="A348">
        <v>383</v>
      </c>
      <c r="B348" s="1">
        <v>44012</v>
      </c>
      <c r="C348" t="s">
        <v>322</v>
      </c>
      <c r="D348" t="s">
        <v>100</v>
      </c>
      <c r="E348">
        <v>39460</v>
      </c>
      <c r="F348">
        <v>39460</v>
      </c>
      <c r="G348">
        <v>0</v>
      </c>
      <c r="H348" t="s">
        <v>18</v>
      </c>
      <c r="I348">
        <v>2272.9000000000015</v>
      </c>
    </row>
    <row r="349" spans="1:9" x14ac:dyDescent="0.25">
      <c r="A349">
        <v>377</v>
      </c>
      <c r="B349" s="1">
        <v>44050</v>
      </c>
      <c r="C349" t="s">
        <v>316</v>
      </c>
      <c r="D349" t="s">
        <v>100</v>
      </c>
      <c r="E349">
        <v>10000</v>
      </c>
      <c r="F349">
        <v>10000</v>
      </c>
      <c r="G349">
        <v>0</v>
      </c>
      <c r="H349" t="s">
        <v>18</v>
      </c>
      <c r="I349">
        <v>576</v>
      </c>
    </row>
    <row r="350" spans="1:9" x14ac:dyDescent="0.25">
      <c r="A350">
        <v>382</v>
      </c>
      <c r="B350" s="1">
        <v>44085</v>
      </c>
      <c r="C350" t="s">
        <v>321</v>
      </c>
      <c r="D350" t="s">
        <v>100</v>
      </c>
      <c r="E350">
        <v>31738</v>
      </c>
      <c r="F350">
        <v>31738</v>
      </c>
      <c r="G350">
        <v>0</v>
      </c>
      <c r="H350" t="s">
        <v>18</v>
      </c>
      <c r="I350">
        <v>1828.1100000000006</v>
      </c>
    </row>
    <row r="351" spans="1:9" x14ac:dyDescent="0.25">
      <c r="A351">
        <v>380</v>
      </c>
      <c r="B351" s="1">
        <v>44088</v>
      </c>
      <c r="C351" t="s">
        <v>319</v>
      </c>
      <c r="D351" t="s">
        <v>100</v>
      </c>
      <c r="E351">
        <v>18821.75</v>
      </c>
      <c r="F351">
        <v>18821.75</v>
      </c>
      <c r="G351">
        <v>0</v>
      </c>
      <c r="H351" t="s">
        <v>18</v>
      </c>
      <c r="I351">
        <v>1084.130000000001</v>
      </c>
    </row>
    <row r="352" spans="1:9" x14ac:dyDescent="0.25">
      <c r="A352">
        <v>378</v>
      </c>
      <c r="B352" s="1">
        <v>44132</v>
      </c>
      <c r="C352" t="s">
        <v>317</v>
      </c>
      <c r="D352" t="s">
        <v>100</v>
      </c>
      <c r="E352">
        <v>2500</v>
      </c>
      <c r="F352">
        <v>2500</v>
      </c>
      <c r="G352">
        <v>0</v>
      </c>
      <c r="H352" t="s">
        <v>18</v>
      </c>
      <c r="I352">
        <v>144</v>
      </c>
    </row>
    <row r="353" spans="1:9" x14ac:dyDescent="0.25">
      <c r="A353">
        <v>387</v>
      </c>
      <c r="B353" s="1">
        <v>44197</v>
      </c>
      <c r="C353" t="s">
        <v>326</v>
      </c>
      <c r="D353" t="s">
        <v>100</v>
      </c>
      <c r="E353">
        <v>411648.93</v>
      </c>
      <c r="F353">
        <v>411648.93</v>
      </c>
      <c r="G353">
        <v>0</v>
      </c>
      <c r="H353" t="s">
        <v>18</v>
      </c>
      <c r="I353">
        <v>123494.68</v>
      </c>
    </row>
    <row r="354" spans="1:9" x14ac:dyDescent="0.25">
      <c r="A354">
        <v>394</v>
      </c>
      <c r="B354" s="1">
        <v>44204</v>
      </c>
      <c r="C354" t="s">
        <v>333</v>
      </c>
      <c r="D354" t="s">
        <v>100</v>
      </c>
      <c r="E354">
        <v>3401.17</v>
      </c>
      <c r="F354">
        <v>3401.17</v>
      </c>
      <c r="G354">
        <v>0</v>
      </c>
      <c r="H354" t="s">
        <v>18</v>
      </c>
      <c r="I354">
        <v>587.7199999999998</v>
      </c>
    </row>
    <row r="355" spans="1:9" x14ac:dyDescent="0.25">
      <c r="A355">
        <v>388</v>
      </c>
      <c r="B355" s="1">
        <v>44215</v>
      </c>
      <c r="C355" t="s">
        <v>327</v>
      </c>
      <c r="D355" t="s">
        <v>100</v>
      </c>
      <c r="E355">
        <v>9980</v>
      </c>
      <c r="F355">
        <v>9980</v>
      </c>
      <c r="G355">
        <v>0</v>
      </c>
      <c r="H355" t="s">
        <v>18</v>
      </c>
      <c r="I355">
        <v>1724.5399999999991</v>
      </c>
    </row>
    <row r="356" spans="1:9" x14ac:dyDescent="0.25">
      <c r="A356">
        <v>389</v>
      </c>
      <c r="B356" s="1">
        <v>44227</v>
      </c>
      <c r="C356" t="s">
        <v>328</v>
      </c>
      <c r="D356" t="s">
        <v>100</v>
      </c>
      <c r="E356">
        <v>18894</v>
      </c>
      <c r="F356">
        <v>18894</v>
      </c>
      <c r="G356">
        <v>0</v>
      </c>
      <c r="H356" t="s">
        <v>18</v>
      </c>
      <c r="I356">
        <v>3264.8799999999992</v>
      </c>
    </row>
    <row r="357" spans="1:9" x14ac:dyDescent="0.25">
      <c r="A357">
        <v>391</v>
      </c>
      <c r="B357" s="1">
        <v>44273</v>
      </c>
      <c r="C357" t="s">
        <v>330</v>
      </c>
      <c r="D357" t="s">
        <v>100</v>
      </c>
      <c r="E357">
        <v>1500</v>
      </c>
      <c r="F357">
        <v>1500</v>
      </c>
      <c r="G357">
        <v>0</v>
      </c>
      <c r="H357" t="s">
        <v>18</v>
      </c>
      <c r="I357">
        <v>259.20000000000005</v>
      </c>
    </row>
    <row r="358" spans="1:9" x14ac:dyDescent="0.25">
      <c r="A358">
        <v>392</v>
      </c>
      <c r="B358" s="1">
        <v>44279</v>
      </c>
      <c r="C358" t="s">
        <v>331</v>
      </c>
      <c r="D358" t="s">
        <v>100</v>
      </c>
      <c r="E358">
        <v>1500</v>
      </c>
      <c r="F358">
        <v>1500</v>
      </c>
      <c r="G358">
        <v>0</v>
      </c>
      <c r="H358" t="s">
        <v>18</v>
      </c>
      <c r="I358">
        <v>259.20000000000005</v>
      </c>
    </row>
    <row r="359" spans="1:9" x14ac:dyDescent="0.25">
      <c r="A359">
        <v>393</v>
      </c>
      <c r="B359" s="1">
        <v>44305</v>
      </c>
      <c r="C359" t="s">
        <v>332</v>
      </c>
      <c r="D359" t="s">
        <v>100</v>
      </c>
      <c r="E359">
        <v>976</v>
      </c>
      <c r="F359">
        <v>976</v>
      </c>
      <c r="G359">
        <v>0</v>
      </c>
      <c r="H359" t="s">
        <v>18</v>
      </c>
      <c r="I359">
        <v>168.65000000000009</v>
      </c>
    </row>
    <row r="360" spans="1:9" x14ac:dyDescent="0.25">
      <c r="A360">
        <v>395</v>
      </c>
      <c r="B360" s="1">
        <v>44305</v>
      </c>
      <c r="C360" t="s">
        <v>334</v>
      </c>
      <c r="D360" t="s">
        <v>100</v>
      </c>
      <c r="E360">
        <v>727.34</v>
      </c>
      <c r="F360">
        <v>727.34</v>
      </c>
      <c r="G360">
        <v>0</v>
      </c>
      <c r="H360" t="s">
        <v>18</v>
      </c>
      <c r="I360">
        <v>125.68000000000006</v>
      </c>
    </row>
    <row r="361" spans="1:9" x14ac:dyDescent="0.25">
      <c r="A361">
        <v>397</v>
      </c>
      <c r="B361" s="1">
        <v>44356</v>
      </c>
      <c r="C361" t="s">
        <v>336</v>
      </c>
      <c r="D361" t="s">
        <v>100</v>
      </c>
      <c r="E361">
        <v>3695</v>
      </c>
      <c r="F361">
        <v>3695</v>
      </c>
      <c r="G361">
        <v>0</v>
      </c>
      <c r="H361" t="s">
        <v>18</v>
      </c>
      <c r="I361">
        <v>638.5</v>
      </c>
    </row>
    <row r="362" spans="1:9" x14ac:dyDescent="0.25">
      <c r="A362">
        <v>390</v>
      </c>
      <c r="B362" s="1">
        <v>44364</v>
      </c>
      <c r="C362" t="s">
        <v>329</v>
      </c>
      <c r="D362" t="s">
        <v>100</v>
      </c>
      <c r="E362">
        <v>33270.94</v>
      </c>
      <c r="F362">
        <v>33270.94</v>
      </c>
      <c r="G362">
        <v>0</v>
      </c>
      <c r="H362" t="s">
        <v>18</v>
      </c>
      <c r="I362">
        <v>5749.2200000000012</v>
      </c>
    </row>
    <row r="363" spans="1:9" x14ac:dyDescent="0.25">
      <c r="A363">
        <v>386</v>
      </c>
      <c r="B363" s="1">
        <v>44392</v>
      </c>
      <c r="C363" t="s">
        <v>325</v>
      </c>
      <c r="D363" t="s">
        <v>100</v>
      </c>
      <c r="E363">
        <v>276900</v>
      </c>
      <c r="F363">
        <v>276900</v>
      </c>
      <c r="G363">
        <v>0</v>
      </c>
      <c r="H363" t="s">
        <v>18</v>
      </c>
      <c r="I363">
        <v>83070</v>
      </c>
    </row>
    <row r="364" spans="1:9" x14ac:dyDescent="0.25">
      <c r="A364">
        <v>396</v>
      </c>
      <c r="B364" s="1">
        <v>44490</v>
      </c>
      <c r="C364" t="s">
        <v>335</v>
      </c>
      <c r="D364" t="s">
        <v>100</v>
      </c>
      <c r="E364">
        <v>5056.3500000000004</v>
      </c>
      <c r="F364">
        <v>5056.3500000000004</v>
      </c>
      <c r="G364">
        <v>0</v>
      </c>
      <c r="H364" t="s">
        <v>18</v>
      </c>
      <c r="I364">
        <v>873.74000000000069</v>
      </c>
    </row>
    <row r="365" spans="1:9" x14ac:dyDescent="0.25">
      <c r="A365">
        <v>398</v>
      </c>
      <c r="B365" s="1">
        <v>44561</v>
      </c>
      <c r="C365" t="s">
        <v>329</v>
      </c>
      <c r="D365" t="s">
        <v>100</v>
      </c>
      <c r="E365">
        <v>18258.330000000002</v>
      </c>
      <c r="F365">
        <v>18258.330000000002</v>
      </c>
      <c r="G365">
        <v>0</v>
      </c>
      <c r="H365" t="s">
        <v>18</v>
      </c>
      <c r="I365">
        <v>3155.0400000000009</v>
      </c>
    </row>
    <row r="366" spans="1:9" x14ac:dyDescent="0.25">
      <c r="A366">
        <v>399</v>
      </c>
      <c r="B366" s="1">
        <v>44561</v>
      </c>
      <c r="C366" t="s">
        <v>337</v>
      </c>
      <c r="D366" t="s">
        <v>100</v>
      </c>
      <c r="E366">
        <v>604935.74</v>
      </c>
      <c r="F366">
        <v>604935.74</v>
      </c>
      <c r="G366">
        <v>0</v>
      </c>
      <c r="H366" t="s">
        <v>18</v>
      </c>
      <c r="I366">
        <v>104532.89000000001</v>
      </c>
    </row>
    <row r="367" spans="1:9" x14ac:dyDescent="0.25">
      <c r="A367">
        <v>400</v>
      </c>
      <c r="B367" s="1">
        <v>44561</v>
      </c>
      <c r="C367" t="s">
        <v>338</v>
      </c>
      <c r="D367" t="s">
        <v>100</v>
      </c>
      <c r="E367">
        <v>112100.44</v>
      </c>
      <c r="F367">
        <v>112100.44</v>
      </c>
      <c r="G367">
        <v>0</v>
      </c>
      <c r="H367" t="s">
        <v>18</v>
      </c>
      <c r="I367">
        <v>19370.960000000006</v>
      </c>
    </row>
    <row r="368" spans="1:9" x14ac:dyDescent="0.25">
      <c r="A368">
        <v>401</v>
      </c>
      <c r="B368" s="1">
        <v>44561</v>
      </c>
      <c r="C368" t="s">
        <v>339</v>
      </c>
      <c r="D368" t="s">
        <v>100</v>
      </c>
      <c r="E368">
        <v>8446.75</v>
      </c>
      <c r="F368">
        <v>8446.75</v>
      </c>
      <c r="G368">
        <v>0</v>
      </c>
      <c r="H368" t="s">
        <v>18</v>
      </c>
      <c r="I368">
        <v>1459.6000000000004</v>
      </c>
    </row>
    <row r="369" spans="1:9" x14ac:dyDescent="0.25">
      <c r="A369">
        <v>402</v>
      </c>
      <c r="B369" s="1">
        <v>44561</v>
      </c>
      <c r="C369" t="s">
        <v>340</v>
      </c>
      <c r="D369" t="s">
        <v>170</v>
      </c>
      <c r="E369">
        <v>7240.07</v>
      </c>
      <c r="F369">
        <v>7240.07</v>
      </c>
      <c r="G369">
        <v>0</v>
      </c>
      <c r="H369" t="s">
        <v>134</v>
      </c>
      <c r="I369">
        <v>7240.07</v>
      </c>
    </row>
    <row r="370" spans="1:9" x14ac:dyDescent="0.25">
      <c r="A370">
        <v>405</v>
      </c>
      <c r="B370" s="1">
        <v>44607</v>
      </c>
      <c r="C370" t="s">
        <v>341</v>
      </c>
      <c r="D370" t="s">
        <v>100</v>
      </c>
      <c r="E370">
        <v>2989.17</v>
      </c>
      <c r="F370">
        <v>2989.17</v>
      </c>
      <c r="G370">
        <v>0</v>
      </c>
      <c r="H370" t="s">
        <v>18</v>
      </c>
      <c r="I370">
        <v>860.88000000000011</v>
      </c>
    </row>
    <row r="371" spans="1:9" x14ac:dyDescent="0.25">
      <c r="A371">
        <v>406</v>
      </c>
      <c r="B371" s="1">
        <v>44644</v>
      </c>
      <c r="C371" t="s">
        <v>329</v>
      </c>
      <c r="D371" t="s">
        <v>100</v>
      </c>
      <c r="E371">
        <v>5025.17</v>
      </c>
      <c r="F371">
        <v>5025.17</v>
      </c>
      <c r="G371">
        <v>0</v>
      </c>
      <c r="H371" t="s">
        <v>18</v>
      </c>
      <c r="I371">
        <v>1447.25</v>
      </c>
    </row>
    <row r="372" spans="1:9" x14ac:dyDescent="0.25">
      <c r="A372">
        <v>407</v>
      </c>
      <c r="B372" s="1">
        <v>44665</v>
      </c>
      <c r="C372" t="s">
        <v>342</v>
      </c>
      <c r="D372" t="s">
        <v>100</v>
      </c>
      <c r="E372">
        <v>1020.89</v>
      </c>
      <c r="F372">
        <v>1020.89</v>
      </c>
      <c r="G372">
        <v>0</v>
      </c>
      <c r="H372" t="s">
        <v>18</v>
      </c>
      <c r="I372">
        <v>294.02</v>
      </c>
    </row>
    <row r="373" spans="1:9" x14ac:dyDescent="0.25">
      <c r="A373">
        <v>408</v>
      </c>
      <c r="B373" s="1">
        <v>44665</v>
      </c>
      <c r="C373" t="s">
        <v>343</v>
      </c>
      <c r="D373" t="s">
        <v>100</v>
      </c>
      <c r="E373">
        <v>653.91999999999996</v>
      </c>
      <c r="F373">
        <v>653.91999999999996</v>
      </c>
      <c r="G373">
        <v>0</v>
      </c>
      <c r="H373" t="s">
        <v>18</v>
      </c>
      <c r="I373">
        <v>188.32999999999993</v>
      </c>
    </row>
    <row r="374" spans="1:9" x14ac:dyDescent="0.25">
      <c r="A374">
        <v>409</v>
      </c>
      <c r="B374" s="1">
        <v>44704</v>
      </c>
      <c r="C374" t="s">
        <v>327</v>
      </c>
      <c r="D374" t="s">
        <v>100</v>
      </c>
      <c r="E374">
        <v>4000</v>
      </c>
      <c r="F374">
        <v>4000</v>
      </c>
      <c r="G374">
        <v>0</v>
      </c>
      <c r="H374" t="s">
        <v>18</v>
      </c>
      <c r="I374">
        <v>1152</v>
      </c>
    </row>
    <row r="375" spans="1:9" x14ac:dyDescent="0.25">
      <c r="A375">
        <v>410</v>
      </c>
      <c r="B375" s="1">
        <v>44704</v>
      </c>
      <c r="C375" t="s">
        <v>329</v>
      </c>
      <c r="D375" t="s">
        <v>100</v>
      </c>
      <c r="E375">
        <v>9580.0300000000007</v>
      </c>
      <c r="F375">
        <v>9580.0300000000007</v>
      </c>
      <c r="G375">
        <v>0</v>
      </c>
      <c r="H375" t="s">
        <v>18</v>
      </c>
      <c r="I375">
        <v>2759.0500000000011</v>
      </c>
    </row>
    <row r="376" spans="1:9" x14ac:dyDescent="0.25">
      <c r="A376">
        <v>411</v>
      </c>
      <c r="B376" s="1">
        <v>44729</v>
      </c>
      <c r="C376" t="s">
        <v>344</v>
      </c>
      <c r="D376" t="s">
        <v>100</v>
      </c>
      <c r="E376">
        <v>7747.62</v>
      </c>
      <c r="F376">
        <v>7747.62</v>
      </c>
      <c r="G376">
        <v>0</v>
      </c>
      <c r="H376" t="s">
        <v>18</v>
      </c>
      <c r="I376">
        <v>2231.3199999999997</v>
      </c>
    </row>
    <row r="377" spans="1:9" x14ac:dyDescent="0.25">
      <c r="A377">
        <v>412</v>
      </c>
      <c r="B377" s="1">
        <v>44733</v>
      </c>
      <c r="C377" t="s">
        <v>329</v>
      </c>
      <c r="D377" t="s">
        <v>100</v>
      </c>
      <c r="E377">
        <v>11837.34</v>
      </c>
      <c r="F377">
        <v>11837.34</v>
      </c>
      <c r="G377">
        <v>0</v>
      </c>
      <c r="H377" t="s">
        <v>18</v>
      </c>
      <c r="I377">
        <v>3409.1499999999996</v>
      </c>
    </row>
    <row r="378" spans="1:9" x14ac:dyDescent="0.25">
      <c r="A378">
        <v>418</v>
      </c>
      <c r="B378" s="1">
        <v>44750</v>
      </c>
      <c r="C378" t="s">
        <v>349</v>
      </c>
      <c r="D378" t="s">
        <v>350</v>
      </c>
      <c r="E378">
        <v>102000</v>
      </c>
      <c r="F378">
        <v>102000</v>
      </c>
      <c r="G378">
        <v>0</v>
      </c>
      <c r="H378" t="s">
        <v>18</v>
      </c>
      <c r="I378">
        <v>97920</v>
      </c>
    </row>
    <row r="379" spans="1:9" x14ac:dyDescent="0.25">
      <c r="A379">
        <v>413</v>
      </c>
      <c r="B379" s="1">
        <v>44774</v>
      </c>
      <c r="C379" t="s">
        <v>329</v>
      </c>
      <c r="D379" t="s">
        <v>100</v>
      </c>
      <c r="E379">
        <v>828.02</v>
      </c>
      <c r="F379">
        <v>828.02</v>
      </c>
      <c r="G379">
        <v>0</v>
      </c>
      <c r="H379" t="s">
        <v>18</v>
      </c>
      <c r="I379">
        <v>238.47000000000003</v>
      </c>
    </row>
    <row r="380" spans="1:9" x14ac:dyDescent="0.25">
      <c r="A380">
        <v>417</v>
      </c>
      <c r="B380" s="1">
        <v>44792</v>
      </c>
      <c r="C380" t="s">
        <v>348</v>
      </c>
      <c r="D380" t="s">
        <v>100</v>
      </c>
      <c r="E380">
        <v>17500</v>
      </c>
      <c r="F380">
        <v>17500</v>
      </c>
      <c r="G380">
        <v>0</v>
      </c>
      <c r="H380" t="s">
        <v>18</v>
      </c>
      <c r="I380">
        <v>5040</v>
      </c>
    </row>
    <row r="381" spans="1:9" x14ac:dyDescent="0.25">
      <c r="A381">
        <v>414</v>
      </c>
      <c r="B381" s="1">
        <v>44819</v>
      </c>
      <c r="C381" t="s">
        <v>345</v>
      </c>
      <c r="D381" t="s">
        <v>100</v>
      </c>
      <c r="E381">
        <v>3448.8</v>
      </c>
      <c r="F381">
        <v>3448.8</v>
      </c>
      <c r="G381">
        <v>0</v>
      </c>
      <c r="H381" t="s">
        <v>18</v>
      </c>
      <c r="I381">
        <v>993.25</v>
      </c>
    </row>
    <row r="382" spans="1:9" x14ac:dyDescent="0.25">
      <c r="A382">
        <v>415</v>
      </c>
      <c r="B382" s="1">
        <v>44887</v>
      </c>
      <c r="C382" t="s">
        <v>346</v>
      </c>
      <c r="D382" t="s">
        <v>100</v>
      </c>
      <c r="E382">
        <v>30553.75</v>
      </c>
      <c r="F382">
        <v>30553.75</v>
      </c>
      <c r="G382">
        <v>0</v>
      </c>
      <c r="H382" t="s">
        <v>18</v>
      </c>
      <c r="I382">
        <v>8799.48</v>
      </c>
    </row>
    <row r="383" spans="1:9" x14ac:dyDescent="0.25">
      <c r="A383">
        <v>416</v>
      </c>
      <c r="B383" s="1">
        <v>44900</v>
      </c>
      <c r="C383" t="s">
        <v>347</v>
      </c>
      <c r="D383" t="s">
        <v>100</v>
      </c>
      <c r="E383">
        <v>2800</v>
      </c>
      <c r="F383">
        <v>2800</v>
      </c>
      <c r="G383">
        <v>0</v>
      </c>
      <c r="H383" t="s">
        <v>18</v>
      </c>
      <c r="I383">
        <v>806.40000000000009</v>
      </c>
    </row>
    <row r="384" spans="1:9" x14ac:dyDescent="0.25">
      <c r="A384">
        <v>419</v>
      </c>
      <c r="B384" s="1">
        <v>44939</v>
      </c>
      <c r="C384" t="s">
        <v>351</v>
      </c>
      <c r="D384" t="s">
        <v>170</v>
      </c>
      <c r="E384">
        <v>2000</v>
      </c>
      <c r="F384">
        <v>2000</v>
      </c>
      <c r="G384">
        <v>0</v>
      </c>
      <c r="H384" t="s">
        <v>134</v>
      </c>
      <c r="I384">
        <v>2000</v>
      </c>
    </row>
    <row r="385" spans="1:9" x14ac:dyDescent="0.25">
      <c r="A385">
        <v>420</v>
      </c>
      <c r="B385" s="1">
        <v>44943</v>
      </c>
      <c r="C385" t="s">
        <v>352</v>
      </c>
      <c r="D385" t="s">
        <v>170</v>
      </c>
      <c r="E385">
        <v>1000</v>
      </c>
      <c r="F385">
        <v>1000</v>
      </c>
      <c r="G385">
        <v>0</v>
      </c>
      <c r="H385" t="s">
        <v>134</v>
      </c>
      <c r="I385">
        <v>1000</v>
      </c>
    </row>
    <row r="386" spans="1:9" x14ac:dyDescent="0.25">
      <c r="A386">
        <v>427</v>
      </c>
      <c r="B386" s="1">
        <v>44943</v>
      </c>
      <c r="C386" t="s">
        <v>359</v>
      </c>
      <c r="D386" t="s">
        <v>100</v>
      </c>
      <c r="E386">
        <v>20553.5</v>
      </c>
      <c r="F386">
        <v>20553.5</v>
      </c>
      <c r="G386">
        <v>0</v>
      </c>
      <c r="H386" t="s">
        <v>18</v>
      </c>
      <c r="I386">
        <v>9865.68</v>
      </c>
    </row>
    <row r="387" spans="1:9" x14ac:dyDescent="0.25">
      <c r="A387">
        <v>421</v>
      </c>
      <c r="B387" s="1">
        <v>44950</v>
      </c>
      <c r="C387" t="s">
        <v>353</v>
      </c>
      <c r="D387" t="s">
        <v>170</v>
      </c>
      <c r="E387">
        <v>1500</v>
      </c>
      <c r="F387">
        <v>1500</v>
      </c>
      <c r="G387">
        <v>0</v>
      </c>
      <c r="H387" t="s">
        <v>134</v>
      </c>
      <c r="I387">
        <v>1500</v>
      </c>
    </row>
    <row r="388" spans="1:9" x14ac:dyDescent="0.25">
      <c r="A388">
        <v>422</v>
      </c>
      <c r="B388" s="1">
        <v>44965</v>
      </c>
      <c r="C388" t="s">
        <v>354</v>
      </c>
      <c r="D388" t="s">
        <v>170</v>
      </c>
      <c r="E388">
        <v>810</v>
      </c>
      <c r="F388">
        <v>810</v>
      </c>
      <c r="G388">
        <v>0</v>
      </c>
      <c r="H388" t="s">
        <v>134</v>
      </c>
      <c r="I388">
        <v>810</v>
      </c>
    </row>
    <row r="389" spans="1:9" x14ac:dyDescent="0.25">
      <c r="A389">
        <v>429</v>
      </c>
      <c r="B389" s="1">
        <v>44971</v>
      </c>
      <c r="C389" t="s">
        <v>361</v>
      </c>
      <c r="D389" t="s">
        <v>100</v>
      </c>
      <c r="E389">
        <v>6425.18</v>
      </c>
      <c r="F389">
        <v>6425.18</v>
      </c>
      <c r="G389">
        <v>0</v>
      </c>
      <c r="H389" t="s">
        <v>18</v>
      </c>
      <c r="I389">
        <v>3084.0800000000004</v>
      </c>
    </row>
    <row r="390" spans="1:9" x14ac:dyDescent="0.25">
      <c r="A390">
        <v>435</v>
      </c>
      <c r="B390" s="1">
        <v>44985</v>
      </c>
      <c r="C390" t="s">
        <v>362</v>
      </c>
      <c r="D390" t="s">
        <v>100</v>
      </c>
      <c r="E390">
        <v>8632.9500000000007</v>
      </c>
      <c r="F390">
        <v>8632.9500000000007</v>
      </c>
      <c r="G390">
        <v>0</v>
      </c>
      <c r="H390" t="s">
        <v>18</v>
      </c>
      <c r="I390">
        <v>4143.8200000000006</v>
      </c>
    </row>
    <row r="391" spans="1:9" x14ac:dyDescent="0.25">
      <c r="A391">
        <v>423</v>
      </c>
      <c r="B391" s="1">
        <v>45036</v>
      </c>
      <c r="C391" t="s">
        <v>355</v>
      </c>
      <c r="D391" t="s">
        <v>170</v>
      </c>
      <c r="E391">
        <v>1140.3599999999999</v>
      </c>
      <c r="F391">
        <v>1140.3599999999999</v>
      </c>
      <c r="G391">
        <v>0</v>
      </c>
      <c r="H391" t="s">
        <v>134</v>
      </c>
      <c r="I391">
        <v>1140.3599999999999</v>
      </c>
    </row>
    <row r="392" spans="1:9" x14ac:dyDescent="0.25">
      <c r="A392">
        <v>424</v>
      </c>
      <c r="B392" s="1">
        <v>45036</v>
      </c>
      <c r="C392" t="s">
        <v>356</v>
      </c>
      <c r="D392" t="s">
        <v>100</v>
      </c>
      <c r="E392">
        <v>701.04</v>
      </c>
      <c r="F392">
        <v>701.04</v>
      </c>
      <c r="G392">
        <v>0</v>
      </c>
      <c r="H392" t="s">
        <v>18</v>
      </c>
      <c r="I392">
        <v>336.49999999999994</v>
      </c>
    </row>
    <row r="393" spans="1:9" x14ac:dyDescent="0.25">
      <c r="A393">
        <v>430</v>
      </c>
      <c r="B393" s="1">
        <v>45036</v>
      </c>
      <c r="C393" t="s">
        <v>361</v>
      </c>
      <c r="D393" t="s">
        <v>100</v>
      </c>
      <c r="E393">
        <v>6450</v>
      </c>
      <c r="F393">
        <v>6450</v>
      </c>
      <c r="G393">
        <v>0</v>
      </c>
      <c r="H393" t="s">
        <v>18</v>
      </c>
      <c r="I393">
        <v>3096</v>
      </c>
    </row>
    <row r="394" spans="1:9" x14ac:dyDescent="0.25">
      <c r="A394">
        <v>428</v>
      </c>
      <c r="B394" s="1">
        <v>45040</v>
      </c>
      <c r="C394" t="s">
        <v>360</v>
      </c>
      <c r="D394" t="s">
        <v>100</v>
      </c>
      <c r="E394">
        <v>31774.16</v>
      </c>
      <c r="F394">
        <v>31774.16</v>
      </c>
      <c r="G394">
        <v>0</v>
      </c>
      <c r="H394" t="s">
        <v>18</v>
      </c>
      <c r="I394">
        <v>15251.600000000002</v>
      </c>
    </row>
    <row r="395" spans="1:9" x14ac:dyDescent="0.25">
      <c r="A395">
        <v>425</v>
      </c>
      <c r="B395" s="1">
        <v>45047</v>
      </c>
      <c r="C395" t="s">
        <v>357</v>
      </c>
      <c r="D395" t="s">
        <v>170</v>
      </c>
      <c r="E395">
        <v>421.94</v>
      </c>
      <c r="F395">
        <v>421.94</v>
      </c>
      <c r="G395">
        <v>0</v>
      </c>
      <c r="H395" t="s">
        <v>134</v>
      </c>
      <c r="I395">
        <v>421.94</v>
      </c>
    </row>
    <row r="396" spans="1:9" x14ac:dyDescent="0.25">
      <c r="A396">
        <v>438</v>
      </c>
      <c r="B396" s="1">
        <v>45047</v>
      </c>
      <c r="C396" t="s">
        <v>365</v>
      </c>
      <c r="D396" t="s">
        <v>100</v>
      </c>
      <c r="E396">
        <v>174938.57</v>
      </c>
      <c r="F396">
        <v>174938.57</v>
      </c>
      <c r="G396">
        <v>0</v>
      </c>
      <c r="H396" t="s">
        <v>18</v>
      </c>
      <c r="I396">
        <v>83970.520000000019</v>
      </c>
    </row>
    <row r="397" spans="1:9" x14ac:dyDescent="0.25">
      <c r="A397">
        <v>439</v>
      </c>
      <c r="B397" s="1">
        <v>45050</v>
      </c>
      <c r="C397" t="s">
        <v>366</v>
      </c>
      <c r="D397" t="s">
        <v>100</v>
      </c>
      <c r="E397">
        <v>36500</v>
      </c>
      <c r="F397">
        <v>36500</v>
      </c>
      <c r="G397">
        <v>0</v>
      </c>
      <c r="H397" t="s">
        <v>18</v>
      </c>
      <c r="I397">
        <v>17520</v>
      </c>
    </row>
    <row r="398" spans="1:9" x14ac:dyDescent="0.25">
      <c r="A398">
        <v>431</v>
      </c>
      <c r="B398" s="1">
        <v>45070</v>
      </c>
      <c r="C398" t="s">
        <v>327</v>
      </c>
      <c r="D398" t="s">
        <v>100</v>
      </c>
      <c r="E398">
        <v>8850</v>
      </c>
      <c r="F398">
        <v>8850</v>
      </c>
      <c r="G398">
        <v>0</v>
      </c>
      <c r="H398" t="s">
        <v>18</v>
      </c>
      <c r="I398">
        <v>4248</v>
      </c>
    </row>
    <row r="399" spans="1:9" x14ac:dyDescent="0.25">
      <c r="A399">
        <v>436</v>
      </c>
      <c r="B399" s="1">
        <v>45107</v>
      </c>
      <c r="C399" t="s">
        <v>363</v>
      </c>
      <c r="D399" t="s">
        <v>100</v>
      </c>
      <c r="E399">
        <v>12613.02</v>
      </c>
      <c r="F399">
        <v>12613.02</v>
      </c>
      <c r="G399">
        <v>0</v>
      </c>
      <c r="H399" t="s">
        <v>18</v>
      </c>
      <c r="I399">
        <v>6054.25</v>
      </c>
    </row>
    <row r="400" spans="1:9" x14ac:dyDescent="0.25">
      <c r="A400">
        <v>432</v>
      </c>
      <c r="B400" s="1">
        <v>45142</v>
      </c>
      <c r="C400" t="s">
        <v>327</v>
      </c>
      <c r="D400" t="s">
        <v>100</v>
      </c>
      <c r="E400">
        <v>4850</v>
      </c>
      <c r="F400">
        <v>4850</v>
      </c>
      <c r="G400">
        <v>0</v>
      </c>
      <c r="H400" t="s">
        <v>18</v>
      </c>
      <c r="I400">
        <v>2328</v>
      </c>
    </row>
    <row r="401" spans="1:9" x14ac:dyDescent="0.25">
      <c r="A401">
        <v>441</v>
      </c>
      <c r="B401" s="1">
        <v>45199</v>
      </c>
      <c r="C401" t="s">
        <v>361</v>
      </c>
      <c r="D401" t="s">
        <v>100</v>
      </c>
      <c r="E401">
        <v>8500</v>
      </c>
      <c r="F401">
        <v>8500</v>
      </c>
      <c r="G401">
        <v>0</v>
      </c>
      <c r="H401" t="s">
        <v>18</v>
      </c>
      <c r="I401">
        <v>4080</v>
      </c>
    </row>
    <row r="402" spans="1:9" x14ac:dyDescent="0.25">
      <c r="A402">
        <v>440</v>
      </c>
      <c r="B402" s="1">
        <v>45257</v>
      </c>
      <c r="C402" t="s">
        <v>367</v>
      </c>
      <c r="D402" t="s">
        <v>100</v>
      </c>
      <c r="E402">
        <v>25000</v>
      </c>
      <c r="F402">
        <v>25000</v>
      </c>
      <c r="G402">
        <v>0</v>
      </c>
      <c r="H402" t="s">
        <v>18</v>
      </c>
      <c r="I402">
        <v>12000</v>
      </c>
    </row>
    <row r="403" spans="1:9" x14ac:dyDescent="0.25">
      <c r="A403">
        <v>442</v>
      </c>
      <c r="B403" s="1">
        <v>45260</v>
      </c>
      <c r="C403" t="s">
        <v>368</v>
      </c>
      <c r="D403" t="s">
        <v>100</v>
      </c>
      <c r="E403">
        <v>67395</v>
      </c>
      <c r="F403">
        <v>67395</v>
      </c>
      <c r="G403">
        <v>0</v>
      </c>
      <c r="H403" t="s">
        <v>18</v>
      </c>
      <c r="I403">
        <v>32349.599999999999</v>
      </c>
    </row>
    <row r="404" spans="1:9" x14ac:dyDescent="0.25">
      <c r="A404">
        <v>426</v>
      </c>
      <c r="B404" s="1">
        <v>45267</v>
      </c>
      <c r="C404" t="s">
        <v>358</v>
      </c>
      <c r="D404" t="s">
        <v>170</v>
      </c>
      <c r="E404">
        <v>14500</v>
      </c>
      <c r="F404">
        <v>14500</v>
      </c>
      <c r="G404">
        <v>0</v>
      </c>
      <c r="H404" t="s">
        <v>134</v>
      </c>
      <c r="I404">
        <v>14500</v>
      </c>
    </row>
    <row r="405" spans="1:9" x14ac:dyDescent="0.25">
      <c r="A405">
        <v>433</v>
      </c>
      <c r="B405" s="1">
        <v>45273</v>
      </c>
      <c r="C405" t="s">
        <v>361</v>
      </c>
      <c r="D405" t="s">
        <v>100</v>
      </c>
      <c r="E405">
        <v>8950</v>
      </c>
      <c r="F405">
        <v>8950</v>
      </c>
      <c r="G405">
        <v>0</v>
      </c>
      <c r="H405" t="s">
        <v>18</v>
      </c>
      <c r="I405">
        <v>4296</v>
      </c>
    </row>
    <row r="406" spans="1:9" x14ac:dyDescent="0.25">
      <c r="A406">
        <v>437</v>
      </c>
      <c r="B406" s="1">
        <v>45287</v>
      </c>
      <c r="C406" t="s">
        <v>364</v>
      </c>
      <c r="D406" t="s">
        <v>100</v>
      </c>
      <c r="E406">
        <v>61495</v>
      </c>
      <c r="F406">
        <v>61495</v>
      </c>
      <c r="G406">
        <v>0</v>
      </c>
      <c r="H406" t="s">
        <v>18</v>
      </c>
      <c r="I406">
        <v>29517.599999999999</v>
      </c>
    </row>
    <row r="407" spans="1:9" x14ac:dyDescent="0.25">
      <c r="A407">
        <v>434</v>
      </c>
      <c r="B407" s="1">
        <v>45291</v>
      </c>
      <c r="C407" t="s">
        <v>327</v>
      </c>
      <c r="D407" t="s">
        <v>100</v>
      </c>
      <c r="E407">
        <v>15100</v>
      </c>
      <c r="F407">
        <v>15100</v>
      </c>
      <c r="G407">
        <v>0</v>
      </c>
      <c r="H407" t="s">
        <v>18</v>
      </c>
      <c r="I407">
        <v>7248</v>
      </c>
    </row>
    <row r="408" spans="1:9" x14ac:dyDescent="0.25">
      <c r="A408">
        <v>453</v>
      </c>
      <c r="B408" s="1">
        <v>45299</v>
      </c>
      <c r="C408" t="s">
        <v>378</v>
      </c>
      <c r="D408" t="s">
        <v>100</v>
      </c>
      <c r="E408">
        <v>8300</v>
      </c>
      <c r="F408">
        <v>8300</v>
      </c>
      <c r="G408">
        <v>0</v>
      </c>
      <c r="H408" t="s">
        <v>18</v>
      </c>
      <c r="I408">
        <v>6640</v>
      </c>
    </row>
    <row r="409" spans="1:9" x14ac:dyDescent="0.25">
      <c r="A409">
        <v>452</v>
      </c>
      <c r="B409" s="1">
        <v>45309</v>
      </c>
      <c r="C409" t="s">
        <v>377</v>
      </c>
      <c r="D409" t="s">
        <v>100</v>
      </c>
      <c r="E409">
        <v>4754.84</v>
      </c>
      <c r="F409">
        <v>4754.84</v>
      </c>
      <c r="G409">
        <v>0</v>
      </c>
      <c r="H409" t="s">
        <v>18</v>
      </c>
      <c r="I409">
        <v>3803.87</v>
      </c>
    </row>
    <row r="410" spans="1:9" x14ac:dyDescent="0.25">
      <c r="A410">
        <v>449</v>
      </c>
      <c r="B410" s="1">
        <v>45342</v>
      </c>
      <c r="C410" t="s">
        <v>239</v>
      </c>
      <c r="D410" t="s">
        <v>100</v>
      </c>
      <c r="E410">
        <v>28500</v>
      </c>
      <c r="F410">
        <v>28500</v>
      </c>
      <c r="G410">
        <v>0</v>
      </c>
      <c r="H410" t="s">
        <v>18</v>
      </c>
      <c r="I410">
        <v>22800</v>
      </c>
    </row>
    <row r="411" spans="1:9" x14ac:dyDescent="0.25">
      <c r="A411">
        <v>451</v>
      </c>
      <c r="B411" s="1">
        <v>45343</v>
      </c>
      <c r="C411" t="s">
        <v>376</v>
      </c>
      <c r="D411" t="s">
        <v>100</v>
      </c>
      <c r="E411">
        <v>4444.8599999999997</v>
      </c>
      <c r="F411">
        <v>4444.8599999999997</v>
      </c>
      <c r="G411">
        <v>0</v>
      </c>
      <c r="H411" t="s">
        <v>18</v>
      </c>
      <c r="I411">
        <v>3555.8899999999994</v>
      </c>
    </row>
    <row r="412" spans="1:9" x14ac:dyDescent="0.25">
      <c r="A412">
        <v>450</v>
      </c>
      <c r="B412" s="1">
        <v>45366</v>
      </c>
      <c r="C412" t="s">
        <v>375</v>
      </c>
      <c r="D412" t="s">
        <v>100</v>
      </c>
      <c r="E412">
        <v>9266.94</v>
      </c>
      <c r="F412">
        <v>9266.94</v>
      </c>
      <c r="G412">
        <v>0</v>
      </c>
      <c r="H412" t="s">
        <v>18</v>
      </c>
      <c r="I412">
        <v>7413.55</v>
      </c>
    </row>
    <row r="413" spans="1:9" x14ac:dyDescent="0.25">
      <c r="A413">
        <v>445</v>
      </c>
      <c r="B413" s="1">
        <v>45398</v>
      </c>
      <c r="C413" t="s">
        <v>371</v>
      </c>
      <c r="D413" t="s">
        <v>100</v>
      </c>
      <c r="E413">
        <v>907.07</v>
      </c>
      <c r="F413">
        <v>907.07</v>
      </c>
      <c r="G413">
        <v>0</v>
      </c>
      <c r="H413" t="s">
        <v>18</v>
      </c>
      <c r="I413">
        <v>725.66000000000008</v>
      </c>
    </row>
    <row r="414" spans="1:9" x14ac:dyDescent="0.25">
      <c r="A414">
        <v>446</v>
      </c>
      <c r="B414" s="1">
        <v>45398</v>
      </c>
      <c r="C414" t="s">
        <v>372</v>
      </c>
      <c r="D414" t="s">
        <v>100</v>
      </c>
      <c r="E414">
        <v>720.88</v>
      </c>
      <c r="F414">
        <v>720.88</v>
      </c>
      <c r="G414">
        <v>0</v>
      </c>
      <c r="H414" t="s">
        <v>18</v>
      </c>
      <c r="I414">
        <v>576.70000000000005</v>
      </c>
    </row>
    <row r="415" spans="1:9" x14ac:dyDescent="0.25">
      <c r="A415">
        <v>443</v>
      </c>
      <c r="B415" s="1">
        <v>45473</v>
      </c>
      <c r="C415" t="s">
        <v>369</v>
      </c>
      <c r="D415" t="s">
        <v>100</v>
      </c>
      <c r="E415">
        <v>13638.89</v>
      </c>
      <c r="F415">
        <v>13638.89</v>
      </c>
      <c r="G415">
        <v>0</v>
      </c>
      <c r="H415" t="s">
        <v>18</v>
      </c>
      <c r="I415">
        <v>10911.109999999999</v>
      </c>
    </row>
    <row r="416" spans="1:9" x14ac:dyDescent="0.25">
      <c r="A416">
        <v>444</v>
      </c>
      <c r="B416" s="1">
        <v>45475</v>
      </c>
      <c r="C416" t="s">
        <v>370</v>
      </c>
      <c r="D416" t="s">
        <v>100</v>
      </c>
      <c r="E416">
        <v>75617.62</v>
      </c>
      <c r="F416">
        <v>75617.62</v>
      </c>
      <c r="G416">
        <v>0</v>
      </c>
      <c r="H416" t="s">
        <v>18</v>
      </c>
      <c r="I416">
        <v>60494.099999999991</v>
      </c>
    </row>
    <row r="417" spans="1:9" x14ac:dyDescent="0.25">
      <c r="A417">
        <v>447</v>
      </c>
      <c r="B417" s="1">
        <v>45631</v>
      </c>
      <c r="C417" t="s">
        <v>373</v>
      </c>
      <c r="D417" t="s">
        <v>100</v>
      </c>
      <c r="E417">
        <v>5860</v>
      </c>
      <c r="F417">
        <v>5860</v>
      </c>
      <c r="G417">
        <v>0</v>
      </c>
      <c r="H417" t="s">
        <v>18</v>
      </c>
      <c r="I417">
        <v>4688</v>
      </c>
    </row>
    <row r="418" spans="1:9" x14ac:dyDescent="0.25">
      <c r="A418">
        <v>448</v>
      </c>
      <c r="B418" s="1">
        <v>45638</v>
      </c>
      <c r="C418" t="s">
        <v>374</v>
      </c>
      <c r="D418" t="s">
        <v>100</v>
      </c>
      <c r="E418">
        <v>3250</v>
      </c>
      <c r="F418">
        <v>3250</v>
      </c>
      <c r="G418">
        <v>0</v>
      </c>
      <c r="H418" t="s">
        <v>18</v>
      </c>
      <c r="I418">
        <v>2600</v>
      </c>
    </row>
  </sheetData>
  <sortState xmlns:xlrd2="http://schemas.microsoft.com/office/spreadsheetml/2017/richdata2" ref="A2:I418">
    <sortCondition ref="B2:B4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31D3-C811-48B2-9256-CCB2EC317E69}">
  <sheetPr>
    <pageSetUpPr fitToPage="1"/>
  </sheetPr>
  <dimension ref="A1:L104"/>
  <sheetViews>
    <sheetView tabSelected="1" workbookViewId="0">
      <selection activeCell="D101" sqref="D101"/>
    </sheetView>
  </sheetViews>
  <sheetFormatPr defaultRowHeight="15" x14ac:dyDescent="0.25"/>
  <cols>
    <col min="1" max="1" width="8.7109375" customWidth="1"/>
    <col min="2" max="2" width="11.7109375" customWidth="1"/>
    <col min="3" max="3" width="47" customWidth="1"/>
    <col min="4" max="4" width="20.5703125" customWidth="1"/>
    <col min="5" max="5" width="11.5703125" customWidth="1"/>
    <col min="6" max="6" width="13.28515625" bestFit="1" customWidth="1"/>
    <col min="7" max="7" width="9" customWidth="1"/>
    <col min="8" max="8" width="14.140625" customWidth="1"/>
    <col min="9" max="9" width="14.28515625" customWidth="1"/>
    <col min="10" max="10" width="13.5703125" customWidth="1"/>
    <col min="11" max="11" width="15" customWidth="1"/>
    <col min="12" max="12" width="13.7109375" customWidth="1"/>
  </cols>
  <sheetData>
    <row r="1" spans="1:12" ht="30" x14ac:dyDescent="0.25">
      <c r="A1" s="3"/>
      <c r="B1" s="3"/>
      <c r="C1" s="3"/>
      <c r="D1" s="3"/>
      <c r="E1" s="3"/>
      <c r="F1" s="3"/>
      <c r="G1" s="3"/>
      <c r="H1" s="4" t="s">
        <v>381</v>
      </c>
      <c r="I1" s="4" t="s">
        <v>381</v>
      </c>
      <c r="J1" s="4" t="s">
        <v>381</v>
      </c>
      <c r="K1" s="4" t="s">
        <v>381</v>
      </c>
      <c r="L1" s="4" t="s">
        <v>381</v>
      </c>
    </row>
    <row r="2" spans="1:12" ht="45" x14ac:dyDescent="0.25">
      <c r="A2" s="4" t="s">
        <v>0</v>
      </c>
      <c r="B2" s="5" t="s">
        <v>1</v>
      </c>
      <c r="C2" s="5" t="s">
        <v>2</v>
      </c>
      <c r="D2" s="5" t="s">
        <v>380</v>
      </c>
      <c r="E2" s="5" t="s">
        <v>3</v>
      </c>
      <c r="F2" s="5" t="s">
        <v>4</v>
      </c>
      <c r="G2" s="5" t="s">
        <v>379</v>
      </c>
      <c r="H2" s="5">
        <v>2020</v>
      </c>
      <c r="I2" s="5">
        <v>2021</v>
      </c>
      <c r="J2" s="5">
        <v>2022</v>
      </c>
      <c r="K2" s="5">
        <v>2023</v>
      </c>
      <c r="L2" s="5">
        <v>2024</v>
      </c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3">
        <v>384</v>
      </c>
      <c r="B4" s="8">
        <v>43860</v>
      </c>
      <c r="C4" s="3" t="s">
        <v>323</v>
      </c>
      <c r="D4" s="3" t="s">
        <v>387</v>
      </c>
      <c r="E4" s="3" t="s">
        <v>100</v>
      </c>
      <c r="F4" s="9">
        <v>105300</v>
      </c>
      <c r="G4" s="3">
        <v>62.5</v>
      </c>
      <c r="H4" s="9">
        <f>+(F4/G4)*0.917808219178082</f>
        <v>1546.3232876712325</v>
      </c>
      <c r="I4" s="9">
        <f>+F4/G4</f>
        <v>1684.8</v>
      </c>
      <c r="J4" s="9">
        <f>+F4/G4</f>
        <v>1684.8</v>
      </c>
      <c r="K4" s="9">
        <f>+F4/G4</f>
        <v>1684.8</v>
      </c>
      <c r="L4" s="9">
        <f>+F4/G4</f>
        <v>1684.8</v>
      </c>
    </row>
    <row r="5" spans="1:12" x14ac:dyDescent="0.25">
      <c r="A5" s="3">
        <v>385</v>
      </c>
      <c r="B5" s="8">
        <v>43860</v>
      </c>
      <c r="C5" s="3" t="s">
        <v>324</v>
      </c>
      <c r="D5" s="3" t="s">
        <v>387</v>
      </c>
      <c r="E5" s="3" t="s">
        <v>100</v>
      </c>
      <c r="F5" s="9">
        <v>41250</v>
      </c>
      <c r="G5" s="3">
        <v>62.5</v>
      </c>
      <c r="H5" s="9">
        <f>+(F5/G5)*0.917808219178082</f>
        <v>605.75342465753408</v>
      </c>
      <c r="I5" s="9">
        <f t="shared" ref="I5:I17" si="0">+F5/G5</f>
        <v>660</v>
      </c>
      <c r="J5" s="9">
        <f t="shared" ref="J5:J17" si="1">+F5/G5</f>
        <v>660</v>
      </c>
      <c r="K5" s="9">
        <f t="shared" ref="K5:K17" si="2">+F5/G5</f>
        <v>660</v>
      </c>
      <c r="L5" s="9">
        <f t="shared" ref="L5:L17" si="3">+F5/G5</f>
        <v>660</v>
      </c>
    </row>
    <row r="6" spans="1:12" x14ac:dyDescent="0.25">
      <c r="A6" s="3">
        <v>381</v>
      </c>
      <c r="B6" s="8">
        <v>43936</v>
      </c>
      <c r="C6" s="3" t="s">
        <v>320</v>
      </c>
      <c r="D6" s="3" t="s">
        <v>388</v>
      </c>
      <c r="E6" s="3" t="s">
        <v>100</v>
      </c>
      <c r="F6" s="9">
        <v>5950</v>
      </c>
      <c r="G6" s="3">
        <v>7</v>
      </c>
      <c r="H6" s="9">
        <f>+(F6/G6)*0.287671232876712</f>
        <v>244.52054794520518</v>
      </c>
      <c r="I6" s="9">
        <f t="shared" si="0"/>
        <v>850</v>
      </c>
      <c r="J6" s="9">
        <f t="shared" si="1"/>
        <v>850</v>
      </c>
      <c r="K6" s="9">
        <f t="shared" si="2"/>
        <v>850</v>
      </c>
      <c r="L6" s="9">
        <f t="shared" si="3"/>
        <v>850</v>
      </c>
    </row>
    <row r="7" spans="1:12" x14ac:dyDescent="0.25">
      <c r="A7" s="3">
        <v>373</v>
      </c>
      <c r="B7" s="8">
        <v>43943</v>
      </c>
      <c r="C7" s="3" t="s">
        <v>133</v>
      </c>
      <c r="D7" s="3" t="s">
        <v>388</v>
      </c>
      <c r="E7" s="3" t="s">
        <v>100</v>
      </c>
      <c r="F7" s="9">
        <v>823.14</v>
      </c>
      <c r="G7" s="3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3">
        <v>374</v>
      </c>
      <c r="B8" s="8">
        <v>43943</v>
      </c>
      <c r="C8" s="3" t="s">
        <v>133</v>
      </c>
      <c r="D8" s="3" t="s">
        <v>388</v>
      </c>
      <c r="E8" s="3" t="s">
        <v>100</v>
      </c>
      <c r="F8" s="9">
        <v>738.51</v>
      </c>
      <c r="G8" s="3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3">
        <v>379</v>
      </c>
      <c r="B9" s="8">
        <v>43943</v>
      </c>
      <c r="C9" s="3" t="s">
        <v>318</v>
      </c>
      <c r="D9" s="3" t="s">
        <v>388</v>
      </c>
      <c r="E9" s="3" t="s">
        <v>100</v>
      </c>
      <c r="F9" s="9">
        <v>10704.14</v>
      </c>
      <c r="G9" s="3">
        <v>50</v>
      </c>
      <c r="H9" s="9">
        <f>+(F9/G9)*0.306849315068493</f>
        <v>65.691160547945174</v>
      </c>
      <c r="I9" s="9">
        <f t="shared" si="0"/>
        <v>214.08279999999999</v>
      </c>
      <c r="J9" s="9">
        <f t="shared" si="1"/>
        <v>214.08279999999999</v>
      </c>
      <c r="K9" s="9">
        <f t="shared" si="2"/>
        <v>214.08279999999999</v>
      </c>
      <c r="L9" s="9">
        <f t="shared" si="3"/>
        <v>214.08279999999999</v>
      </c>
    </row>
    <row r="10" spans="1:12" x14ac:dyDescent="0.25">
      <c r="A10" s="3">
        <v>372</v>
      </c>
      <c r="B10" s="8">
        <v>43978</v>
      </c>
      <c r="C10" s="3" t="s">
        <v>313</v>
      </c>
      <c r="D10" s="3" t="s">
        <v>388</v>
      </c>
      <c r="E10" s="3" t="s">
        <v>100</v>
      </c>
      <c r="F10" s="9">
        <v>2724.4</v>
      </c>
      <c r="G10" s="3">
        <v>10</v>
      </c>
      <c r="H10" s="9">
        <f>+(F10/G10)*0.402739726027397</f>
        <v>109.72241095890404</v>
      </c>
      <c r="I10" s="9">
        <f t="shared" si="0"/>
        <v>272.44</v>
      </c>
      <c r="J10" s="9">
        <f t="shared" si="1"/>
        <v>272.44</v>
      </c>
      <c r="K10" s="9">
        <f t="shared" si="2"/>
        <v>272.44</v>
      </c>
      <c r="L10" s="9">
        <f t="shared" si="3"/>
        <v>272.44</v>
      </c>
    </row>
    <row r="11" spans="1:12" x14ac:dyDescent="0.25">
      <c r="A11" s="3">
        <v>375</v>
      </c>
      <c r="B11" s="8">
        <v>43983</v>
      </c>
      <c r="C11" s="3" t="s">
        <v>314</v>
      </c>
      <c r="D11" s="3" t="s">
        <v>388</v>
      </c>
      <c r="E11" s="3" t="s">
        <v>100</v>
      </c>
      <c r="F11" s="9">
        <v>30000</v>
      </c>
      <c r="G11" s="3">
        <v>50</v>
      </c>
      <c r="H11" s="9">
        <f>+(F11/G11)*0.413698630136986</f>
        <v>248.2191780821916</v>
      </c>
      <c r="I11" s="9">
        <f t="shared" si="0"/>
        <v>600</v>
      </c>
      <c r="J11" s="9">
        <f t="shared" si="1"/>
        <v>600</v>
      </c>
      <c r="K11" s="9">
        <f t="shared" si="2"/>
        <v>600</v>
      </c>
      <c r="L11" s="9">
        <f t="shared" si="3"/>
        <v>600</v>
      </c>
    </row>
    <row r="12" spans="1:12" x14ac:dyDescent="0.25">
      <c r="A12" s="3">
        <v>376</v>
      </c>
      <c r="B12" s="8">
        <v>44011</v>
      </c>
      <c r="C12" s="3" t="s">
        <v>315</v>
      </c>
      <c r="D12" s="3" t="s">
        <v>389</v>
      </c>
      <c r="E12" s="3" t="s">
        <v>100</v>
      </c>
      <c r="F12" s="9">
        <v>1354579.8</v>
      </c>
      <c r="G12" s="3">
        <v>40</v>
      </c>
      <c r="H12" s="9">
        <f>+(F12/G12)*0.495890410958904+375.72</f>
        <v>17168.798342465754</v>
      </c>
      <c r="I12" s="9">
        <f t="shared" si="0"/>
        <v>33864.495000000003</v>
      </c>
      <c r="J12" s="9">
        <f t="shared" si="1"/>
        <v>33864.495000000003</v>
      </c>
      <c r="K12" s="9">
        <f t="shared" si="2"/>
        <v>33864.495000000003</v>
      </c>
      <c r="L12" s="9">
        <f t="shared" si="3"/>
        <v>33864.495000000003</v>
      </c>
    </row>
    <row r="13" spans="1:12" x14ac:dyDescent="0.25">
      <c r="A13" s="3">
        <v>383</v>
      </c>
      <c r="B13" s="8">
        <v>44012</v>
      </c>
      <c r="C13" s="3" t="s">
        <v>322</v>
      </c>
      <c r="D13" s="3" t="s">
        <v>390</v>
      </c>
      <c r="E13" s="3" t="s">
        <v>100</v>
      </c>
      <c r="F13" s="9">
        <v>39460</v>
      </c>
      <c r="G13" s="3">
        <v>5</v>
      </c>
      <c r="H13" s="9">
        <f>+F13/G13*0.495890410958904</f>
        <v>3913.5671232876707</v>
      </c>
      <c r="I13" s="9">
        <f t="shared" si="0"/>
        <v>7892</v>
      </c>
      <c r="J13" s="9">
        <f t="shared" si="1"/>
        <v>7892</v>
      </c>
      <c r="K13" s="9">
        <f t="shared" si="2"/>
        <v>7892</v>
      </c>
      <c r="L13" s="9">
        <f t="shared" si="3"/>
        <v>7892</v>
      </c>
    </row>
    <row r="14" spans="1:12" x14ac:dyDescent="0.25">
      <c r="A14" s="3">
        <v>377</v>
      </c>
      <c r="B14" s="8">
        <v>44050</v>
      </c>
      <c r="C14" s="3" t="s">
        <v>316</v>
      </c>
      <c r="D14" s="3" t="s">
        <v>388</v>
      </c>
      <c r="E14" s="3" t="s">
        <v>100</v>
      </c>
      <c r="F14" s="9">
        <v>10000</v>
      </c>
      <c r="G14" s="3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3">
        <v>382</v>
      </c>
      <c r="B15" s="8">
        <v>44085</v>
      </c>
      <c r="C15" s="3" t="s">
        <v>321</v>
      </c>
      <c r="D15" s="3" t="s">
        <v>388</v>
      </c>
      <c r="E15" s="3" t="s">
        <v>100</v>
      </c>
      <c r="F15" s="9">
        <v>31738</v>
      </c>
      <c r="G15" s="3">
        <v>50</v>
      </c>
      <c r="H15" s="9">
        <f>+(F15/G15)*254/365</f>
        <v>441.723397260274</v>
      </c>
      <c r="I15" s="9">
        <f t="shared" si="0"/>
        <v>634.76</v>
      </c>
      <c r="J15" s="9">
        <f t="shared" si="1"/>
        <v>634.76</v>
      </c>
      <c r="K15" s="9">
        <f t="shared" si="2"/>
        <v>634.76</v>
      </c>
      <c r="L15" s="9">
        <f t="shared" si="3"/>
        <v>634.76</v>
      </c>
    </row>
    <row r="16" spans="1:12" x14ac:dyDescent="0.25">
      <c r="A16" s="3">
        <v>380</v>
      </c>
      <c r="B16" s="8">
        <v>44088</v>
      </c>
      <c r="C16" s="3" t="s">
        <v>319</v>
      </c>
      <c r="D16" s="3" t="s">
        <v>391</v>
      </c>
      <c r="E16" s="3" t="s">
        <v>100</v>
      </c>
      <c r="F16" s="9">
        <v>18821.75</v>
      </c>
      <c r="G16" s="3">
        <v>50</v>
      </c>
      <c r="H16" s="9">
        <f>+(F16/G16)*0.704109589041096</f>
        <v>265.05149315068496</v>
      </c>
      <c r="I16" s="9">
        <f t="shared" si="0"/>
        <v>376.435</v>
      </c>
      <c r="J16" s="9">
        <f t="shared" si="1"/>
        <v>376.435</v>
      </c>
      <c r="K16" s="9">
        <f t="shared" si="2"/>
        <v>376.435</v>
      </c>
      <c r="L16" s="9">
        <f t="shared" si="3"/>
        <v>376.435</v>
      </c>
    </row>
    <row r="17" spans="1:12" x14ac:dyDescent="0.25">
      <c r="A17" s="3">
        <v>378</v>
      </c>
      <c r="B17" s="8">
        <v>44132</v>
      </c>
      <c r="C17" s="3" t="s">
        <v>317</v>
      </c>
      <c r="D17" s="3" t="s">
        <v>388</v>
      </c>
      <c r="E17" s="3" t="s">
        <v>100</v>
      </c>
      <c r="F17" s="9">
        <v>2500</v>
      </c>
      <c r="G17" s="3">
        <v>5</v>
      </c>
      <c r="H17" s="9">
        <f>+(F17/G17)*301/365</f>
        <v>412.32876712328766</v>
      </c>
      <c r="I17" s="9">
        <f t="shared" si="0"/>
        <v>500</v>
      </c>
      <c r="J17" s="9">
        <f t="shared" si="1"/>
        <v>500</v>
      </c>
      <c r="K17" s="9">
        <f t="shared" si="2"/>
        <v>500</v>
      </c>
      <c r="L17" s="9">
        <f t="shared" si="3"/>
        <v>500</v>
      </c>
    </row>
    <row r="18" spans="1:12" x14ac:dyDescent="0.25">
      <c r="A18" s="3"/>
      <c r="B18" s="8"/>
      <c r="C18" s="3"/>
      <c r="D18" s="3"/>
      <c r="E18" s="3"/>
      <c r="F18" s="9"/>
      <c r="G18" s="3"/>
      <c r="H18" s="9"/>
      <c r="I18" s="9"/>
      <c r="J18" s="9"/>
      <c r="K18" s="9"/>
      <c r="L18" s="9"/>
    </row>
    <row r="19" spans="1:12" x14ac:dyDescent="0.25">
      <c r="A19" s="3"/>
      <c r="B19" s="8"/>
      <c r="C19" s="3" t="s">
        <v>382</v>
      </c>
      <c r="D19" s="3"/>
      <c r="E19" s="3"/>
      <c r="F19" s="10">
        <f>SUM(F4:F18)</f>
        <v>1654589.74</v>
      </c>
      <c r="G19" s="3"/>
      <c r="H19" s="10">
        <f>SUM(H4:H18)</f>
        <v>25021.69913315068</v>
      </c>
      <c r="I19" s="10">
        <f>SUM(I4:I18)</f>
        <v>47549.012800000004</v>
      </c>
      <c r="J19" s="10">
        <f t="shared" ref="J19:L19" si="4">SUM(J4:J18)</f>
        <v>47549.012800000004</v>
      </c>
      <c r="K19" s="10">
        <f t="shared" si="4"/>
        <v>47549.012800000004</v>
      </c>
      <c r="L19" s="10">
        <f t="shared" si="4"/>
        <v>47549.012800000004</v>
      </c>
    </row>
    <row r="20" spans="1:12" x14ac:dyDescent="0.25">
      <c r="B20" s="1"/>
      <c r="H20" s="2"/>
      <c r="I20" s="2"/>
      <c r="J20" s="2"/>
      <c r="K20" s="2"/>
      <c r="L20" s="2"/>
    </row>
    <row r="21" spans="1:12" x14ac:dyDescent="0.25">
      <c r="B21" s="1"/>
      <c r="H21" s="2"/>
      <c r="I21" s="2"/>
      <c r="J21" s="2"/>
      <c r="K21" s="2"/>
      <c r="L21" s="2"/>
    </row>
    <row r="22" spans="1:12" x14ac:dyDescent="0.25">
      <c r="A22" s="3">
        <v>387</v>
      </c>
      <c r="B22" s="8">
        <v>44197</v>
      </c>
      <c r="C22" s="3" t="s">
        <v>326</v>
      </c>
      <c r="D22" s="3" t="s">
        <v>391</v>
      </c>
      <c r="E22" s="3" t="s">
        <v>100</v>
      </c>
      <c r="F22" s="9">
        <v>411648.93</v>
      </c>
      <c r="G22" s="11">
        <v>50</v>
      </c>
      <c r="H22" s="9">
        <v>0</v>
      </c>
      <c r="I22" s="9">
        <f>+F22/G22*0.997260273972603+572.17</f>
        <v>8782.5924942465772</v>
      </c>
      <c r="J22" s="9">
        <f>+F22/G22</f>
        <v>8232.9786000000004</v>
      </c>
      <c r="K22" s="9">
        <f>+F22/G22</f>
        <v>8232.9786000000004</v>
      </c>
      <c r="L22" s="9">
        <f>+F22/G22</f>
        <v>8232.9786000000004</v>
      </c>
    </row>
    <row r="23" spans="1:12" x14ac:dyDescent="0.25">
      <c r="A23" s="3">
        <v>394</v>
      </c>
      <c r="B23" s="8">
        <v>44204</v>
      </c>
      <c r="C23" s="3" t="s">
        <v>333</v>
      </c>
      <c r="D23" s="3" t="s">
        <v>388</v>
      </c>
      <c r="E23" s="3" t="s">
        <v>100</v>
      </c>
      <c r="F23" s="9">
        <v>3401.17</v>
      </c>
      <c r="G23" s="11">
        <v>40</v>
      </c>
      <c r="H23" s="9">
        <v>0</v>
      </c>
      <c r="I23" s="9">
        <f>+F23/G23*0.978082191780822</f>
        <v>83.165595205479462</v>
      </c>
      <c r="J23" s="9">
        <f>+F23/G23</f>
        <v>85.029250000000005</v>
      </c>
      <c r="K23" s="9">
        <f>+F23/G23</f>
        <v>85.029250000000005</v>
      </c>
      <c r="L23" s="9">
        <f>+F23/G23</f>
        <v>85.029250000000005</v>
      </c>
    </row>
    <row r="24" spans="1:12" x14ac:dyDescent="0.25">
      <c r="A24" s="3">
        <v>388</v>
      </c>
      <c r="B24" s="8">
        <v>44215</v>
      </c>
      <c r="C24" s="3" t="s">
        <v>327</v>
      </c>
      <c r="D24" s="3" t="s">
        <v>388</v>
      </c>
      <c r="E24" s="3" t="s">
        <v>100</v>
      </c>
      <c r="F24" s="9">
        <v>9980</v>
      </c>
      <c r="G24" s="11">
        <v>50</v>
      </c>
      <c r="H24" s="9">
        <v>0</v>
      </c>
      <c r="I24" s="9">
        <f>+F24/G24*0.947945205479452</f>
        <v>189.20986301369862</v>
      </c>
      <c r="J24" s="9">
        <f t="shared" ref="J24:J37" si="5">+F24/G24</f>
        <v>199.6</v>
      </c>
      <c r="K24" s="9">
        <f t="shared" ref="K24:K37" si="6">+F24/G24</f>
        <v>199.6</v>
      </c>
      <c r="L24" s="9">
        <f t="shared" ref="L24:L37" si="7">+F24/G24</f>
        <v>199.6</v>
      </c>
    </row>
    <row r="25" spans="1:12" x14ac:dyDescent="0.25">
      <c r="A25" s="3">
        <v>389</v>
      </c>
      <c r="B25" s="8">
        <v>44227</v>
      </c>
      <c r="C25" s="3" t="s">
        <v>328</v>
      </c>
      <c r="D25" s="3" t="s">
        <v>388</v>
      </c>
      <c r="E25" s="3" t="s">
        <v>100</v>
      </c>
      <c r="F25" s="9">
        <v>18894</v>
      </c>
      <c r="G25" s="11">
        <v>50</v>
      </c>
      <c r="H25" s="9">
        <v>0</v>
      </c>
      <c r="I25" s="9">
        <f>+F25/G25*0.915068493150685</f>
        <v>345.78608219178085</v>
      </c>
      <c r="J25" s="9">
        <f t="shared" si="5"/>
        <v>377.88</v>
      </c>
      <c r="K25" s="9">
        <f t="shared" si="6"/>
        <v>377.88</v>
      </c>
      <c r="L25" s="9">
        <f t="shared" si="7"/>
        <v>377.88</v>
      </c>
    </row>
    <row r="26" spans="1:12" x14ac:dyDescent="0.25">
      <c r="A26" s="3">
        <v>391</v>
      </c>
      <c r="B26" s="8">
        <v>44273</v>
      </c>
      <c r="C26" s="3" t="s">
        <v>330</v>
      </c>
      <c r="D26" s="3" t="s">
        <v>388</v>
      </c>
      <c r="E26" s="3" t="s">
        <v>100</v>
      </c>
      <c r="F26" s="9">
        <v>1500</v>
      </c>
      <c r="G26" s="11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 x14ac:dyDescent="0.25">
      <c r="A27" s="3">
        <v>392</v>
      </c>
      <c r="B27" s="8">
        <v>44279</v>
      </c>
      <c r="C27" s="3" t="s">
        <v>331</v>
      </c>
      <c r="D27" s="3" t="s">
        <v>388</v>
      </c>
      <c r="E27" s="3" t="s">
        <v>100</v>
      </c>
      <c r="F27" s="9">
        <v>1500</v>
      </c>
      <c r="G27" s="11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 x14ac:dyDescent="0.25">
      <c r="A28" s="3">
        <v>393</v>
      </c>
      <c r="B28" s="8">
        <v>44305</v>
      </c>
      <c r="C28" s="3" t="s">
        <v>332</v>
      </c>
      <c r="D28" s="3" t="s">
        <v>388</v>
      </c>
      <c r="E28" s="3" t="s">
        <v>100</v>
      </c>
      <c r="F28" s="9">
        <v>976</v>
      </c>
      <c r="G28" s="11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5">
      <c r="A29" s="3">
        <v>395</v>
      </c>
      <c r="B29" s="8">
        <v>44305</v>
      </c>
      <c r="C29" s="3" t="s">
        <v>334</v>
      </c>
      <c r="D29" s="3" t="s">
        <v>388</v>
      </c>
      <c r="E29" s="3" t="s">
        <v>100</v>
      </c>
      <c r="F29" s="9">
        <v>727.34</v>
      </c>
      <c r="G29" s="11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x14ac:dyDescent="0.25">
      <c r="A30" s="3">
        <v>397</v>
      </c>
      <c r="B30" s="8">
        <v>44356</v>
      </c>
      <c r="C30" s="3" t="s">
        <v>336</v>
      </c>
      <c r="D30" s="3" t="s">
        <v>388</v>
      </c>
      <c r="E30" s="3" t="s">
        <v>100</v>
      </c>
      <c r="F30" s="9">
        <v>3695</v>
      </c>
      <c r="G30" s="11">
        <v>5</v>
      </c>
      <c r="H30" s="9">
        <v>0</v>
      </c>
      <c r="I30" s="9">
        <f>+F30/G30*0.561643835616438</f>
        <v>415.05479452054772</v>
      </c>
      <c r="J30" s="9">
        <f t="shared" si="5"/>
        <v>739</v>
      </c>
      <c r="K30" s="9">
        <f t="shared" si="6"/>
        <v>739</v>
      </c>
      <c r="L30" s="9">
        <f t="shared" si="7"/>
        <v>739</v>
      </c>
    </row>
    <row r="31" spans="1:12" x14ac:dyDescent="0.25">
      <c r="A31" s="3">
        <v>390</v>
      </c>
      <c r="B31" s="8">
        <v>44364</v>
      </c>
      <c r="C31" s="3" t="s">
        <v>329</v>
      </c>
      <c r="D31" s="3" t="s">
        <v>388</v>
      </c>
      <c r="E31" s="3" t="s">
        <v>100</v>
      </c>
      <c r="F31" s="9">
        <v>33270.94</v>
      </c>
      <c r="G31" s="11">
        <v>50</v>
      </c>
      <c r="H31" s="9">
        <v>0</v>
      </c>
      <c r="I31" s="9">
        <f>+F31/G31*0.53972602739726</f>
        <v>359.14384547945195</v>
      </c>
      <c r="J31" s="9">
        <f t="shared" si="5"/>
        <v>665.41880000000003</v>
      </c>
      <c r="K31" s="9">
        <f t="shared" si="6"/>
        <v>665.41880000000003</v>
      </c>
      <c r="L31" s="9">
        <f t="shared" si="7"/>
        <v>665.41880000000003</v>
      </c>
    </row>
    <row r="32" spans="1:12" x14ac:dyDescent="0.25">
      <c r="A32" s="3">
        <v>386</v>
      </c>
      <c r="B32" s="8">
        <v>44392</v>
      </c>
      <c r="C32" s="3" t="s">
        <v>325</v>
      </c>
      <c r="D32" s="3" t="s">
        <v>387</v>
      </c>
      <c r="E32" s="3" t="s">
        <v>100</v>
      </c>
      <c r="F32" s="9">
        <v>276900</v>
      </c>
      <c r="G32" s="11">
        <v>62.5</v>
      </c>
      <c r="H32" s="9">
        <v>0</v>
      </c>
      <c r="I32" s="9">
        <f>+F32/G32*0.463013698630137</f>
        <v>2051.3358904109591</v>
      </c>
      <c r="J32" s="9">
        <f t="shared" si="5"/>
        <v>4430.3999999999996</v>
      </c>
      <c r="K32" s="9">
        <f t="shared" si="6"/>
        <v>4430.3999999999996</v>
      </c>
      <c r="L32" s="9">
        <f t="shared" si="7"/>
        <v>4430.3999999999996</v>
      </c>
    </row>
    <row r="33" spans="1:12" x14ac:dyDescent="0.25">
      <c r="A33" s="3">
        <v>396</v>
      </c>
      <c r="B33" s="8">
        <v>44490</v>
      </c>
      <c r="C33" s="3" t="s">
        <v>335</v>
      </c>
      <c r="D33" s="3" t="s">
        <v>388</v>
      </c>
      <c r="E33" s="3" t="s">
        <v>100</v>
      </c>
      <c r="F33" s="9">
        <v>5056.3500000000004</v>
      </c>
      <c r="G33" s="11">
        <v>7</v>
      </c>
      <c r="H33" s="9">
        <v>0</v>
      </c>
      <c r="I33" s="9">
        <f>+F33/G33*0.194520547945205</f>
        <v>140.50913894324819</v>
      </c>
      <c r="J33" s="9">
        <f t="shared" si="5"/>
        <v>722.33571428571429</v>
      </c>
      <c r="K33" s="9">
        <f t="shared" si="6"/>
        <v>722.33571428571429</v>
      </c>
      <c r="L33" s="9">
        <f t="shared" si="7"/>
        <v>722.33571428571429</v>
      </c>
    </row>
    <row r="34" spans="1:12" x14ac:dyDescent="0.25">
      <c r="A34" s="3">
        <v>398</v>
      </c>
      <c r="B34" s="8">
        <v>44561</v>
      </c>
      <c r="C34" s="3" t="s">
        <v>329</v>
      </c>
      <c r="D34" s="3" t="s">
        <v>388</v>
      </c>
      <c r="E34" s="3" t="s">
        <v>100</v>
      </c>
      <c r="F34" s="9">
        <v>18258.330000000002</v>
      </c>
      <c r="G34" s="11">
        <v>50</v>
      </c>
      <c r="H34" s="9">
        <v>0</v>
      </c>
      <c r="I34" s="9">
        <f>+F34/G34*0.00273972602739726</f>
        <v>1.0004564383561643</v>
      </c>
      <c r="J34" s="9">
        <f t="shared" si="5"/>
        <v>365.16660000000002</v>
      </c>
      <c r="K34" s="9">
        <f t="shared" si="6"/>
        <v>365.16660000000002</v>
      </c>
      <c r="L34" s="9">
        <f t="shared" si="7"/>
        <v>365.16660000000002</v>
      </c>
    </row>
    <row r="35" spans="1:12" x14ac:dyDescent="0.25">
      <c r="A35" s="3">
        <v>399</v>
      </c>
      <c r="B35" s="8">
        <v>44561</v>
      </c>
      <c r="C35" s="3" t="s">
        <v>337</v>
      </c>
      <c r="D35" s="3" t="s">
        <v>391</v>
      </c>
      <c r="E35" s="3" t="s">
        <v>100</v>
      </c>
      <c r="F35" s="9">
        <v>604935.74</v>
      </c>
      <c r="G35" s="11">
        <v>50</v>
      </c>
      <c r="H35" s="9">
        <v>0</v>
      </c>
      <c r="I35" s="9">
        <f>+F35/G35*0.00273972602739726</f>
        <v>33.147163835616432</v>
      </c>
      <c r="J35" s="9">
        <f t="shared" si="5"/>
        <v>12098.7148</v>
      </c>
      <c r="K35" s="9">
        <f t="shared" si="6"/>
        <v>12098.7148</v>
      </c>
      <c r="L35" s="9">
        <f t="shared" si="7"/>
        <v>12098.7148</v>
      </c>
    </row>
    <row r="36" spans="1:12" x14ac:dyDescent="0.25">
      <c r="A36" s="3">
        <v>400</v>
      </c>
      <c r="B36" s="8">
        <v>44561</v>
      </c>
      <c r="C36" s="3" t="s">
        <v>338</v>
      </c>
      <c r="D36" s="3" t="s">
        <v>391</v>
      </c>
      <c r="E36" s="3" t="s">
        <v>100</v>
      </c>
      <c r="F36" s="9">
        <v>112100.44</v>
      </c>
      <c r="G36" s="11">
        <v>50</v>
      </c>
      <c r="H36" s="9">
        <v>0</v>
      </c>
      <c r="I36" s="9">
        <f>+F36/G36*0.00273972602739726</f>
        <v>6.1424898630136981</v>
      </c>
      <c r="J36" s="9">
        <v>4132.0200000000004</v>
      </c>
      <c r="K36" s="9">
        <v>4132.0200000000004</v>
      </c>
      <c r="L36" s="9">
        <v>4132.0200000000004</v>
      </c>
    </row>
    <row r="37" spans="1:12" x14ac:dyDescent="0.25">
      <c r="A37" s="3">
        <v>401</v>
      </c>
      <c r="B37" s="8">
        <v>44561</v>
      </c>
      <c r="C37" s="3" t="s">
        <v>339</v>
      </c>
      <c r="D37" s="3" t="s">
        <v>391</v>
      </c>
      <c r="E37" s="3" t="s">
        <v>100</v>
      </c>
      <c r="F37" s="9">
        <v>8446.75</v>
      </c>
      <c r="G37" s="11">
        <v>50</v>
      </c>
      <c r="H37" s="9">
        <v>0</v>
      </c>
      <c r="I37" s="9">
        <f>+F37/G37*0.00273972602739726</f>
        <v>0.46283561643835608</v>
      </c>
      <c r="J37" s="9">
        <f t="shared" si="5"/>
        <v>168.935</v>
      </c>
      <c r="K37" s="9">
        <f t="shared" si="6"/>
        <v>168.935</v>
      </c>
      <c r="L37" s="9">
        <f t="shared" si="7"/>
        <v>168.935</v>
      </c>
    </row>
    <row r="38" spans="1:12" x14ac:dyDescent="0.25">
      <c r="A38" s="3">
        <v>402</v>
      </c>
      <c r="B38" s="8">
        <v>44561</v>
      </c>
      <c r="C38" s="3" t="s">
        <v>340</v>
      </c>
      <c r="D38" s="3" t="s">
        <v>391</v>
      </c>
      <c r="E38" s="3" t="s">
        <v>170</v>
      </c>
      <c r="F38" s="9">
        <v>7240.07</v>
      </c>
      <c r="G38" s="11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5">
      <c r="A39" s="3"/>
      <c r="B39" s="8"/>
      <c r="C39" s="3"/>
      <c r="D39" s="3"/>
      <c r="E39" s="3"/>
      <c r="F39" s="9"/>
      <c r="G39" s="11"/>
      <c r="H39" s="9"/>
      <c r="I39" s="9"/>
      <c r="J39" s="9"/>
      <c r="K39" s="9"/>
      <c r="L39" s="9"/>
    </row>
    <row r="40" spans="1:12" x14ac:dyDescent="0.25">
      <c r="A40" s="3"/>
      <c r="B40" s="8"/>
      <c r="C40" s="3" t="s">
        <v>383</v>
      </c>
      <c r="D40" s="3"/>
      <c r="E40" s="3"/>
      <c r="F40" s="9"/>
      <c r="G40" s="11"/>
      <c r="H40" s="9">
        <f>SUM(H22:H39)</f>
        <v>0</v>
      </c>
      <c r="I40" s="9">
        <f t="shared" ref="I40:L40" si="8">SUM(I22:I39)</f>
        <v>12407.550649765164</v>
      </c>
      <c r="J40" s="9">
        <f t="shared" si="8"/>
        <v>32217.478764285715</v>
      </c>
      <c r="K40" s="9">
        <f t="shared" si="8"/>
        <v>32217.478764285715</v>
      </c>
      <c r="L40" s="9">
        <f t="shared" si="8"/>
        <v>32217.478764285715</v>
      </c>
    </row>
    <row r="41" spans="1:12" x14ac:dyDescent="0.25">
      <c r="B41" s="1"/>
      <c r="F41" s="2"/>
      <c r="G41" s="7"/>
      <c r="H41" s="2"/>
      <c r="I41" s="2"/>
      <c r="J41" s="2"/>
      <c r="K41" s="2"/>
      <c r="L41" s="2"/>
    </row>
    <row r="42" spans="1:12" x14ac:dyDescent="0.25">
      <c r="B42" s="1"/>
      <c r="F42" s="2"/>
      <c r="G42" s="7"/>
      <c r="H42" s="2"/>
      <c r="I42" s="2"/>
      <c r="J42" s="2"/>
      <c r="K42" s="2"/>
      <c r="L42" s="2"/>
    </row>
    <row r="43" spans="1:12" x14ac:dyDescent="0.25">
      <c r="A43" s="3">
        <v>405</v>
      </c>
      <c r="B43" s="8">
        <v>44607</v>
      </c>
      <c r="C43" s="3" t="s">
        <v>341</v>
      </c>
      <c r="D43" s="3" t="s">
        <v>388</v>
      </c>
      <c r="E43" s="3" t="s">
        <v>100</v>
      </c>
      <c r="F43" s="9">
        <v>2989.17</v>
      </c>
      <c r="G43" s="11">
        <v>5</v>
      </c>
      <c r="H43" s="9">
        <v>0</v>
      </c>
      <c r="I43" s="9">
        <v>0</v>
      </c>
      <c r="J43" s="9">
        <f>+F43/G43*0.873972602739726+13.07</f>
        <v>535.56053698630149</v>
      </c>
      <c r="K43" s="9">
        <f>+F43/G43</f>
        <v>597.83400000000006</v>
      </c>
      <c r="L43" s="9">
        <f>+F43/G43</f>
        <v>597.83400000000006</v>
      </c>
    </row>
    <row r="44" spans="1:12" x14ac:dyDescent="0.25">
      <c r="A44" s="3">
        <v>406</v>
      </c>
      <c r="B44" s="8">
        <v>44644</v>
      </c>
      <c r="C44" s="3" t="s">
        <v>329</v>
      </c>
      <c r="D44" s="3" t="s">
        <v>388</v>
      </c>
      <c r="E44" s="3" t="s">
        <v>100</v>
      </c>
      <c r="F44" s="9">
        <v>5025.17</v>
      </c>
      <c r="G44" s="11">
        <v>50</v>
      </c>
      <c r="H44" s="9">
        <v>0</v>
      </c>
      <c r="I44" s="9">
        <v>0</v>
      </c>
      <c r="J44" s="9">
        <f>+F44/G44*0.772602739726027</f>
        <v>77.649202191780788</v>
      </c>
      <c r="K44" s="9">
        <f t="shared" ref="K44:K56" si="9">+F44/G44</f>
        <v>100.5034</v>
      </c>
      <c r="L44" s="9">
        <f t="shared" ref="L44:L56" si="10">+F44/G44</f>
        <v>100.5034</v>
      </c>
    </row>
    <row r="45" spans="1:12" x14ac:dyDescent="0.25">
      <c r="A45" s="3">
        <v>407</v>
      </c>
      <c r="B45" s="8">
        <v>44665</v>
      </c>
      <c r="C45" s="3" t="s">
        <v>342</v>
      </c>
      <c r="D45" s="3" t="s">
        <v>388</v>
      </c>
      <c r="E45" s="3" t="s">
        <v>100</v>
      </c>
      <c r="F45" s="9">
        <v>1020.89</v>
      </c>
      <c r="G45" s="11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 x14ac:dyDescent="0.25">
      <c r="A46" s="3">
        <v>408</v>
      </c>
      <c r="B46" s="8">
        <v>44665</v>
      </c>
      <c r="C46" s="3" t="s">
        <v>343</v>
      </c>
      <c r="D46" s="3" t="s">
        <v>388</v>
      </c>
      <c r="E46" s="3" t="s">
        <v>100</v>
      </c>
      <c r="F46" s="9">
        <v>653.91999999999996</v>
      </c>
      <c r="G46" s="11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 x14ac:dyDescent="0.25">
      <c r="A47" s="3">
        <v>409</v>
      </c>
      <c r="B47" s="8">
        <v>44704</v>
      </c>
      <c r="C47" s="3" t="s">
        <v>327</v>
      </c>
      <c r="D47" s="3" t="s">
        <v>388</v>
      </c>
      <c r="E47" s="3" t="s">
        <v>100</v>
      </c>
      <c r="F47" s="9">
        <v>4000</v>
      </c>
      <c r="G47" s="11">
        <v>50</v>
      </c>
      <c r="H47" s="9">
        <v>0</v>
      </c>
      <c r="I47" s="9">
        <v>0</v>
      </c>
      <c r="J47" s="9">
        <f>+F47/G47*0.608219178082192</f>
        <v>48.657534246575352</v>
      </c>
      <c r="K47" s="9">
        <f t="shared" si="9"/>
        <v>80</v>
      </c>
      <c r="L47" s="9">
        <f t="shared" si="10"/>
        <v>80</v>
      </c>
    </row>
    <row r="48" spans="1:12" x14ac:dyDescent="0.25">
      <c r="A48" s="3">
        <v>410</v>
      </c>
      <c r="B48" s="8">
        <v>44704</v>
      </c>
      <c r="C48" s="3" t="s">
        <v>329</v>
      </c>
      <c r="D48" s="3" t="s">
        <v>388</v>
      </c>
      <c r="E48" s="3" t="s">
        <v>100</v>
      </c>
      <c r="F48" s="9">
        <v>9580.0300000000007</v>
      </c>
      <c r="G48" s="11">
        <v>50</v>
      </c>
      <c r="H48" s="9">
        <v>0</v>
      </c>
      <c r="I48" s="9">
        <v>0</v>
      </c>
      <c r="J48" s="9">
        <f>+F48/G48*0.608219178082192</f>
        <v>116.53515945205484</v>
      </c>
      <c r="K48" s="9">
        <f t="shared" si="9"/>
        <v>191.60060000000001</v>
      </c>
      <c r="L48" s="9">
        <f t="shared" si="10"/>
        <v>191.60060000000001</v>
      </c>
    </row>
    <row r="49" spans="1:12" x14ac:dyDescent="0.25">
      <c r="A49" s="3">
        <v>411</v>
      </c>
      <c r="B49" s="8">
        <v>44729</v>
      </c>
      <c r="C49" s="3" t="s">
        <v>344</v>
      </c>
      <c r="D49" s="3" t="s">
        <v>388</v>
      </c>
      <c r="E49" s="3" t="s">
        <v>100</v>
      </c>
      <c r="F49" s="9">
        <v>7747.62</v>
      </c>
      <c r="G49" s="11">
        <v>40</v>
      </c>
      <c r="H49" s="9">
        <v>0</v>
      </c>
      <c r="I49" s="9">
        <v>0</v>
      </c>
      <c r="J49" s="9">
        <f>+F49/G49*0.53972602739726</f>
        <v>104.53980410958899</v>
      </c>
      <c r="K49" s="9">
        <f t="shared" si="9"/>
        <v>193.69049999999999</v>
      </c>
      <c r="L49" s="9">
        <f t="shared" si="10"/>
        <v>193.69049999999999</v>
      </c>
    </row>
    <row r="50" spans="1:12" x14ac:dyDescent="0.25">
      <c r="A50" s="3">
        <v>412</v>
      </c>
      <c r="B50" s="8">
        <v>44733</v>
      </c>
      <c r="C50" s="3" t="s">
        <v>329</v>
      </c>
      <c r="D50" s="3" t="s">
        <v>388</v>
      </c>
      <c r="E50" s="3" t="s">
        <v>100</v>
      </c>
      <c r="F50" s="9">
        <v>11837.34</v>
      </c>
      <c r="G50" s="11">
        <v>50</v>
      </c>
      <c r="H50" s="9">
        <v>0</v>
      </c>
      <c r="I50" s="9">
        <v>0</v>
      </c>
      <c r="J50" s="9">
        <f>+F50/G50*0.528767123287671</f>
        <v>125.18392438356157</v>
      </c>
      <c r="K50" s="9">
        <f t="shared" si="9"/>
        <v>236.74680000000001</v>
      </c>
      <c r="L50" s="9">
        <f t="shared" si="10"/>
        <v>236.74680000000001</v>
      </c>
    </row>
    <row r="51" spans="1:12" x14ac:dyDescent="0.25">
      <c r="A51" s="3">
        <v>418</v>
      </c>
      <c r="B51" s="8">
        <v>44750</v>
      </c>
      <c r="C51" s="3" t="s">
        <v>349</v>
      </c>
      <c r="D51" s="3" t="s">
        <v>387</v>
      </c>
      <c r="E51" s="3" t="s">
        <v>350</v>
      </c>
      <c r="F51" s="9">
        <v>102000</v>
      </c>
      <c r="G51" s="11">
        <v>62.5</v>
      </c>
      <c r="H51" s="9">
        <v>0</v>
      </c>
      <c r="I51" s="9">
        <v>0</v>
      </c>
      <c r="J51" s="9">
        <f>+F51/G51*0.482191780821918</f>
        <v>786.93698630137021</v>
      </c>
      <c r="K51" s="9">
        <f t="shared" si="9"/>
        <v>1632</v>
      </c>
      <c r="L51" s="9">
        <f t="shared" si="10"/>
        <v>1632</v>
      </c>
    </row>
    <row r="52" spans="1:12" x14ac:dyDescent="0.25">
      <c r="A52" s="3">
        <v>413</v>
      </c>
      <c r="B52" s="8">
        <v>44774</v>
      </c>
      <c r="C52" s="3" t="s">
        <v>329</v>
      </c>
      <c r="D52" s="3" t="s">
        <v>388</v>
      </c>
      <c r="E52" s="3" t="s">
        <v>100</v>
      </c>
      <c r="F52" s="9">
        <v>828.02</v>
      </c>
      <c r="G52" s="11">
        <v>50</v>
      </c>
      <c r="H52" s="9">
        <v>0</v>
      </c>
      <c r="I52" s="9">
        <v>0</v>
      </c>
      <c r="J52" s="9">
        <f>+F52/G52*0.416438356164384</f>
        <v>6.8963857534246653</v>
      </c>
      <c r="K52" s="9">
        <f t="shared" si="9"/>
        <v>16.560400000000001</v>
      </c>
      <c r="L52" s="9">
        <f t="shared" si="10"/>
        <v>16.560400000000001</v>
      </c>
    </row>
    <row r="53" spans="1:12" x14ac:dyDescent="0.25">
      <c r="A53" s="3">
        <v>417</v>
      </c>
      <c r="B53" s="8">
        <v>44792</v>
      </c>
      <c r="C53" s="3" t="s">
        <v>348</v>
      </c>
      <c r="D53" s="3" t="s">
        <v>393</v>
      </c>
      <c r="E53" s="3" t="s">
        <v>100</v>
      </c>
      <c r="F53" s="9">
        <v>17500</v>
      </c>
      <c r="G53" s="11">
        <v>62.5</v>
      </c>
      <c r="H53" s="9">
        <v>0</v>
      </c>
      <c r="I53" s="9">
        <v>0</v>
      </c>
      <c r="J53" s="9">
        <f>+F53/G53*0.367123287671233</f>
        <v>102.79452054794524</v>
      </c>
      <c r="K53" s="9">
        <f t="shared" si="9"/>
        <v>280</v>
      </c>
      <c r="L53" s="9">
        <f t="shared" si="10"/>
        <v>280</v>
      </c>
    </row>
    <row r="54" spans="1:12" x14ac:dyDescent="0.25">
      <c r="A54" s="3">
        <v>414</v>
      </c>
      <c r="B54" s="8">
        <v>44819</v>
      </c>
      <c r="C54" s="3" t="s">
        <v>345</v>
      </c>
      <c r="D54" s="3" t="s">
        <v>388</v>
      </c>
      <c r="E54" s="3" t="s">
        <v>100</v>
      </c>
      <c r="F54" s="9">
        <v>3448.8</v>
      </c>
      <c r="G54" s="11">
        <v>5</v>
      </c>
      <c r="H54" s="9">
        <v>0</v>
      </c>
      <c r="I54" s="9">
        <v>0</v>
      </c>
      <c r="J54" s="9">
        <f>+F54/G54*0.293150684931507</f>
        <v>202.20361643835625</v>
      </c>
      <c r="K54" s="9">
        <f t="shared" si="9"/>
        <v>689.76</v>
      </c>
      <c r="L54" s="9">
        <f t="shared" si="10"/>
        <v>689.76</v>
      </c>
    </row>
    <row r="55" spans="1:12" x14ac:dyDescent="0.25">
      <c r="A55" s="3">
        <v>415</v>
      </c>
      <c r="B55" s="8">
        <v>44887</v>
      </c>
      <c r="C55" s="3" t="s">
        <v>346</v>
      </c>
      <c r="D55" s="3" t="s">
        <v>392</v>
      </c>
      <c r="E55" s="3" t="s">
        <v>100</v>
      </c>
      <c r="F55" s="9">
        <v>30553.75</v>
      </c>
      <c r="G55" s="11">
        <v>50</v>
      </c>
      <c r="H55" s="9">
        <v>0</v>
      </c>
      <c r="I55" s="9">
        <v>0</v>
      </c>
      <c r="J55" s="9">
        <f>+F55/G55*0.106849315068493</f>
        <v>65.29294520547937</v>
      </c>
      <c r="K55" s="9">
        <f t="shared" si="9"/>
        <v>611.07500000000005</v>
      </c>
      <c r="L55" s="9">
        <f t="shared" si="10"/>
        <v>611.07500000000005</v>
      </c>
    </row>
    <row r="56" spans="1:12" x14ac:dyDescent="0.25">
      <c r="A56" s="3">
        <v>416</v>
      </c>
      <c r="B56" s="8">
        <v>44900</v>
      </c>
      <c r="C56" s="3" t="s">
        <v>347</v>
      </c>
      <c r="D56" s="3" t="s">
        <v>388</v>
      </c>
      <c r="E56" s="3" t="s">
        <v>100</v>
      </c>
      <c r="F56" s="9">
        <v>2800</v>
      </c>
      <c r="G56" s="11">
        <v>20</v>
      </c>
      <c r="H56" s="9">
        <v>0</v>
      </c>
      <c r="I56" s="9">
        <v>0</v>
      </c>
      <c r="J56" s="9">
        <f>+F56/G56*0.0712328767123288</f>
        <v>9.9726027397260317</v>
      </c>
      <c r="K56" s="9">
        <f t="shared" si="9"/>
        <v>140</v>
      </c>
      <c r="L56" s="9">
        <f t="shared" si="10"/>
        <v>140</v>
      </c>
    </row>
    <row r="57" spans="1:12" x14ac:dyDescent="0.25">
      <c r="A57" s="3"/>
      <c r="B57" s="8"/>
      <c r="C57" s="3"/>
      <c r="D57" s="3"/>
      <c r="E57" s="3"/>
      <c r="F57" s="9"/>
      <c r="G57" s="11"/>
      <c r="H57" s="9"/>
      <c r="I57" s="9"/>
      <c r="J57" s="9"/>
      <c r="K57" s="9"/>
      <c r="L57" s="9"/>
    </row>
    <row r="58" spans="1:12" x14ac:dyDescent="0.25">
      <c r="A58" s="3"/>
      <c r="B58" s="8"/>
      <c r="C58" s="3" t="s">
        <v>384</v>
      </c>
      <c r="D58" s="3"/>
      <c r="E58" s="3"/>
      <c r="F58" s="9"/>
      <c r="G58" s="11"/>
      <c r="H58" s="9">
        <f>SUM(H43:H57)</f>
        <v>0</v>
      </c>
      <c r="I58" s="9">
        <f>SUM(I43:I57)</f>
        <v>0</v>
      </c>
      <c r="J58" s="9">
        <f t="shared" ref="J58:L58" si="11">SUM(J43:J57)</f>
        <v>2182.223218356165</v>
      </c>
      <c r="K58" s="9">
        <f t="shared" si="11"/>
        <v>4769.7707</v>
      </c>
      <c r="L58" s="9">
        <f t="shared" si="11"/>
        <v>4769.7707</v>
      </c>
    </row>
    <row r="59" spans="1:12" x14ac:dyDescent="0.25">
      <c r="B59" s="1"/>
      <c r="F59" s="2"/>
      <c r="G59" s="7"/>
      <c r="H59" s="2"/>
      <c r="I59" s="2"/>
      <c r="J59" s="2"/>
      <c r="K59" s="2"/>
      <c r="L59" s="2"/>
    </row>
    <row r="60" spans="1:12" x14ac:dyDescent="0.25">
      <c r="B60" s="1"/>
      <c r="F60" s="2"/>
      <c r="G60" s="7"/>
      <c r="H60" s="2"/>
      <c r="I60" s="2"/>
      <c r="J60" s="2"/>
      <c r="K60" s="2"/>
      <c r="L60" s="2"/>
    </row>
    <row r="61" spans="1:12" x14ac:dyDescent="0.25">
      <c r="A61" s="3">
        <v>419</v>
      </c>
      <c r="B61" s="8">
        <v>44939</v>
      </c>
      <c r="C61" s="3" t="s">
        <v>351</v>
      </c>
      <c r="D61" s="3" t="s">
        <v>388</v>
      </c>
      <c r="E61" s="3" t="s">
        <v>170</v>
      </c>
      <c r="F61" s="9">
        <v>2000</v>
      </c>
      <c r="G61" s="11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 x14ac:dyDescent="0.25">
      <c r="A62" s="3">
        <v>420</v>
      </c>
      <c r="B62" s="8">
        <v>44943</v>
      </c>
      <c r="C62" s="3" t="s">
        <v>352</v>
      </c>
      <c r="D62" s="3" t="s">
        <v>388</v>
      </c>
      <c r="E62" s="3" t="s">
        <v>170</v>
      </c>
      <c r="F62" s="9">
        <v>1000</v>
      </c>
      <c r="G62" s="11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 x14ac:dyDescent="0.25">
      <c r="A63" s="3">
        <v>427</v>
      </c>
      <c r="B63" s="8">
        <v>44943</v>
      </c>
      <c r="C63" s="3" t="s">
        <v>359</v>
      </c>
      <c r="D63" s="3" t="s">
        <v>388</v>
      </c>
      <c r="E63" s="3" t="s">
        <v>100</v>
      </c>
      <c r="F63" s="9">
        <v>20553.5</v>
      </c>
      <c r="G63" s="11">
        <v>50</v>
      </c>
      <c r="H63" s="9">
        <v>0</v>
      </c>
      <c r="I63" s="9">
        <v>0</v>
      </c>
      <c r="J63" s="9">
        <v>0</v>
      </c>
      <c r="K63" s="9">
        <v>393.05</v>
      </c>
      <c r="L63" s="9">
        <f>+F63/G63</f>
        <v>411.07</v>
      </c>
    </row>
    <row r="64" spans="1:12" x14ac:dyDescent="0.25">
      <c r="A64" s="3">
        <v>421</v>
      </c>
      <c r="B64" s="8">
        <v>44950</v>
      </c>
      <c r="C64" s="3" t="s">
        <v>353</v>
      </c>
      <c r="D64" s="3" t="s">
        <v>388</v>
      </c>
      <c r="E64" s="3" t="s">
        <v>170</v>
      </c>
      <c r="F64" s="9">
        <v>1500</v>
      </c>
      <c r="G64" s="11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 x14ac:dyDescent="0.25">
      <c r="A65" s="3">
        <v>422</v>
      </c>
      <c r="B65" s="8">
        <v>44965</v>
      </c>
      <c r="C65" s="3" t="s">
        <v>354</v>
      </c>
      <c r="D65" s="3" t="s">
        <v>388</v>
      </c>
      <c r="E65" s="3" t="s">
        <v>170</v>
      </c>
      <c r="F65" s="9">
        <v>810</v>
      </c>
      <c r="G65" s="11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</row>
    <row r="66" spans="1:12" x14ac:dyDescent="0.25">
      <c r="A66" s="3">
        <v>429</v>
      </c>
      <c r="B66" s="8">
        <v>44971</v>
      </c>
      <c r="C66" s="3" t="s">
        <v>361</v>
      </c>
      <c r="D66" s="3" t="s">
        <v>388</v>
      </c>
      <c r="E66" s="3" t="s">
        <v>100</v>
      </c>
      <c r="F66" s="9">
        <v>6425.18</v>
      </c>
      <c r="G66" s="11">
        <v>50</v>
      </c>
      <c r="H66" s="9">
        <v>0</v>
      </c>
      <c r="I66" s="9">
        <v>0</v>
      </c>
      <c r="J66" s="9">
        <v>0</v>
      </c>
      <c r="K66" s="9">
        <v>113.01</v>
      </c>
      <c r="L66" s="9">
        <f t="shared" ref="L66:L84" si="12">+F66/G66</f>
        <v>128.50360000000001</v>
      </c>
    </row>
    <row r="67" spans="1:12" x14ac:dyDescent="0.25">
      <c r="A67" s="3">
        <v>435</v>
      </c>
      <c r="B67" s="8">
        <v>44985</v>
      </c>
      <c r="C67" s="3" t="s">
        <v>362</v>
      </c>
      <c r="D67" s="3" t="s">
        <v>388</v>
      </c>
      <c r="E67" s="3" t="s">
        <v>100</v>
      </c>
      <c r="F67" s="9">
        <v>8632.9500000000007</v>
      </c>
      <c r="G67" s="11">
        <v>5</v>
      </c>
      <c r="H67" s="9">
        <v>0</v>
      </c>
      <c r="I67" s="9">
        <v>0</v>
      </c>
      <c r="J67" s="9">
        <v>0</v>
      </c>
      <c r="K67" s="9">
        <v>1550.57</v>
      </c>
      <c r="L67" s="9">
        <f>+F67/G67+140.21</f>
        <v>1866.8000000000002</v>
      </c>
    </row>
    <row r="68" spans="1:12" x14ac:dyDescent="0.25">
      <c r="A68" s="3">
        <v>423</v>
      </c>
      <c r="B68" s="8">
        <v>45036</v>
      </c>
      <c r="C68" s="3" t="s">
        <v>355</v>
      </c>
      <c r="D68" s="3" t="s">
        <v>388</v>
      </c>
      <c r="E68" s="3" t="s">
        <v>170</v>
      </c>
      <c r="F68" s="9">
        <v>1140.3599999999999</v>
      </c>
      <c r="G68" s="11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 x14ac:dyDescent="0.25">
      <c r="A69" s="3">
        <v>424</v>
      </c>
      <c r="B69" s="8">
        <v>45036</v>
      </c>
      <c r="C69" s="3" t="s">
        <v>356</v>
      </c>
      <c r="D69" s="3" t="s">
        <v>388</v>
      </c>
      <c r="E69" s="3" t="s">
        <v>100</v>
      </c>
      <c r="F69" s="9">
        <v>701.04</v>
      </c>
      <c r="G69" s="11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 x14ac:dyDescent="0.25">
      <c r="A70" s="3">
        <v>430</v>
      </c>
      <c r="B70" s="8">
        <v>45036</v>
      </c>
      <c r="C70" s="3" t="s">
        <v>361</v>
      </c>
      <c r="D70" s="3" t="s">
        <v>388</v>
      </c>
      <c r="E70" s="3" t="s">
        <v>100</v>
      </c>
      <c r="F70" s="9">
        <v>6450</v>
      </c>
      <c r="G70" s="11">
        <v>50</v>
      </c>
      <c r="H70" s="9">
        <v>0</v>
      </c>
      <c r="I70" s="9">
        <v>0</v>
      </c>
      <c r="J70" s="9">
        <v>0</v>
      </c>
      <c r="K70" s="9">
        <v>90.48</v>
      </c>
      <c r="L70" s="9">
        <f t="shared" si="12"/>
        <v>129</v>
      </c>
    </row>
    <row r="71" spans="1:12" x14ac:dyDescent="0.25">
      <c r="A71" s="3">
        <v>428</v>
      </c>
      <c r="B71" s="8">
        <v>45040</v>
      </c>
      <c r="C71" s="3" t="s">
        <v>360</v>
      </c>
      <c r="D71" s="3" t="s">
        <v>392</v>
      </c>
      <c r="E71" s="3" t="s">
        <v>100</v>
      </c>
      <c r="F71" s="9">
        <v>31774.16</v>
      </c>
      <c r="G71" s="11">
        <v>7</v>
      </c>
      <c r="H71" s="9">
        <v>0</v>
      </c>
      <c r="I71" s="9">
        <v>0</v>
      </c>
      <c r="J71" s="9">
        <v>0</v>
      </c>
      <c r="K71" s="9">
        <v>3133.89</v>
      </c>
      <c r="L71" s="9">
        <f t="shared" si="12"/>
        <v>4539.1657142857139</v>
      </c>
    </row>
    <row r="72" spans="1:12" x14ac:dyDescent="0.25">
      <c r="A72" s="3">
        <v>425</v>
      </c>
      <c r="B72" s="8">
        <v>45047</v>
      </c>
      <c r="C72" s="3" t="s">
        <v>357</v>
      </c>
      <c r="D72" s="3" t="s">
        <v>388</v>
      </c>
      <c r="E72" s="3" t="s">
        <v>170</v>
      </c>
      <c r="F72" s="9">
        <v>421.94</v>
      </c>
      <c r="G72" s="11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</row>
    <row r="73" spans="1:12" x14ac:dyDescent="0.25">
      <c r="A73" s="3">
        <v>438</v>
      </c>
      <c r="B73" s="8">
        <v>45047</v>
      </c>
      <c r="C73" s="3" t="s">
        <v>365</v>
      </c>
      <c r="D73" s="3" t="s">
        <v>389</v>
      </c>
      <c r="E73" s="3" t="s">
        <v>100</v>
      </c>
      <c r="F73" s="9">
        <v>174938.57</v>
      </c>
      <c r="G73" s="11">
        <v>40</v>
      </c>
      <c r="H73" s="9">
        <v>0</v>
      </c>
      <c r="I73" s="9">
        <v>0</v>
      </c>
      <c r="J73" s="9">
        <v>0</v>
      </c>
      <c r="K73" s="9">
        <v>2935.61</v>
      </c>
      <c r="L73" s="9">
        <f t="shared" si="12"/>
        <v>4373.46425</v>
      </c>
    </row>
    <row r="74" spans="1:12" x14ac:dyDescent="0.25">
      <c r="A74" s="3">
        <v>439</v>
      </c>
      <c r="B74" s="8">
        <v>45050</v>
      </c>
      <c r="C74" s="3" t="s">
        <v>366</v>
      </c>
      <c r="D74" s="3" t="s">
        <v>388</v>
      </c>
      <c r="E74" s="3" t="s">
        <v>100</v>
      </c>
      <c r="F74" s="9">
        <v>36500</v>
      </c>
      <c r="G74" s="11">
        <v>50</v>
      </c>
      <c r="H74" s="9">
        <v>0</v>
      </c>
      <c r="I74" s="9">
        <v>0</v>
      </c>
      <c r="J74" s="9">
        <v>0</v>
      </c>
      <c r="K74" s="9">
        <v>484</v>
      </c>
      <c r="L74" s="9">
        <f t="shared" si="12"/>
        <v>730</v>
      </c>
    </row>
    <row r="75" spans="1:12" x14ac:dyDescent="0.25">
      <c r="A75" s="3">
        <v>431</v>
      </c>
      <c r="B75" s="8">
        <v>45070</v>
      </c>
      <c r="C75" s="3" t="s">
        <v>327</v>
      </c>
      <c r="D75" s="3" t="s">
        <v>388</v>
      </c>
      <c r="E75" s="3" t="s">
        <v>100</v>
      </c>
      <c r="F75" s="9">
        <v>8850</v>
      </c>
      <c r="G75" s="11">
        <v>50</v>
      </c>
      <c r="H75" s="9">
        <v>0</v>
      </c>
      <c r="I75" s="9">
        <v>0</v>
      </c>
      <c r="J75" s="9">
        <v>0</v>
      </c>
      <c r="K75" s="9">
        <v>107.65</v>
      </c>
      <c r="L75" s="9">
        <f t="shared" si="12"/>
        <v>177</v>
      </c>
    </row>
    <row r="76" spans="1:12" x14ac:dyDescent="0.25">
      <c r="A76" s="3">
        <v>436</v>
      </c>
      <c r="B76" s="8">
        <v>45107</v>
      </c>
      <c r="C76" s="3" t="s">
        <v>363</v>
      </c>
      <c r="D76" s="3" t="s">
        <v>388</v>
      </c>
      <c r="E76" s="3" t="s">
        <v>100</v>
      </c>
      <c r="F76" s="9">
        <v>12613.02</v>
      </c>
      <c r="G76" s="11">
        <v>40</v>
      </c>
      <c r="H76" s="9">
        <v>0</v>
      </c>
      <c r="I76" s="9">
        <v>0</v>
      </c>
      <c r="J76" s="9">
        <v>0</v>
      </c>
      <c r="K76" s="9">
        <v>159.82</v>
      </c>
      <c r="L76" s="9">
        <f t="shared" si="12"/>
        <v>315.32550000000003</v>
      </c>
    </row>
    <row r="77" spans="1:12" x14ac:dyDescent="0.25">
      <c r="A77" s="3">
        <v>432</v>
      </c>
      <c r="B77" s="8">
        <v>45142</v>
      </c>
      <c r="C77" s="3" t="s">
        <v>327</v>
      </c>
      <c r="D77" s="3" t="s">
        <v>388</v>
      </c>
      <c r="E77" s="3" t="s">
        <v>100</v>
      </c>
      <c r="F77" s="9">
        <v>4850</v>
      </c>
      <c r="G77" s="11">
        <v>50</v>
      </c>
      <c r="H77" s="9">
        <v>0</v>
      </c>
      <c r="I77" s="9">
        <v>0</v>
      </c>
      <c r="J77" s="9">
        <v>0</v>
      </c>
      <c r="K77" s="9">
        <v>39.86</v>
      </c>
      <c r="L77" s="9">
        <f t="shared" si="12"/>
        <v>97</v>
      </c>
    </row>
    <row r="78" spans="1:12" x14ac:dyDescent="0.25">
      <c r="A78" s="3">
        <v>441</v>
      </c>
      <c r="B78" s="8">
        <v>45199</v>
      </c>
      <c r="C78" s="3" t="s">
        <v>361</v>
      </c>
      <c r="D78" s="3" t="s">
        <v>388</v>
      </c>
      <c r="E78" s="3" t="s">
        <v>100</v>
      </c>
      <c r="F78" s="9">
        <v>8500</v>
      </c>
      <c r="G78" s="11">
        <v>50</v>
      </c>
      <c r="H78" s="9">
        <v>0</v>
      </c>
      <c r="I78" s="9">
        <v>0</v>
      </c>
      <c r="J78" s="9">
        <v>0</v>
      </c>
      <c r="K78" s="9">
        <v>43.32</v>
      </c>
      <c r="L78" s="9">
        <f t="shared" si="12"/>
        <v>170</v>
      </c>
    </row>
    <row r="79" spans="1:12" x14ac:dyDescent="0.25">
      <c r="A79" s="3">
        <v>440</v>
      </c>
      <c r="B79" s="8">
        <v>45257</v>
      </c>
      <c r="C79" s="3" t="s">
        <v>367</v>
      </c>
      <c r="D79" s="3" t="s">
        <v>388</v>
      </c>
      <c r="E79" s="3" t="s">
        <v>100</v>
      </c>
      <c r="F79" s="9">
        <v>25000</v>
      </c>
      <c r="G79" s="11">
        <v>62.5</v>
      </c>
      <c r="H79" s="9">
        <v>0</v>
      </c>
      <c r="I79" s="9">
        <v>0</v>
      </c>
      <c r="J79" s="9">
        <v>0</v>
      </c>
      <c r="K79" s="9">
        <v>38.36</v>
      </c>
      <c r="L79" s="9">
        <f t="shared" si="12"/>
        <v>400</v>
      </c>
    </row>
    <row r="80" spans="1:12" x14ac:dyDescent="0.25">
      <c r="A80" s="3">
        <v>442</v>
      </c>
      <c r="B80" s="8">
        <v>45260</v>
      </c>
      <c r="C80" s="3" t="s">
        <v>368</v>
      </c>
      <c r="D80" s="3" t="s">
        <v>392</v>
      </c>
      <c r="E80" s="3" t="s">
        <v>100</v>
      </c>
      <c r="F80" s="9">
        <v>67395</v>
      </c>
      <c r="G80" s="11">
        <v>7</v>
      </c>
      <c r="H80" s="9">
        <v>0</v>
      </c>
      <c r="I80" s="9">
        <v>0</v>
      </c>
      <c r="J80" s="9">
        <v>0</v>
      </c>
      <c r="K80" s="9">
        <v>844.09</v>
      </c>
      <c r="L80" s="9">
        <f t="shared" si="12"/>
        <v>9627.8571428571431</v>
      </c>
    </row>
    <row r="81" spans="1:12" x14ac:dyDescent="0.25">
      <c r="A81" s="3">
        <v>426</v>
      </c>
      <c r="B81" s="8">
        <v>45267</v>
      </c>
      <c r="C81" s="3" t="s">
        <v>358</v>
      </c>
      <c r="D81" s="3" t="s">
        <v>388</v>
      </c>
      <c r="E81" s="3" t="s">
        <v>170</v>
      </c>
      <c r="F81" s="9">
        <v>14500</v>
      </c>
      <c r="G81" s="11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 x14ac:dyDescent="0.25">
      <c r="A82" s="3">
        <v>433</v>
      </c>
      <c r="B82" s="8">
        <v>45273</v>
      </c>
      <c r="C82" s="3" t="s">
        <v>361</v>
      </c>
      <c r="D82" s="3" t="s">
        <v>388</v>
      </c>
      <c r="E82" s="3" t="s">
        <v>100</v>
      </c>
      <c r="F82" s="9">
        <v>8950</v>
      </c>
      <c r="G82" s="11">
        <v>50</v>
      </c>
      <c r="H82" s="9">
        <v>0</v>
      </c>
      <c r="I82" s="9">
        <v>0</v>
      </c>
      <c r="J82" s="9">
        <v>0</v>
      </c>
      <c r="K82" s="9">
        <v>9.32</v>
      </c>
      <c r="L82" s="9">
        <f t="shared" si="12"/>
        <v>179</v>
      </c>
    </row>
    <row r="83" spans="1:12" x14ac:dyDescent="0.25">
      <c r="A83" s="3">
        <v>437</v>
      </c>
      <c r="B83" s="8">
        <v>45287</v>
      </c>
      <c r="C83" s="3" t="s">
        <v>364</v>
      </c>
      <c r="D83" s="3" t="s">
        <v>392</v>
      </c>
      <c r="E83" s="3" t="s">
        <v>100</v>
      </c>
      <c r="F83" s="9">
        <v>61495</v>
      </c>
      <c r="G83" s="11">
        <v>7</v>
      </c>
      <c r="H83" s="9">
        <v>0</v>
      </c>
      <c r="I83" s="9">
        <v>0</v>
      </c>
      <c r="J83" s="9">
        <v>0</v>
      </c>
      <c r="K83" s="9">
        <v>120.34</v>
      </c>
      <c r="L83" s="9">
        <f t="shared" si="12"/>
        <v>8785</v>
      </c>
    </row>
    <row r="84" spans="1:12" x14ac:dyDescent="0.25">
      <c r="A84" s="3">
        <v>434</v>
      </c>
      <c r="B84" s="8">
        <v>45291</v>
      </c>
      <c r="C84" s="3" t="s">
        <v>327</v>
      </c>
      <c r="D84" s="3" t="s">
        <v>388</v>
      </c>
      <c r="E84" s="3" t="s">
        <v>100</v>
      </c>
      <c r="F84" s="9">
        <v>15100</v>
      </c>
      <c r="G84" s="11">
        <v>50</v>
      </c>
      <c r="H84" s="9">
        <v>0</v>
      </c>
      <c r="I84" s="9">
        <v>0</v>
      </c>
      <c r="J84" s="9">
        <v>0</v>
      </c>
      <c r="K84" s="9">
        <f>+F84/G84*0.00273972602739726</f>
        <v>0.82739726027397242</v>
      </c>
      <c r="L84" s="9">
        <f t="shared" si="12"/>
        <v>302</v>
      </c>
    </row>
    <row r="85" spans="1:12" x14ac:dyDescent="0.25">
      <c r="A85" s="3"/>
      <c r="B85" s="8"/>
      <c r="C85" s="3"/>
      <c r="D85" s="3"/>
      <c r="E85" s="3"/>
      <c r="F85" s="9"/>
      <c r="G85" s="11"/>
      <c r="H85" s="9"/>
      <c r="I85" s="9"/>
      <c r="J85" s="9"/>
      <c r="K85" s="9"/>
      <c r="L85" s="9"/>
    </row>
    <row r="86" spans="1:12" x14ac:dyDescent="0.25">
      <c r="A86" s="3"/>
      <c r="B86" s="8"/>
      <c r="C86" s="3" t="s">
        <v>385</v>
      </c>
      <c r="D86" s="3"/>
      <c r="E86" s="3"/>
      <c r="F86" s="9"/>
      <c r="G86" s="11"/>
      <c r="H86" s="9">
        <f>SUM(H61:H85)</f>
        <v>0</v>
      </c>
      <c r="I86" s="9">
        <f t="shared" ref="I86:L86" si="13">SUM(I61:I85)</f>
        <v>0</v>
      </c>
      <c r="J86" s="9">
        <f t="shared" si="13"/>
        <v>0</v>
      </c>
      <c r="K86" s="9">
        <f t="shared" si="13"/>
        <v>10064.197397260275</v>
      </c>
      <c r="L86" s="9">
        <f t="shared" si="13"/>
        <v>32231.186207142859</v>
      </c>
    </row>
    <row r="87" spans="1:12" x14ac:dyDescent="0.25">
      <c r="A87" s="3"/>
      <c r="B87" s="8"/>
      <c r="C87" s="3"/>
      <c r="D87" s="3"/>
      <c r="E87" s="3"/>
      <c r="F87" s="9"/>
      <c r="G87" s="11"/>
      <c r="H87" s="9"/>
      <c r="I87" s="9"/>
      <c r="J87" s="9"/>
      <c r="K87" s="9"/>
      <c r="L87" s="9"/>
    </row>
    <row r="88" spans="1:12" x14ac:dyDescent="0.25">
      <c r="B88" s="1"/>
      <c r="F88" s="2"/>
      <c r="G88" s="7"/>
      <c r="H88" s="2"/>
      <c r="I88" s="2"/>
      <c r="J88" s="2"/>
      <c r="K88" s="2"/>
      <c r="L88" s="2"/>
    </row>
    <row r="89" spans="1:12" x14ac:dyDescent="0.25">
      <c r="B89" s="1"/>
      <c r="F89" s="2"/>
      <c r="G89" s="7"/>
      <c r="H89" s="2"/>
      <c r="I89" s="2"/>
      <c r="J89" s="2"/>
      <c r="K89" s="2"/>
      <c r="L89" s="2"/>
    </row>
    <row r="90" spans="1:12" x14ac:dyDescent="0.25">
      <c r="A90" s="3">
        <v>453</v>
      </c>
      <c r="B90" s="8">
        <v>45299</v>
      </c>
      <c r="C90" s="3" t="s">
        <v>378</v>
      </c>
      <c r="D90" s="3" t="s">
        <v>392</v>
      </c>
      <c r="E90" s="3" t="s">
        <v>100</v>
      </c>
      <c r="F90" s="9">
        <v>8300</v>
      </c>
      <c r="G90" s="11">
        <v>7</v>
      </c>
      <c r="H90" s="9">
        <v>0</v>
      </c>
      <c r="I90" s="9">
        <v>0</v>
      </c>
      <c r="J90" s="9">
        <v>0</v>
      </c>
      <c r="K90" s="9">
        <v>0</v>
      </c>
      <c r="L90" s="9">
        <v>1163.04</v>
      </c>
    </row>
    <row r="91" spans="1:12" x14ac:dyDescent="0.25">
      <c r="A91" s="3">
        <v>452</v>
      </c>
      <c r="B91" s="8">
        <v>45309</v>
      </c>
      <c r="C91" s="3" t="s">
        <v>377</v>
      </c>
      <c r="D91" s="3" t="s">
        <v>388</v>
      </c>
      <c r="E91" s="3" t="s">
        <v>100</v>
      </c>
      <c r="F91" s="9">
        <v>4754.84</v>
      </c>
      <c r="G91" s="11">
        <v>7</v>
      </c>
      <c r="H91" s="9">
        <v>0</v>
      </c>
      <c r="I91" s="9">
        <v>0</v>
      </c>
      <c r="J91" s="9">
        <v>0</v>
      </c>
      <c r="K91" s="9">
        <v>0</v>
      </c>
      <c r="L91" s="9">
        <v>647.71</v>
      </c>
    </row>
    <row r="92" spans="1:12" x14ac:dyDescent="0.25">
      <c r="A92" s="3">
        <v>449</v>
      </c>
      <c r="B92" s="8">
        <v>45342</v>
      </c>
      <c r="C92" s="3" t="s">
        <v>239</v>
      </c>
      <c r="D92" s="3" t="s">
        <v>392</v>
      </c>
      <c r="E92" s="3" t="s">
        <v>100</v>
      </c>
      <c r="F92" s="9">
        <v>28500</v>
      </c>
      <c r="G92" s="11">
        <v>7</v>
      </c>
      <c r="H92" s="9">
        <v>0</v>
      </c>
      <c r="I92" s="9">
        <v>0</v>
      </c>
      <c r="J92" s="9">
        <v>0</v>
      </c>
      <c r="K92" s="9">
        <v>0</v>
      </c>
      <c r="L92" s="9">
        <v>3515.22</v>
      </c>
    </row>
    <row r="93" spans="1:12" x14ac:dyDescent="0.25">
      <c r="A93" s="3">
        <v>451</v>
      </c>
      <c r="B93" s="8">
        <v>45343</v>
      </c>
      <c r="C93" s="3" t="s">
        <v>376</v>
      </c>
      <c r="D93" s="3" t="s">
        <v>388</v>
      </c>
      <c r="E93" s="3" t="s">
        <v>100</v>
      </c>
      <c r="F93" s="9">
        <v>4444.8599999999997</v>
      </c>
      <c r="G93" s="11">
        <v>5</v>
      </c>
      <c r="H93" s="9">
        <v>0</v>
      </c>
      <c r="I93" s="9">
        <v>0</v>
      </c>
      <c r="J93" s="9">
        <v>0</v>
      </c>
      <c r="K93" s="9">
        <v>0</v>
      </c>
      <c r="L93" s="9">
        <v>765.1</v>
      </c>
    </row>
    <row r="94" spans="1:12" x14ac:dyDescent="0.25">
      <c r="A94" s="3">
        <v>450</v>
      </c>
      <c r="B94" s="8">
        <v>45366</v>
      </c>
      <c r="C94" s="3" t="s">
        <v>375</v>
      </c>
      <c r="D94" s="3" t="s">
        <v>388</v>
      </c>
      <c r="E94" s="3" t="s">
        <v>100</v>
      </c>
      <c r="F94" s="9">
        <v>9266.94</v>
      </c>
      <c r="G94" s="11">
        <v>50</v>
      </c>
      <c r="H94" s="9">
        <v>0</v>
      </c>
      <c r="I94" s="9">
        <v>0</v>
      </c>
      <c r="J94" s="9">
        <v>0</v>
      </c>
      <c r="K94" s="9">
        <v>0</v>
      </c>
      <c r="L94" s="9">
        <v>147.87</v>
      </c>
    </row>
    <row r="95" spans="1:12" x14ac:dyDescent="0.25">
      <c r="A95" s="3">
        <v>445</v>
      </c>
      <c r="B95" s="8">
        <v>45398</v>
      </c>
      <c r="C95" s="3" t="s">
        <v>371</v>
      </c>
      <c r="D95" s="3" t="s">
        <v>388</v>
      </c>
      <c r="E95" s="3" t="s">
        <v>100</v>
      </c>
      <c r="F95" s="9">
        <v>907.07</v>
      </c>
      <c r="G95" s="11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5">
      <c r="A96" s="3">
        <v>446</v>
      </c>
      <c r="B96" s="8">
        <v>45398</v>
      </c>
      <c r="C96" s="3" t="s">
        <v>372</v>
      </c>
      <c r="D96" s="3" t="s">
        <v>388</v>
      </c>
      <c r="E96" s="3" t="s">
        <v>100</v>
      </c>
      <c r="F96" s="9">
        <v>720.88</v>
      </c>
      <c r="G96" s="11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x14ac:dyDescent="0.25">
      <c r="A97" s="3">
        <v>443</v>
      </c>
      <c r="B97" s="8">
        <v>45473</v>
      </c>
      <c r="C97" s="3" t="s">
        <v>369</v>
      </c>
      <c r="D97" s="3" t="s">
        <v>388</v>
      </c>
      <c r="E97" s="3" t="s">
        <v>100</v>
      </c>
      <c r="F97" s="9">
        <v>13638.89</v>
      </c>
      <c r="G97" s="11">
        <v>50</v>
      </c>
      <c r="H97" s="9">
        <v>0</v>
      </c>
      <c r="I97" s="9">
        <v>0</v>
      </c>
      <c r="J97" s="9">
        <v>0</v>
      </c>
      <c r="K97" s="9">
        <v>0</v>
      </c>
      <c r="L97" s="9">
        <v>137.88</v>
      </c>
    </row>
    <row r="98" spans="1:12" x14ac:dyDescent="0.25">
      <c r="A98" s="3">
        <v>444</v>
      </c>
      <c r="B98" s="8">
        <v>45475</v>
      </c>
      <c r="C98" s="3" t="s">
        <v>370</v>
      </c>
      <c r="D98" s="3" t="s">
        <v>392</v>
      </c>
      <c r="E98" s="3" t="s">
        <v>100</v>
      </c>
      <c r="F98" s="9">
        <v>75617.62</v>
      </c>
      <c r="G98" s="11">
        <v>50</v>
      </c>
      <c r="H98" s="9">
        <v>0</v>
      </c>
      <c r="I98" s="9">
        <v>0</v>
      </c>
      <c r="J98" s="9">
        <v>0</v>
      </c>
      <c r="K98" s="9">
        <v>0</v>
      </c>
      <c r="L98" s="9">
        <v>756.18</v>
      </c>
    </row>
    <row r="99" spans="1:12" x14ac:dyDescent="0.25">
      <c r="A99" s="3">
        <v>447</v>
      </c>
      <c r="B99" s="8">
        <v>45631</v>
      </c>
      <c r="C99" s="3" t="s">
        <v>373</v>
      </c>
      <c r="D99" s="3" t="s">
        <v>388</v>
      </c>
      <c r="E99" s="3" t="s">
        <v>100</v>
      </c>
      <c r="F99" s="9">
        <v>5860</v>
      </c>
      <c r="G99" s="11">
        <v>50</v>
      </c>
      <c r="H99" s="9">
        <v>0</v>
      </c>
      <c r="I99" s="9">
        <v>0</v>
      </c>
      <c r="J99" s="9">
        <v>0</v>
      </c>
      <c r="K99" s="9">
        <v>0</v>
      </c>
      <c r="L99" s="9">
        <v>8.65</v>
      </c>
    </row>
    <row r="100" spans="1:12" x14ac:dyDescent="0.25">
      <c r="A100" s="3">
        <v>448</v>
      </c>
      <c r="B100" s="8">
        <v>45638</v>
      </c>
      <c r="C100" s="3" t="s">
        <v>374</v>
      </c>
      <c r="D100" s="3" t="s">
        <v>388</v>
      </c>
      <c r="E100" s="3" t="s">
        <v>100</v>
      </c>
      <c r="F100" s="9">
        <v>3250</v>
      </c>
      <c r="G100" s="11">
        <v>10</v>
      </c>
      <c r="H100" s="9">
        <v>0</v>
      </c>
      <c r="I100" s="9">
        <v>0</v>
      </c>
      <c r="J100" s="9">
        <v>0</v>
      </c>
      <c r="K100" s="9">
        <v>0</v>
      </c>
      <c r="L100" s="9">
        <v>17.760000000000002</v>
      </c>
    </row>
    <row r="101" spans="1:12" x14ac:dyDescent="0.25">
      <c r="A101" s="3"/>
      <c r="B101" s="3"/>
      <c r="C101" s="3"/>
      <c r="D101" s="3"/>
      <c r="E101" s="3"/>
      <c r="F101" s="3"/>
      <c r="G101" s="3"/>
      <c r="H101" s="9"/>
      <c r="I101" s="9"/>
      <c r="J101" s="9"/>
      <c r="K101" s="9"/>
      <c r="L101" s="9"/>
    </row>
    <row r="102" spans="1:12" x14ac:dyDescent="0.25">
      <c r="A102" s="3"/>
      <c r="B102" s="3"/>
      <c r="C102" s="3" t="s">
        <v>386</v>
      </c>
      <c r="D102" s="3"/>
      <c r="E102" s="3"/>
      <c r="F102" s="3"/>
      <c r="G102" s="3"/>
      <c r="H102" s="9">
        <f>SUM(H90:H101)</f>
        <v>0</v>
      </c>
      <c r="I102" s="9">
        <f t="shared" ref="I102:L102" si="14">SUM(I90:I101)</f>
        <v>0</v>
      </c>
      <c r="J102" s="9">
        <f t="shared" si="14"/>
        <v>0</v>
      </c>
      <c r="K102" s="9">
        <f t="shared" si="14"/>
        <v>0</v>
      </c>
      <c r="L102" s="9">
        <f t="shared" si="14"/>
        <v>7159.41</v>
      </c>
    </row>
    <row r="103" spans="1:12" x14ac:dyDescent="0.25">
      <c r="A103" s="3"/>
      <c r="B103" s="3"/>
      <c r="C103" s="3"/>
      <c r="D103" s="3"/>
      <c r="E103" s="3"/>
      <c r="F103" s="3"/>
      <c r="G103" s="3"/>
      <c r="H103" s="9"/>
      <c r="I103" s="9"/>
      <c r="J103" s="9"/>
      <c r="K103" s="9"/>
      <c r="L103" s="9"/>
    </row>
    <row r="104" spans="1:12" x14ac:dyDescent="0.25">
      <c r="H104" s="2"/>
      <c r="I104" s="2"/>
      <c r="J104" s="2"/>
      <c r="K104" s="2"/>
      <c r="L104" s="2"/>
    </row>
  </sheetData>
  <pageMargins left="0.7" right="0.7" top="0.75" bottom="0.75" header="0.3" footer="0.3"/>
  <pageSetup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6C1D-A9A8-45F6-A017-FCE5E3959536}">
  <dimension ref="A1:P418"/>
  <sheetViews>
    <sheetView workbookViewId="0"/>
  </sheetViews>
  <sheetFormatPr defaultRowHeight="15" x14ac:dyDescent="0.25"/>
  <cols>
    <col min="1" max="16" width="25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s="1">
        <v>367</v>
      </c>
      <c r="C2" t="s">
        <v>16</v>
      </c>
      <c r="D2" t="s">
        <v>17</v>
      </c>
      <c r="E2">
        <v>2450</v>
      </c>
      <c r="F2">
        <v>2450</v>
      </c>
      <c r="G2">
        <v>0</v>
      </c>
      <c r="H2" t="s">
        <v>18</v>
      </c>
      <c r="I2">
        <v>2450</v>
      </c>
      <c r="J2" t="s">
        <v>19</v>
      </c>
      <c r="K2" t="s">
        <v>20</v>
      </c>
      <c r="L2" t="s">
        <v>21</v>
      </c>
      <c r="M2" t="s">
        <v>21</v>
      </c>
      <c r="N2" t="s">
        <v>20</v>
      </c>
      <c r="O2" t="s">
        <v>21</v>
      </c>
      <c r="P2" t="s">
        <v>20</v>
      </c>
    </row>
    <row r="3" spans="1:16" x14ac:dyDescent="0.25">
      <c r="A3">
        <v>2</v>
      </c>
      <c r="B3" s="1">
        <v>367</v>
      </c>
      <c r="C3" t="s">
        <v>22</v>
      </c>
      <c r="D3" t="s">
        <v>17</v>
      </c>
      <c r="E3">
        <v>1250</v>
      </c>
      <c r="F3">
        <v>1250</v>
      </c>
      <c r="G3">
        <v>0</v>
      </c>
      <c r="H3" t="s">
        <v>18</v>
      </c>
      <c r="I3">
        <v>1250</v>
      </c>
      <c r="J3" t="s">
        <v>19</v>
      </c>
      <c r="K3" t="s">
        <v>23</v>
      </c>
      <c r="L3" t="s">
        <v>24</v>
      </c>
      <c r="M3" t="s">
        <v>24</v>
      </c>
      <c r="N3" t="s">
        <v>23</v>
      </c>
      <c r="O3" t="s">
        <v>24</v>
      </c>
      <c r="P3" t="s">
        <v>23</v>
      </c>
    </row>
    <row r="4" spans="1:16" x14ac:dyDescent="0.25">
      <c r="A4">
        <v>3</v>
      </c>
      <c r="B4" s="1">
        <v>367</v>
      </c>
      <c r="C4" t="s">
        <v>25</v>
      </c>
      <c r="D4" t="s">
        <v>17</v>
      </c>
      <c r="E4">
        <v>750</v>
      </c>
      <c r="F4">
        <v>750</v>
      </c>
      <c r="G4">
        <v>0</v>
      </c>
      <c r="H4" t="s">
        <v>18</v>
      </c>
      <c r="I4">
        <v>750</v>
      </c>
      <c r="J4" t="s">
        <v>19</v>
      </c>
      <c r="K4" t="s">
        <v>26</v>
      </c>
      <c r="L4" t="s">
        <v>27</v>
      </c>
      <c r="M4" t="s">
        <v>27</v>
      </c>
      <c r="N4" t="s">
        <v>26</v>
      </c>
      <c r="O4" t="s">
        <v>27</v>
      </c>
      <c r="P4" t="s">
        <v>26</v>
      </c>
    </row>
    <row r="5" spans="1:16" x14ac:dyDescent="0.25">
      <c r="A5">
        <v>4</v>
      </c>
      <c r="B5" s="1">
        <v>367</v>
      </c>
      <c r="C5" t="s">
        <v>28</v>
      </c>
      <c r="D5" t="s">
        <v>17</v>
      </c>
      <c r="E5">
        <v>5800</v>
      </c>
      <c r="F5">
        <v>5800</v>
      </c>
      <c r="G5">
        <v>0</v>
      </c>
      <c r="H5" t="s">
        <v>18</v>
      </c>
      <c r="I5">
        <v>5800</v>
      </c>
      <c r="J5" t="s">
        <v>19</v>
      </c>
      <c r="K5" t="s">
        <v>26</v>
      </c>
      <c r="L5" t="s">
        <v>27</v>
      </c>
      <c r="M5" t="s">
        <v>27</v>
      </c>
      <c r="N5" t="s">
        <v>26</v>
      </c>
      <c r="O5" t="s">
        <v>27</v>
      </c>
      <c r="P5" t="s">
        <v>26</v>
      </c>
    </row>
    <row r="6" spans="1:16" x14ac:dyDescent="0.25">
      <c r="A6">
        <v>5</v>
      </c>
      <c r="B6" s="1">
        <v>27181</v>
      </c>
      <c r="C6" t="s">
        <v>29</v>
      </c>
      <c r="D6" t="s">
        <v>17</v>
      </c>
      <c r="E6">
        <v>11996</v>
      </c>
      <c r="F6">
        <v>11996</v>
      </c>
      <c r="G6">
        <v>0</v>
      </c>
      <c r="H6" t="s">
        <v>18</v>
      </c>
      <c r="I6">
        <v>11996</v>
      </c>
      <c r="J6" t="s">
        <v>19</v>
      </c>
      <c r="K6" t="s">
        <v>30</v>
      </c>
      <c r="L6" t="s">
        <v>31</v>
      </c>
      <c r="M6" t="s">
        <v>31</v>
      </c>
      <c r="N6" t="s">
        <v>30</v>
      </c>
      <c r="O6" t="s">
        <v>31</v>
      </c>
      <c r="P6" t="s">
        <v>30</v>
      </c>
    </row>
    <row r="7" spans="1:16" x14ac:dyDescent="0.25">
      <c r="A7">
        <v>6</v>
      </c>
      <c r="B7" s="1">
        <v>27273</v>
      </c>
      <c r="C7" t="s">
        <v>32</v>
      </c>
      <c r="D7" t="s">
        <v>17</v>
      </c>
      <c r="E7">
        <v>147466</v>
      </c>
      <c r="F7">
        <v>147466</v>
      </c>
      <c r="G7">
        <v>0</v>
      </c>
      <c r="H7" t="s">
        <v>18</v>
      </c>
      <c r="I7">
        <v>147466</v>
      </c>
      <c r="J7" t="s">
        <v>19</v>
      </c>
      <c r="K7" t="s">
        <v>33</v>
      </c>
      <c r="L7" t="s">
        <v>34</v>
      </c>
      <c r="M7" t="s">
        <v>34</v>
      </c>
      <c r="N7" t="s">
        <v>33</v>
      </c>
      <c r="O7" t="s">
        <v>34</v>
      </c>
      <c r="P7" t="s">
        <v>33</v>
      </c>
    </row>
    <row r="8" spans="1:16" x14ac:dyDescent="0.25">
      <c r="A8">
        <v>7</v>
      </c>
      <c r="B8" s="1">
        <v>367</v>
      </c>
      <c r="C8" t="s">
        <v>28</v>
      </c>
      <c r="D8" t="s">
        <v>17</v>
      </c>
      <c r="E8">
        <v>2500</v>
      </c>
      <c r="F8">
        <v>2500</v>
      </c>
      <c r="G8">
        <v>0</v>
      </c>
      <c r="H8" t="s">
        <v>18</v>
      </c>
      <c r="I8">
        <v>2500</v>
      </c>
      <c r="J8" t="s">
        <v>19</v>
      </c>
      <c r="K8" t="s">
        <v>26</v>
      </c>
      <c r="L8" t="s">
        <v>27</v>
      </c>
      <c r="M8" t="s">
        <v>27</v>
      </c>
      <c r="N8" t="s">
        <v>26</v>
      </c>
      <c r="O8" t="s">
        <v>27</v>
      </c>
      <c r="P8" t="s">
        <v>26</v>
      </c>
    </row>
    <row r="9" spans="1:16" x14ac:dyDescent="0.25">
      <c r="A9">
        <v>8</v>
      </c>
      <c r="B9" s="1">
        <v>28126</v>
      </c>
      <c r="C9" t="s">
        <v>35</v>
      </c>
      <c r="D9" t="s">
        <v>17</v>
      </c>
      <c r="E9">
        <v>43777</v>
      </c>
      <c r="F9">
        <v>43777</v>
      </c>
      <c r="G9">
        <v>0</v>
      </c>
      <c r="H9" t="s">
        <v>18</v>
      </c>
      <c r="I9">
        <v>43777</v>
      </c>
      <c r="J9" t="s">
        <v>19</v>
      </c>
      <c r="K9" t="s">
        <v>36</v>
      </c>
      <c r="L9" t="s">
        <v>37</v>
      </c>
      <c r="M9" t="s">
        <v>37</v>
      </c>
      <c r="N9" t="s">
        <v>36</v>
      </c>
      <c r="O9" t="s">
        <v>37</v>
      </c>
      <c r="P9" t="s">
        <v>36</v>
      </c>
    </row>
    <row r="10" spans="1:16" x14ac:dyDescent="0.25">
      <c r="A10">
        <v>9</v>
      </c>
      <c r="B10" s="1">
        <v>367</v>
      </c>
      <c r="C10" t="s">
        <v>28</v>
      </c>
      <c r="D10" t="s">
        <v>17</v>
      </c>
      <c r="E10">
        <v>25600</v>
      </c>
      <c r="F10">
        <v>25600</v>
      </c>
      <c r="G10">
        <v>0</v>
      </c>
      <c r="H10" t="s">
        <v>18</v>
      </c>
      <c r="I10">
        <v>25600</v>
      </c>
      <c r="J10" t="s">
        <v>19</v>
      </c>
      <c r="K10" t="s">
        <v>38</v>
      </c>
      <c r="L10" t="s">
        <v>39</v>
      </c>
      <c r="M10" t="s">
        <v>39</v>
      </c>
      <c r="N10" t="s">
        <v>38</v>
      </c>
      <c r="O10" t="s">
        <v>39</v>
      </c>
      <c r="P10" t="s">
        <v>38</v>
      </c>
    </row>
    <row r="11" spans="1:16" x14ac:dyDescent="0.25">
      <c r="A11">
        <v>10</v>
      </c>
      <c r="B11" s="1">
        <v>27181</v>
      </c>
      <c r="C11" t="s">
        <v>40</v>
      </c>
      <c r="D11" t="s">
        <v>17</v>
      </c>
      <c r="E11">
        <v>364109</v>
      </c>
      <c r="F11">
        <v>364109</v>
      </c>
      <c r="G11">
        <v>0</v>
      </c>
      <c r="H11" t="s">
        <v>18</v>
      </c>
      <c r="I11">
        <v>364109</v>
      </c>
      <c r="J11" t="s">
        <v>19</v>
      </c>
      <c r="K11" t="s">
        <v>41</v>
      </c>
      <c r="L11" t="s">
        <v>42</v>
      </c>
      <c r="M11" t="s">
        <v>42</v>
      </c>
      <c r="N11" t="s">
        <v>41</v>
      </c>
      <c r="O11" t="s">
        <v>42</v>
      </c>
      <c r="P11" t="s">
        <v>41</v>
      </c>
    </row>
    <row r="12" spans="1:16" x14ac:dyDescent="0.25">
      <c r="A12">
        <v>11</v>
      </c>
      <c r="B12" s="1">
        <v>27181</v>
      </c>
      <c r="C12" t="s">
        <v>43</v>
      </c>
      <c r="D12" t="s">
        <v>17</v>
      </c>
      <c r="E12">
        <v>114509</v>
      </c>
      <c r="F12">
        <v>114509</v>
      </c>
      <c r="G12">
        <v>0</v>
      </c>
      <c r="H12" t="s">
        <v>18</v>
      </c>
      <c r="I12">
        <v>114509</v>
      </c>
      <c r="J12" t="s">
        <v>19</v>
      </c>
      <c r="K12" t="s">
        <v>44</v>
      </c>
      <c r="L12" t="s">
        <v>45</v>
      </c>
      <c r="M12" t="s">
        <v>45</v>
      </c>
      <c r="N12" t="s">
        <v>44</v>
      </c>
      <c r="O12" t="s">
        <v>45</v>
      </c>
      <c r="P12" t="s">
        <v>44</v>
      </c>
    </row>
    <row r="13" spans="1:16" x14ac:dyDescent="0.25">
      <c r="A13">
        <v>12</v>
      </c>
      <c r="B13" s="1">
        <v>30682</v>
      </c>
      <c r="C13" t="s">
        <v>46</v>
      </c>
      <c r="D13" t="s">
        <v>47</v>
      </c>
      <c r="E13">
        <v>7817</v>
      </c>
      <c r="F13">
        <v>7817</v>
      </c>
      <c r="G13">
        <v>0</v>
      </c>
      <c r="H13" t="s">
        <v>18</v>
      </c>
      <c r="I13">
        <v>7817</v>
      </c>
      <c r="J13" t="s">
        <v>19</v>
      </c>
      <c r="K13" t="s">
        <v>36</v>
      </c>
      <c r="L13" t="s">
        <v>37</v>
      </c>
      <c r="M13" t="s">
        <v>37</v>
      </c>
      <c r="N13" t="s">
        <v>36</v>
      </c>
      <c r="O13" t="s">
        <v>37</v>
      </c>
      <c r="P13" t="s">
        <v>36</v>
      </c>
    </row>
    <row r="14" spans="1:16" x14ac:dyDescent="0.25">
      <c r="A14">
        <v>13</v>
      </c>
      <c r="B14" s="1">
        <v>30682</v>
      </c>
      <c r="C14" t="s">
        <v>46</v>
      </c>
      <c r="D14" t="s">
        <v>47</v>
      </c>
      <c r="E14">
        <v>22272</v>
      </c>
      <c r="F14">
        <v>22272</v>
      </c>
      <c r="G14">
        <v>0</v>
      </c>
      <c r="H14" t="s">
        <v>18</v>
      </c>
      <c r="I14">
        <v>22272</v>
      </c>
      <c r="J14" t="s">
        <v>19</v>
      </c>
      <c r="K14" t="s">
        <v>36</v>
      </c>
      <c r="L14" t="s">
        <v>37</v>
      </c>
      <c r="M14" t="s">
        <v>37</v>
      </c>
      <c r="N14" t="s">
        <v>36</v>
      </c>
      <c r="O14" t="s">
        <v>37</v>
      </c>
      <c r="P14" t="s">
        <v>36</v>
      </c>
    </row>
    <row r="15" spans="1:16" x14ac:dyDescent="0.25">
      <c r="A15">
        <v>14</v>
      </c>
      <c r="B15" s="1">
        <v>31107</v>
      </c>
      <c r="C15" t="s">
        <v>46</v>
      </c>
      <c r="D15" t="s">
        <v>47</v>
      </c>
      <c r="E15">
        <v>7200</v>
      </c>
      <c r="F15">
        <v>7200</v>
      </c>
      <c r="G15">
        <v>0</v>
      </c>
      <c r="H15" t="s">
        <v>18</v>
      </c>
      <c r="I15">
        <v>7200</v>
      </c>
      <c r="J15" t="s">
        <v>19</v>
      </c>
      <c r="K15" t="s">
        <v>36</v>
      </c>
      <c r="L15" t="s">
        <v>37</v>
      </c>
      <c r="M15" t="s">
        <v>37</v>
      </c>
      <c r="N15" t="s">
        <v>36</v>
      </c>
      <c r="O15" t="s">
        <v>37</v>
      </c>
      <c r="P15" t="s">
        <v>36</v>
      </c>
    </row>
    <row r="16" spans="1:16" x14ac:dyDescent="0.25">
      <c r="A16">
        <v>15</v>
      </c>
      <c r="B16" s="1">
        <v>30682</v>
      </c>
      <c r="C16" t="s">
        <v>48</v>
      </c>
      <c r="D16" t="s">
        <v>47</v>
      </c>
      <c r="E16">
        <v>1060</v>
      </c>
      <c r="F16">
        <v>1060</v>
      </c>
      <c r="G16">
        <v>0</v>
      </c>
      <c r="H16" t="s">
        <v>18</v>
      </c>
      <c r="I16">
        <v>1060</v>
      </c>
      <c r="J16" t="s">
        <v>19</v>
      </c>
      <c r="K16" t="s">
        <v>44</v>
      </c>
      <c r="L16" t="s">
        <v>45</v>
      </c>
      <c r="M16" t="s">
        <v>45</v>
      </c>
      <c r="N16" t="s">
        <v>44</v>
      </c>
      <c r="O16" t="s">
        <v>45</v>
      </c>
      <c r="P16" t="s">
        <v>44</v>
      </c>
    </row>
    <row r="17" spans="1:16" x14ac:dyDescent="0.25">
      <c r="A17">
        <v>16</v>
      </c>
      <c r="B17" s="1">
        <v>367</v>
      </c>
      <c r="C17" t="s">
        <v>28</v>
      </c>
      <c r="D17" t="s">
        <v>17</v>
      </c>
      <c r="E17">
        <v>28675</v>
      </c>
      <c r="F17">
        <v>28675</v>
      </c>
      <c r="G17">
        <v>0</v>
      </c>
      <c r="H17" t="s">
        <v>18</v>
      </c>
      <c r="I17">
        <v>28675</v>
      </c>
      <c r="J17" t="s">
        <v>19</v>
      </c>
      <c r="K17" t="s">
        <v>49</v>
      </c>
      <c r="L17" t="s">
        <v>50</v>
      </c>
      <c r="M17" t="s">
        <v>50</v>
      </c>
      <c r="N17" t="s">
        <v>49</v>
      </c>
      <c r="O17" t="s">
        <v>50</v>
      </c>
      <c r="P17" t="s">
        <v>49</v>
      </c>
    </row>
    <row r="18" spans="1:16" x14ac:dyDescent="0.25">
      <c r="A18">
        <v>17</v>
      </c>
      <c r="B18" s="1">
        <v>27181</v>
      </c>
      <c r="C18" t="s">
        <v>51</v>
      </c>
      <c r="D18" t="s">
        <v>17</v>
      </c>
      <c r="E18">
        <v>178942</v>
      </c>
      <c r="F18">
        <v>178942</v>
      </c>
      <c r="G18">
        <v>0</v>
      </c>
      <c r="H18" t="s">
        <v>18</v>
      </c>
      <c r="I18">
        <v>178942</v>
      </c>
      <c r="J18" t="s">
        <v>19</v>
      </c>
      <c r="K18" t="s">
        <v>52</v>
      </c>
      <c r="L18" t="s">
        <v>53</v>
      </c>
      <c r="M18" t="s">
        <v>53</v>
      </c>
      <c r="N18" t="s">
        <v>52</v>
      </c>
      <c r="O18" t="s">
        <v>53</v>
      </c>
      <c r="P18" t="s">
        <v>52</v>
      </c>
    </row>
    <row r="19" spans="1:16" x14ac:dyDescent="0.25">
      <c r="A19">
        <v>18</v>
      </c>
      <c r="B19" s="1">
        <v>27395</v>
      </c>
      <c r="C19" t="s">
        <v>54</v>
      </c>
      <c r="D19" t="s">
        <v>17</v>
      </c>
      <c r="E19">
        <v>2019727</v>
      </c>
      <c r="F19">
        <v>2019727</v>
      </c>
      <c r="G19">
        <v>0</v>
      </c>
      <c r="H19" t="s">
        <v>18</v>
      </c>
      <c r="I19">
        <v>2019727</v>
      </c>
      <c r="J19" t="s">
        <v>19</v>
      </c>
      <c r="K19" t="s">
        <v>55</v>
      </c>
      <c r="L19" t="s">
        <v>56</v>
      </c>
      <c r="M19" t="s">
        <v>56</v>
      </c>
      <c r="N19" t="s">
        <v>55</v>
      </c>
      <c r="O19" t="s">
        <v>56</v>
      </c>
      <c r="P19" t="s">
        <v>55</v>
      </c>
    </row>
    <row r="20" spans="1:16" x14ac:dyDescent="0.25">
      <c r="A20">
        <v>19</v>
      </c>
      <c r="B20" s="1">
        <v>27181</v>
      </c>
      <c r="C20" t="s">
        <v>57</v>
      </c>
      <c r="D20" t="s">
        <v>17</v>
      </c>
      <c r="E20">
        <v>64765</v>
      </c>
      <c r="F20">
        <v>64765</v>
      </c>
      <c r="G20">
        <v>0</v>
      </c>
      <c r="H20" t="s">
        <v>18</v>
      </c>
      <c r="I20">
        <v>64765</v>
      </c>
      <c r="J20" t="s">
        <v>19</v>
      </c>
      <c r="K20" t="s">
        <v>58</v>
      </c>
      <c r="L20" t="s">
        <v>59</v>
      </c>
      <c r="M20" t="s">
        <v>59</v>
      </c>
      <c r="N20" t="s">
        <v>58</v>
      </c>
      <c r="O20" t="s">
        <v>59</v>
      </c>
      <c r="P20" t="s">
        <v>58</v>
      </c>
    </row>
    <row r="21" spans="1:16" x14ac:dyDescent="0.25">
      <c r="A21">
        <v>20</v>
      </c>
      <c r="B21" s="1">
        <v>27273</v>
      </c>
      <c r="C21" t="s">
        <v>60</v>
      </c>
      <c r="D21" t="s">
        <v>17</v>
      </c>
      <c r="E21">
        <v>90685</v>
      </c>
      <c r="F21">
        <v>90685</v>
      </c>
      <c r="G21">
        <v>0</v>
      </c>
      <c r="H21" t="s">
        <v>18</v>
      </c>
      <c r="I21">
        <v>90685</v>
      </c>
      <c r="J21" t="s">
        <v>19</v>
      </c>
      <c r="K21" t="s">
        <v>61</v>
      </c>
      <c r="L21" t="s">
        <v>62</v>
      </c>
      <c r="M21" t="s">
        <v>62</v>
      </c>
      <c r="N21" t="s">
        <v>61</v>
      </c>
      <c r="O21" t="s">
        <v>62</v>
      </c>
      <c r="P21" t="s">
        <v>61</v>
      </c>
    </row>
    <row r="22" spans="1:16" x14ac:dyDescent="0.25">
      <c r="A22">
        <v>21</v>
      </c>
      <c r="B22" s="1">
        <v>29952</v>
      </c>
      <c r="C22" t="s">
        <v>54</v>
      </c>
      <c r="D22" t="s">
        <v>47</v>
      </c>
      <c r="E22">
        <v>22650</v>
      </c>
      <c r="F22">
        <v>22650</v>
      </c>
      <c r="G22">
        <v>0</v>
      </c>
      <c r="H22" t="s">
        <v>18</v>
      </c>
      <c r="I22">
        <v>22650</v>
      </c>
      <c r="J22" t="s">
        <v>19</v>
      </c>
      <c r="K22" t="s">
        <v>55</v>
      </c>
      <c r="L22" t="s">
        <v>56</v>
      </c>
      <c r="M22" t="s">
        <v>56</v>
      </c>
      <c r="N22" t="s">
        <v>55</v>
      </c>
      <c r="O22" t="s">
        <v>56</v>
      </c>
      <c r="P22" t="s">
        <v>55</v>
      </c>
    </row>
    <row r="23" spans="1:16" x14ac:dyDescent="0.25">
      <c r="A23">
        <v>22</v>
      </c>
      <c r="B23" s="1">
        <v>27395</v>
      </c>
      <c r="C23" t="s">
        <v>63</v>
      </c>
      <c r="D23" t="s">
        <v>17</v>
      </c>
      <c r="E23">
        <v>35212</v>
      </c>
      <c r="F23">
        <v>35212</v>
      </c>
      <c r="G23">
        <v>0</v>
      </c>
      <c r="H23" t="s">
        <v>18</v>
      </c>
      <c r="I23">
        <v>35212</v>
      </c>
      <c r="J23" t="s">
        <v>19</v>
      </c>
      <c r="K23" t="s">
        <v>61</v>
      </c>
      <c r="L23" t="s">
        <v>62</v>
      </c>
      <c r="M23" t="s">
        <v>62</v>
      </c>
      <c r="N23" t="s">
        <v>61</v>
      </c>
      <c r="O23" t="s">
        <v>62</v>
      </c>
      <c r="P23" t="s">
        <v>61</v>
      </c>
    </row>
    <row r="24" spans="1:16" x14ac:dyDescent="0.25">
      <c r="A24">
        <v>23</v>
      </c>
      <c r="B24" s="1">
        <v>26665</v>
      </c>
      <c r="C24" t="s">
        <v>54</v>
      </c>
      <c r="D24" t="s">
        <v>17</v>
      </c>
      <c r="E24">
        <v>10712</v>
      </c>
      <c r="F24">
        <v>10712</v>
      </c>
      <c r="G24">
        <v>0</v>
      </c>
      <c r="H24" t="s">
        <v>18</v>
      </c>
      <c r="I24">
        <v>10712</v>
      </c>
      <c r="J24" t="s">
        <v>19</v>
      </c>
      <c r="K24" t="s">
        <v>55</v>
      </c>
      <c r="L24" t="s">
        <v>56</v>
      </c>
      <c r="M24" t="s">
        <v>56</v>
      </c>
      <c r="N24" t="s">
        <v>55</v>
      </c>
      <c r="O24" t="s">
        <v>56</v>
      </c>
      <c r="P24" t="s">
        <v>55</v>
      </c>
    </row>
    <row r="25" spans="1:16" x14ac:dyDescent="0.25">
      <c r="A25">
        <v>24</v>
      </c>
      <c r="B25" s="1">
        <v>28126</v>
      </c>
      <c r="C25" t="s">
        <v>57</v>
      </c>
      <c r="D25" t="s">
        <v>17</v>
      </c>
      <c r="E25">
        <v>21136</v>
      </c>
      <c r="F25">
        <v>21136</v>
      </c>
      <c r="G25">
        <v>0</v>
      </c>
      <c r="H25" t="s">
        <v>18</v>
      </c>
      <c r="I25">
        <v>21136</v>
      </c>
      <c r="J25" t="s">
        <v>19</v>
      </c>
      <c r="K25" t="s">
        <v>58</v>
      </c>
      <c r="L25" t="s">
        <v>59</v>
      </c>
      <c r="M25" t="s">
        <v>59</v>
      </c>
      <c r="N25" t="s">
        <v>58</v>
      </c>
      <c r="O25" t="s">
        <v>59</v>
      </c>
      <c r="P25" t="s">
        <v>58</v>
      </c>
    </row>
    <row r="26" spans="1:16" x14ac:dyDescent="0.25">
      <c r="A26">
        <v>25</v>
      </c>
      <c r="B26" s="1">
        <v>29738</v>
      </c>
      <c r="C26" t="s">
        <v>57</v>
      </c>
      <c r="D26" t="s">
        <v>47</v>
      </c>
      <c r="E26">
        <v>38887</v>
      </c>
      <c r="F26">
        <v>38887</v>
      </c>
      <c r="G26">
        <v>0</v>
      </c>
      <c r="H26" t="s">
        <v>18</v>
      </c>
      <c r="I26">
        <v>38887</v>
      </c>
      <c r="J26" t="s">
        <v>19</v>
      </c>
      <c r="K26" t="s">
        <v>58</v>
      </c>
      <c r="L26" t="s">
        <v>59</v>
      </c>
      <c r="M26" t="s">
        <v>59</v>
      </c>
      <c r="N26" t="s">
        <v>58</v>
      </c>
      <c r="O26" t="s">
        <v>59</v>
      </c>
      <c r="P26" t="s">
        <v>58</v>
      </c>
    </row>
    <row r="27" spans="1:16" x14ac:dyDescent="0.25">
      <c r="A27">
        <v>26</v>
      </c>
      <c r="B27" s="1">
        <v>30468</v>
      </c>
      <c r="C27" t="s">
        <v>64</v>
      </c>
      <c r="D27" t="s">
        <v>47</v>
      </c>
      <c r="E27">
        <v>27831</v>
      </c>
      <c r="F27">
        <v>27831</v>
      </c>
      <c r="G27">
        <v>0</v>
      </c>
      <c r="H27" t="s">
        <v>18</v>
      </c>
      <c r="I27">
        <v>27831</v>
      </c>
      <c r="J27" t="s">
        <v>19</v>
      </c>
      <c r="K27" t="s">
        <v>55</v>
      </c>
      <c r="L27" t="s">
        <v>56</v>
      </c>
      <c r="M27" t="s">
        <v>56</v>
      </c>
      <c r="N27" t="s">
        <v>55</v>
      </c>
      <c r="O27" t="s">
        <v>56</v>
      </c>
      <c r="P27" t="s">
        <v>55</v>
      </c>
    </row>
    <row r="28" spans="1:16" x14ac:dyDescent="0.25">
      <c r="A28">
        <v>27</v>
      </c>
      <c r="B28" s="1">
        <v>29952</v>
      </c>
      <c r="C28" t="s">
        <v>57</v>
      </c>
      <c r="D28" t="s">
        <v>47</v>
      </c>
      <c r="E28">
        <v>10022</v>
      </c>
      <c r="F28">
        <v>10022</v>
      </c>
      <c r="G28">
        <v>0</v>
      </c>
      <c r="H28" t="s">
        <v>18</v>
      </c>
      <c r="I28">
        <v>10022</v>
      </c>
      <c r="J28" t="s">
        <v>19</v>
      </c>
      <c r="K28" t="s">
        <v>58</v>
      </c>
      <c r="L28" t="s">
        <v>59</v>
      </c>
      <c r="M28" t="s">
        <v>59</v>
      </c>
      <c r="N28" t="s">
        <v>58</v>
      </c>
      <c r="O28" t="s">
        <v>59</v>
      </c>
      <c r="P28" t="s">
        <v>58</v>
      </c>
    </row>
    <row r="29" spans="1:16" x14ac:dyDescent="0.25">
      <c r="A29">
        <v>28</v>
      </c>
      <c r="B29" s="1">
        <v>30103</v>
      </c>
      <c r="C29" t="s">
        <v>65</v>
      </c>
      <c r="D29" t="s">
        <v>47</v>
      </c>
      <c r="E29">
        <v>15530</v>
      </c>
      <c r="F29">
        <v>15530</v>
      </c>
      <c r="G29">
        <v>0</v>
      </c>
      <c r="H29" t="s">
        <v>18</v>
      </c>
      <c r="I29">
        <v>15530</v>
      </c>
      <c r="J29" t="s">
        <v>19</v>
      </c>
      <c r="K29" t="s">
        <v>61</v>
      </c>
      <c r="L29" t="s">
        <v>62</v>
      </c>
      <c r="M29" t="s">
        <v>62</v>
      </c>
      <c r="N29" t="s">
        <v>61</v>
      </c>
      <c r="O29" t="s">
        <v>62</v>
      </c>
      <c r="P29" t="s">
        <v>61</v>
      </c>
    </row>
    <row r="30" spans="1:16" x14ac:dyDescent="0.25">
      <c r="A30">
        <v>29</v>
      </c>
      <c r="B30" s="1">
        <v>30317</v>
      </c>
      <c r="C30" t="s">
        <v>66</v>
      </c>
      <c r="D30" t="s">
        <v>47</v>
      </c>
      <c r="E30">
        <v>5004</v>
      </c>
      <c r="F30">
        <v>5004</v>
      </c>
      <c r="G30">
        <v>0</v>
      </c>
      <c r="H30" t="s">
        <v>18</v>
      </c>
      <c r="I30">
        <v>5004</v>
      </c>
      <c r="J30" t="s">
        <v>19</v>
      </c>
      <c r="K30" t="s">
        <v>55</v>
      </c>
      <c r="L30" t="s">
        <v>56</v>
      </c>
      <c r="M30" t="s">
        <v>56</v>
      </c>
      <c r="N30" t="s">
        <v>55</v>
      </c>
      <c r="O30" t="s">
        <v>56</v>
      </c>
      <c r="P30" t="s">
        <v>55</v>
      </c>
    </row>
    <row r="31" spans="1:16" x14ac:dyDescent="0.25">
      <c r="A31">
        <v>30</v>
      </c>
      <c r="B31" s="1">
        <v>31048</v>
      </c>
      <c r="C31" t="s">
        <v>60</v>
      </c>
      <c r="D31" t="s">
        <v>47</v>
      </c>
      <c r="E31">
        <v>11787</v>
      </c>
      <c r="F31">
        <v>11787</v>
      </c>
      <c r="G31">
        <v>0</v>
      </c>
      <c r="H31" t="s">
        <v>18</v>
      </c>
      <c r="I31">
        <v>11787</v>
      </c>
      <c r="J31" t="s">
        <v>19</v>
      </c>
      <c r="K31" t="s">
        <v>61</v>
      </c>
      <c r="L31" t="s">
        <v>62</v>
      </c>
      <c r="M31" t="s">
        <v>62</v>
      </c>
      <c r="N31" t="s">
        <v>61</v>
      </c>
      <c r="O31" t="s">
        <v>62</v>
      </c>
      <c r="P31" t="s">
        <v>61</v>
      </c>
    </row>
    <row r="32" spans="1:16" x14ac:dyDescent="0.25">
      <c r="A32">
        <v>31</v>
      </c>
      <c r="B32" s="1">
        <v>31048</v>
      </c>
      <c r="C32" t="s">
        <v>67</v>
      </c>
      <c r="D32" t="s">
        <v>47</v>
      </c>
      <c r="E32">
        <v>736</v>
      </c>
      <c r="F32">
        <v>736</v>
      </c>
      <c r="G32">
        <v>0</v>
      </c>
      <c r="H32" t="s">
        <v>18</v>
      </c>
      <c r="I32">
        <v>736</v>
      </c>
      <c r="J32" t="s">
        <v>19</v>
      </c>
      <c r="K32" t="s">
        <v>68</v>
      </c>
      <c r="L32" t="s">
        <v>69</v>
      </c>
      <c r="M32" t="s">
        <v>69</v>
      </c>
      <c r="N32" t="s">
        <v>68</v>
      </c>
      <c r="O32" t="s">
        <v>69</v>
      </c>
      <c r="P32" t="s">
        <v>68</v>
      </c>
    </row>
    <row r="33" spans="1:16" x14ac:dyDescent="0.25">
      <c r="A33">
        <v>32</v>
      </c>
      <c r="B33" s="1">
        <v>30317</v>
      </c>
      <c r="C33" t="s">
        <v>70</v>
      </c>
      <c r="D33" t="s">
        <v>47</v>
      </c>
      <c r="E33">
        <v>11755</v>
      </c>
      <c r="F33">
        <v>11755</v>
      </c>
      <c r="G33">
        <v>0</v>
      </c>
      <c r="H33" t="s">
        <v>18</v>
      </c>
      <c r="I33">
        <v>11755</v>
      </c>
      <c r="J33" t="s">
        <v>19</v>
      </c>
      <c r="K33" t="s">
        <v>61</v>
      </c>
      <c r="L33" t="s">
        <v>62</v>
      </c>
      <c r="M33" t="s">
        <v>62</v>
      </c>
      <c r="N33" t="s">
        <v>61</v>
      </c>
      <c r="O33" t="s">
        <v>62</v>
      </c>
      <c r="P33" t="s">
        <v>61</v>
      </c>
    </row>
    <row r="34" spans="1:16" x14ac:dyDescent="0.25">
      <c r="A34">
        <v>33</v>
      </c>
      <c r="B34" s="1">
        <v>30682</v>
      </c>
      <c r="C34" t="s">
        <v>60</v>
      </c>
      <c r="D34" t="s">
        <v>47</v>
      </c>
      <c r="E34">
        <v>1012</v>
      </c>
      <c r="F34">
        <v>1012</v>
      </c>
      <c r="G34">
        <v>0</v>
      </c>
      <c r="H34" t="s">
        <v>18</v>
      </c>
      <c r="I34">
        <v>1012</v>
      </c>
      <c r="J34" t="s">
        <v>19</v>
      </c>
      <c r="K34" t="s">
        <v>61</v>
      </c>
      <c r="L34" t="s">
        <v>62</v>
      </c>
      <c r="M34" t="s">
        <v>62</v>
      </c>
      <c r="N34" t="s">
        <v>61</v>
      </c>
      <c r="O34" t="s">
        <v>62</v>
      </c>
      <c r="P34" t="s">
        <v>61</v>
      </c>
    </row>
    <row r="35" spans="1:16" x14ac:dyDescent="0.25">
      <c r="A35">
        <v>34</v>
      </c>
      <c r="B35" s="1">
        <v>30682</v>
      </c>
      <c r="C35" t="s">
        <v>60</v>
      </c>
      <c r="D35" t="s">
        <v>47</v>
      </c>
      <c r="E35">
        <v>3926</v>
      </c>
      <c r="F35">
        <v>3926</v>
      </c>
      <c r="G35">
        <v>0</v>
      </c>
      <c r="H35" t="s">
        <v>18</v>
      </c>
      <c r="I35">
        <v>3926</v>
      </c>
      <c r="J35" t="s">
        <v>19</v>
      </c>
      <c r="K35" t="s">
        <v>61</v>
      </c>
      <c r="L35" t="s">
        <v>62</v>
      </c>
      <c r="M35" t="s">
        <v>62</v>
      </c>
      <c r="N35" t="s">
        <v>61</v>
      </c>
      <c r="O35" t="s">
        <v>62</v>
      </c>
      <c r="P35" t="s">
        <v>61</v>
      </c>
    </row>
    <row r="36" spans="1:16" x14ac:dyDescent="0.25">
      <c r="A36">
        <v>35</v>
      </c>
      <c r="B36" s="1">
        <v>30682</v>
      </c>
      <c r="C36" t="s">
        <v>71</v>
      </c>
      <c r="D36" t="s">
        <v>47</v>
      </c>
      <c r="E36">
        <v>1800</v>
      </c>
      <c r="F36">
        <v>1800</v>
      </c>
      <c r="G36">
        <v>0</v>
      </c>
      <c r="H36" t="s">
        <v>18</v>
      </c>
      <c r="I36">
        <v>1800</v>
      </c>
      <c r="J36" t="s">
        <v>19</v>
      </c>
      <c r="K36" t="s">
        <v>55</v>
      </c>
      <c r="L36" t="s">
        <v>56</v>
      </c>
      <c r="M36" t="s">
        <v>56</v>
      </c>
      <c r="N36" t="s">
        <v>55</v>
      </c>
      <c r="O36" t="s">
        <v>56</v>
      </c>
      <c r="P36" t="s">
        <v>55</v>
      </c>
    </row>
    <row r="37" spans="1:16" x14ac:dyDescent="0.25">
      <c r="A37">
        <v>36</v>
      </c>
      <c r="B37" s="1">
        <v>30682</v>
      </c>
      <c r="C37" t="s">
        <v>60</v>
      </c>
      <c r="D37" t="s">
        <v>47</v>
      </c>
      <c r="E37">
        <v>992</v>
      </c>
      <c r="F37">
        <v>992</v>
      </c>
      <c r="G37">
        <v>0</v>
      </c>
      <c r="H37" t="s">
        <v>18</v>
      </c>
      <c r="I37">
        <v>992</v>
      </c>
      <c r="J37" t="s">
        <v>19</v>
      </c>
      <c r="K37" t="s">
        <v>61</v>
      </c>
      <c r="L37" t="s">
        <v>62</v>
      </c>
      <c r="M37" t="s">
        <v>62</v>
      </c>
      <c r="N37" t="s">
        <v>61</v>
      </c>
      <c r="O37" t="s">
        <v>62</v>
      </c>
      <c r="P37" t="s">
        <v>61</v>
      </c>
    </row>
    <row r="38" spans="1:16" x14ac:dyDescent="0.25">
      <c r="A38">
        <v>37</v>
      </c>
      <c r="B38" s="1">
        <v>30682</v>
      </c>
      <c r="C38" t="s">
        <v>72</v>
      </c>
      <c r="D38" t="s">
        <v>47</v>
      </c>
      <c r="E38">
        <v>9120</v>
      </c>
      <c r="F38">
        <v>9120</v>
      </c>
      <c r="G38">
        <v>0</v>
      </c>
      <c r="H38" t="s">
        <v>18</v>
      </c>
      <c r="I38">
        <v>9120</v>
      </c>
      <c r="J38" t="s">
        <v>19</v>
      </c>
      <c r="K38" t="s">
        <v>61</v>
      </c>
      <c r="L38" t="s">
        <v>62</v>
      </c>
      <c r="M38" t="s">
        <v>62</v>
      </c>
      <c r="N38" t="s">
        <v>61</v>
      </c>
      <c r="O38" t="s">
        <v>62</v>
      </c>
      <c r="P38" t="s">
        <v>61</v>
      </c>
    </row>
    <row r="39" spans="1:16" x14ac:dyDescent="0.25">
      <c r="A39">
        <v>38</v>
      </c>
      <c r="B39" s="1">
        <v>31048</v>
      </c>
      <c r="C39" t="s">
        <v>72</v>
      </c>
      <c r="D39" t="s">
        <v>47</v>
      </c>
      <c r="E39">
        <v>1560</v>
      </c>
      <c r="F39">
        <v>1560</v>
      </c>
      <c r="G39">
        <v>0</v>
      </c>
      <c r="H39" t="s">
        <v>18</v>
      </c>
      <c r="I39">
        <v>1560</v>
      </c>
      <c r="J39" t="s">
        <v>19</v>
      </c>
      <c r="K39" t="s">
        <v>61</v>
      </c>
      <c r="L39" t="s">
        <v>62</v>
      </c>
      <c r="M39" t="s">
        <v>62</v>
      </c>
      <c r="N39" t="s">
        <v>61</v>
      </c>
      <c r="O39" t="s">
        <v>62</v>
      </c>
      <c r="P39" t="s">
        <v>61</v>
      </c>
    </row>
    <row r="40" spans="1:16" x14ac:dyDescent="0.25">
      <c r="A40">
        <v>39</v>
      </c>
      <c r="B40" s="1">
        <v>31048</v>
      </c>
      <c r="C40" t="s">
        <v>72</v>
      </c>
      <c r="D40" t="s">
        <v>47</v>
      </c>
      <c r="E40">
        <v>5400</v>
      </c>
      <c r="F40">
        <v>5400</v>
      </c>
      <c r="G40">
        <v>0</v>
      </c>
      <c r="H40" t="s">
        <v>18</v>
      </c>
      <c r="I40">
        <v>5400</v>
      </c>
      <c r="J40" t="s">
        <v>19</v>
      </c>
      <c r="K40" t="s">
        <v>61</v>
      </c>
      <c r="L40" t="s">
        <v>62</v>
      </c>
      <c r="M40" t="s">
        <v>62</v>
      </c>
      <c r="N40" t="s">
        <v>61</v>
      </c>
      <c r="O40" t="s">
        <v>62</v>
      </c>
      <c r="P40" t="s">
        <v>61</v>
      </c>
    </row>
    <row r="41" spans="1:16" x14ac:dyDescent="0.25">
      <c r="A41">
        <v>40</v>
      </c>
      <c r="B41" s="1">
        <v>367</v>
      </c>
      <c r="C41" t="s">
        <v>28</v>
      </c>
      <c r="D41" t="s">
        <v>17</v>
      </c>
      <c r="E41">
        <v>500</v>
      </c>
      <c r="F41">
        <v>500</v>
      </c>
      <c r="G41">
        <v>0</v>
      </c>
      <c r="H41" t="s">
        <v>18</v>
      </c>
      <c r="I41">
        <v>500</v>
      </c>
      <c r="J41" t="s">
        <v>19</v>
      </c>
      <c r="K41" t="s">
        <v>73</v>
      </c>
      <c r="L41" t="s">
        <v>74</v>
      </c>
      <c r="M41" t="s">
        <v>74</v>
      </c>
      <c r="N41" t="s">
        <v>73</v>
      </c>
      <c r="O41" t="s">
        <v>74</v>
      </c>
      <c r="P41" t="s">
        <v>73</v>
      </c>
    </row>
    <row r="42" spans="1:16" x14ac:dyDescent="0.25">
      <c r="A42">
        <v>41</v>
      </c>
      <c r="B42" s="1">
        <v>367</v>
      </c>
      <c r="C42" t="s">
        <v>75</v>
      </c>
      <c r="D42" t="s">
        <v>17</v>
      </c>
      <c r="E42">
        <v>246</v>
      </c>
      <c r="F42">
        <v>246</v>
      </c>
      <c r="G42">
        <v>0</v>
      </c>
      <c r="H42" t="s">
        <v>18</v>
      </c>
      <c r="I42">
        <v>246</v>
      </c>
      <c r="J42" t="s">
        <v>19</v>
      </c>
      <c r="K42" t="s">
        <v>76</v>
      </c>
      <c r="L42" t="s">
        <v>77</v>
      </c>
      <c r="M42" t="s">
        <v>77</v>
      </c>
      <c r="N42" t="s">
        <v>76</v>
      </c>
      <c r="O42" t="s">
        <v>77</v>
      </c>
      <c r="P42" t="s">
        <v>76</v>
      </c>
    </row>
    <row r="43" spans="1:16" x14ac:dyDescent="0.25">
      <c r="A43">
        <v>42</v>
      </c>
      <c r="B43" s="1">
        <v>367</v>
      </c>
      <c r="C43" t="s">
        <v>78</v>
      </c>
      <c r="D43" t="s">
        <v>17</v>
      </c>
      <c r="E43">
        <v>6320</v>
      </c>
      <c r="F43">
        <v>6320</v>
      </c>
      <c r="G43">
        <v>0</v>
      </c>
      <c r="H43" t="s">
        <v>18</v>
      </c>
      <c r="I43">
        <v>6320</v>
      </c>
      <c r="J43" t="s">
        <v>19</v>
      </c>
      <c r="K43" t="s">
        <v>79</v>
      </c>
      <c r="L43" t="s">
        <v>80</v>
      </c>
      <c r="M43" t="s">
        <v>80</v>
      </c>
      <c r="N43" t="s">
        <v>79</v>
      </c>
      <c r="O43" t="s">
        <v>80</v>
      </c>
      <c r="P43" t="s">
        <v>79</v>
      </c>
    </row>
    <row r="44" spans="1:16" x14ac:dyDescent="0.25">
      <c r="A44">
        <v>43</v>
      </c>
      <c r="B44" s="1">
        <v>29221</v>
      </c>
      <c r="C44" t="s">
        <v>81</v>
      </c>
      <c r="D44" t="s">
        <v>17</v>
      </c>
      <c r="E44">
        <v>15997</v>
      </c>
      <c r="F44">
        <v>15997</v>
      </c>
      <c r="G44">
        <v>0</v>
      </c>
      <c r="H44" t="s">
        <v>18</v>
      </c>
      <c r="I44">
        <v>15997</v>
      </c>
      <c r="J44" t="s">
        <v>19</v>
      </c>
      <c r="K44" t="s">
        <v>82</v>
      </c>
      <c r="L44" t="s">
        <v>83</v>
      </c>
      <c r="M44" t="s">
        <v>83</v>
      </c>
      <c r="N44" t="s">
        <v>82</v>
      </c>
      <c r="O44" t="s">
        <v>83</v>
      </c>
      <c r="P44" t="s">
        <v>82</v>
      </c>
    </row>
    <row r="45" spans="1:16" x14ac:dyDescent="0.25">
      <c r="A45">
        <v>45</v>
      </c>
      <c r="B45" s="1">
        <v>367</v>
      </c>
      <c r="C45" t="s">
        <v>84</v>
      </c>
      <c r="D45" t="s">
        <v>17</v>
      </c>
      <c r="E45">
        <v>483</v>
      </c>
      <c r="F45">
        <v>483</v>
      </c>
      <c r="G45">
        <v>0</v>
      </c>
      <c r="H45" t="s">
        <v>18</v>
      </c>
      <c r="I45">
        <v>483</v>
      </c>
      <c r="J45" t="s">
        <v>19</v>
      </c>
      <c r="K45" t="s">
        <v>85</v>
      </c>
      <c r="L45" t="s">
        <v>86</v>
      </c>
      <c r="M45" t="s">
        <v>86</v>
      </c>
      <c r="N45" t="s">
        <v>85</v>
      </c>
      <c r="O45" t="s">
        <v>86</v>
      </c>
      <c r="P45" t="s">
        <v>85</v>
      </c>
    </row>
    <row r="46" spans="1:16" x14ac:dyDescent="0.25">
      <c r="A46">
        <v>46</v>
      </c>
      <c r="B46" s="1">
        <v>29221</v>
      </c>
      <c r="C46" t="s">
        <v>75</v>
      </c>
      <c r="D46" t="s">
        <v>17</v>
      </c>
      <c r="E46">
        <v>283</v>
      </c>
      <c r="F46">
        <v>283</v>
      </c>
      <c r="G46">
        <v>0</v>
      </c>
      <c r="H46" t="s">
        <v>18</v>
      </c>
      <c r="I46">
        <v>283</v>
      </c>
      <c r="J46" t="s">
        <v>19</v>
      </c>
      <c r="K46" t="s">
        <v>76</v>
      </c>
      <c r="L46" t="s">
        <v>77</v>
      </c>
      <c r="M46" t="s">
        <v>77</v>
      </c>
      <c r="N46" t="s">
        <v>76</v>
      </c>
      <c r="O46" t="s">
        <v>77</v>
      </c>
      <c r="P46" t="s">
        <v>76</v>
      </c>
    </row>
    <row r="47" spans="1:16" x14ac:dyDescent="0.25">
      <c r="A47">
        <v>47</v>
      </c>
      <c r="B47" s="1">
        <v>29221</v>
      </c>
      <c r="C47" t="s">
        <v>87</v>
      </c>
      <c r="D47" t="s">
        <v>17</v>
      </c>
      <c r="E47">
        <v>2695</v>
      </c>
      <c r="F47">
        <v>2695</v>
      </c>
      <c r="G47">
        <v>0</v>
      </c>
      <c r="H47" t="s">
        <v>18</v>
      </c>
      <c r="I47">
        <v>2695</v>
      </c>
      <c r="J47" t="s">
        <v>19</v>
      </c>
      <c r="K47" t="s">
        <v>76</v>
      </c>
      <c r="L47" t="s">
        <v>77</v>
      </c>
      <c r="M47" t="s">
        <v>77</v>
      </c>
      <c r="N47" t="s">
        <v>76</v>
      </c>
      <c r="O47" t="s">
        <v>77</v>
      </c>
      <c r="P47" t="s">
        <v>76</v>
      </c>
    </row>
    <row r="48" spans="1:16" x14ac:dyDescent="0.25">
      <c r="A48">
        <v>48</v>
      </c>
      <c r="B48" s="1">
        <v>29952</v>
      </c>
      <c r="C48" t="s">
        <v>88</v>
      </c>
      <c r="D48" t="s">
        <v>47</v>
      </c>
      <c r="E48">
        <v>2194</v>
      </c>
      <c r="F48">
        <v>2194</v>
      </c>
      <c r="G48">
        <v>0</v>
      </c>
      <c r="H48" t="s">
        <v>18</v>
      </c>
      <c r="I48">
        <v>2194</v>
      </c>
      <c r="J48" t="s">
        <v>19</v>
      </c>
      <c r="K48" t="s">
        <v>89</v>
      </c>
      <c r="L48" t="s">
        <v>90</v>
      </c>
      <c r="M48" t="s">
        <v>90</v>
      </c>
      <c r="N48" t="s">
        <v>89</v>
      </c>
      <c r="O48" t="s">
        <v>90</v>
      </c>
      <c r="P48" t="s">
        <v>89</v>
      </c>
    </row>
    <row r="49" spans="1:16" x14ac:dyDescent="0.25">
      <c r="A49">
        <v>49</v>
      </c>
      <c r="B49" s="1">
        <v>30682</v>
      </c>
      <c r="C49" t="s">
        <v>88</v>
      </c>
      <c r="D49" t="s">
        <v>47</v>
      </c>
      <c r="E49">
        <v>1125</v>
      </c>
      <c r="F49">
        <v>1125</v>
      </c>
      <c r="G49">
        <v>0</v>
      </c>
      <c r="H49" t="s">
        <v>18</v>
      </c>
      <c r="I49">
        <v>1125</v>
      </c>
      <c r="J49" t="s">
        <v>19</v>
      </c>
      <c r="K49" t="s">
        <v>89</v>
      </c>
      <c r="L49" t="s">
        <v>90</v>
      </c>
      <c r="M49" t="s">
        <v>90</v>
      </c>
      <c r="N49" t="s">
        <v>89</v>
      </c>
      <c r="O49" t="s">
        <v>90</v>
      </c>
      <c r="P49" t="s">
        <v>89</v>
      </c>
    </row>
    <row r="50" spans="1:16" x14ac:dyDescent="0.25">
      <c r="A50">
        <v>50</v>
      </c>
      <c r="B50" s="1">
        <v>30682</v>
      </c>
      <c r="C50" t="s">
        <v>91</v>
      </c>
      <c r="D50" t="s">
        <v>47</v>
      </c>
      <c r="E50">
        <v>750</v>
      </c>
      <c r="F50">
        <v>750</v>
      </c>
      <c r="G50">
        <v>0</v>
      </c>
      <c r="H50" t="s">
        <v>18</v>
      </c>
      <c r="I50">
        <v>750</v>
      </c>
      <c r="J50" t="s">
        <v>19</v>
      </c>
      <c r="K50" t="s">
        <v>76</v>
      </c>
      <c r="L50" t="s">
        <v>77</v>
      </c>
      <c r="M50" t="s">
        <v>77</v>
      </c>
      <c r="N50" t="s">
        <v>76</v>
      </c>
      <c r="O50" t="s">
        <v>77</v>
      </c>
      <c r="P50" t="s">
        <v>76</v>
      </c>
    </row>
    <row r="51" spans="1:16" x14ac:dyDescent="0.25">
      <c r="A51">
        <v>51</v>
      </c>
      <c r="B51" s="1">
        <v>30682</v>
      </c>
      <c r="C51" t="s">
        <v>92</v>
      </c>
      <c r="D51" t="s">
        <v>47</v>
      </c>
      <c r="E51">
        <v>2500</v>
      </c>
      <c r="F51">
        <v>2500</v>
      </c>
      <c r="G51">
        <v>0</v>
      </c>
      <c r="H51" t="s">
        <v>18</v>
      </c>
      <c r="I51">
        <v>2500</v>
      </c>
      <c r="J51" t="s">
        <v>19</v>
      </c>
      <c r="K51" t="s">
        <v>79</v>
      </c>
      <c r="L51" t="s">
        <v>80</v>
      </c>
      <c r="M51" t="s">
        <v>80</v>
      </c>
      <c r="N51" t="s">
        <v>79</v>
      </c>
      <c r="O51" t="s">
        <v>80</v>
      </c>
      <c r="P51" t="s">
        <v>79</v>
      </c>
    </row>
    <row r="52" spans="1:16" x14ac:dyDescent="0.25">
      <c r="A52">
        <v>52</v>
      </c>
      <c r="B52" s="1">
        <v>31048</v>
      </c>
      <c r="C52" t="s">
        <v>87</v>
      </c>
      <c r="D52" t="s">
        <v>47</v>
      </c>
      <c r="E52">
        <v>1795</v>
      </c>
      <c r="F52">
        <v>1795</v>
      </c>
      <c r="G52">
        <v>0</v>
      </c>
      <c r="H52" t="s">
        <v>18</v>
      </c>
      <c r="I52">
        <v>1795</v>
      </c>
      <c r="J52" t="s">
        <v>19</v>
      </c>
      <c r="K52" t="s">
        <v>93</v>
      </c>
      <c r="L52" t="s">
        <v>94</v>
      </c>
      <c r="M52" t="s">
        <v>94</v>
      </c>
      <c r="N52" t="s">
        <v>93</v>
      </c>
      <c r="O52" t="s">
        <v>94</v>
      </c>
      <c r="P52" t="s">
        <v>93</v>
      </c>
    </row>
    <row r="53" spans="1:16" x14ac:dyDescent="0.25">
      <c r="A53">
        <v>53</v>
      </c>
      <c r="B53" s="1">
        <v>29952</v>
      </c>
      <c r="C53" t="s">
        <v>95</v>
      </c>
      <c r="D53" t="s">
        <v>47</v>
      </c>
      <c r="E53">
        <v>1512</v>
      </c>
      <c r="F53">
        <v>1512</v>
      </c>
      <c r="G53">
        <v>0</v>
      </c>
      <c r="H53" t="s">
        <v>18</v>
      </c>
      <c r="I53">
        <v>1512</v>
      </c>
      <c r="J53" t="s">
        <v>19</v>
      </c>
      <c r="K53" t="s">
        <v>55</v>
      </c>
      <c r="L53" t="s">
        <v>56</v>
      </c>
      <c r="M53" t="s">
        <v>56</v>
      </c>
      <c r="N53" t="s">
        <v>55</v>
      </c>
      <c r="O53" t="s">
        <v>56</v>
      </c>
      <c r="P53" t="s">
        <v>55</v>
      </c>
    </row>
    <row r="54" spans="1:16" x14ac:dyDescent="0.25">
      <c r="A54">
        <v>54</v>
      </c>
      <c r="B54" s="1">
        <v>31594</v>
      </c>
      <c r="C54" t="s">
        <v>67</v>
      </c>
      <c r="D54" t="s">
        <v>47</v>
      </c>
      <c r="E54">
        <v>1563</v>
      </c>
      <c r="F54">
        <v>1563</v>
      </c>
      <c r="G54">
        <v>0</v>
      </c>
      <c r="H54" t="s">
        <v>18</v>
      </c>
      <c r="I54">
        <v>1563</v>
      </c>
      <c r="J54" t="s">
        <v>19</v>
      </c>
      <c r="K54" t="s">
        <v>68</v>
      </c>
      <c r="L54" t="s">
        <v>69</v>
      </c>
      <c r="M54" t="s">
        <v>69</v>
      </c>
      <c r="N54" t="s">
        <v>68</v>
      </c>
      <c r="O54" t="s">
        <v>69</v>
      </c>
      <c r="P54" t="s">
        <v>68</v>
      </c>
    </row>
    <row r="55" spans="1:16" x14ac:dyDescent="0.25">
      <c r="A55">
        <v>55</v>
      </c>
      <c r="B55" s="1">
        <v>31564</v>
      </c>
      <c r="C55" t="s">
        <v>60</v>
      </c>
      <c r="D55" t="s">
        <v>47</v>
      </c>
      <c r="E55">
        <v>6317</v>
      </c>
      <c r="F55">
        <v>6317</v>
      </c>
      <c r="G55">
        <v>0</v>
      </c>
      <c r="H55" t="s">
        <v>18</v>
      </c>
      <c r="I55">
        <v>6317</v>
      </c>
      <c r="J55" t="s">
        <v>19</v>
      </c>
      <c r="K55" t="s">
        <v>61</v>
      </c>
      <c r="L55" t="s">
        <v>62</v>
      </c>
      <c r="M55" t="s">
        <v>62</v>
      </c>
      <c r="N55" t="s">
        <v>61</v>
      </c>
      <c r="O55" t="s">
        <v>62</v>
      </c>
      <c r="P55" t="s">
        <v>61</v>
      </c>
    </row>
    <row r="56" spans="1:16" x14ac:dyDescent="0.25">
      <c r="A56">
        <v>56</v>
      </c>
      <c r="B56" s="1">
        <v>31475</v>
      </c>
      <c r="C56" t="s">
        <v>96</v>
      </c>
      <c r="D56" t="s">
        <v>47</v>
      </c>
      <c r="E56">
        <v>220</v>
      </c>
      <c r="F56">
        <v>220</v>
      </c>
      <c r="G56">
        <v>0</v>
      </c>
      <c r="H56" t="s">
        <v>18</v>
      </c>
      <c r="I56">
        <v>220</v>
      </c>
      <c r="J56" t="s">
        <v>19</v>
      </c>
      <c r="K56" t="s">
        <v>97</v>
      </c>
      <c r="L56" t="s">
        <v>98</v>
      </c>
      <c r="M56" t="s">
        <v>98</v>
      </c>
      <c r="N56" t="s">
        <v>97</v>
      </c>
      <c r="O56" t="s">
        <v>98</v>
      </c>
      <c r="P56" t="s">
        <v>97</v>
      </c>
    </row>
    <row r="57" spans="1:16" x14ac:dyDescent="0.25">
      <c r="A57">
        <v>57</v>
      </c>
      <c r="B57" s="1">
        <v>31639</v>
      </c>
      <c r="C57" t="s">
        <v>99</v>
      </c>
      <c r="D57" t="s">
        <v>100</v>
      </c>
      <c r="E57">
        <v>1542</v>
      </c>
      <c r="F57">
        <v>1542</v>
      </c>
      <c r="G57">
        <v>0</v>
      </c>
      <c r="H57" t="s">
        <v>18</v>
      </c>
      <c r="I57">
        <v>1542</v>
      </c>
      <c r="J57" t="s">
        <v>19</v>
      </c>
      <c r="K57" t="s">
        <v>36</v>
      </c>
      <c r="L57" t="s">
        <v>37</v>
      </c>
      <c r="M57" t="s">
        <v>37</v>
      </c>
      <c r="N57" t="s">
        <v>36</v>
      </c>
      <c r="O57" t="s">
        <v>37</v>
      </c>
      <c r="P57" t="s">
        <v>36</v>
      </c>
    </row>
    <row r="58" spans="1:16" x14ac:dyDescent="0.25">
      <c r="A58">
        <v>58</v>
      </c>
      <c r="B58" s="1">
        <v>31532</v>
      </c>
      <c r="C58" t="s">
        <v>101</v>
      </c>
      <c r="D58" t="s">
        <v>47</v>
      </c>
      <c r="E58">
        <v>4396</v>
      </c>
      <c r="F58">
        <v>4396</v>
      </c>
      <c r="G58">
        <v>0</v>
      </c>
      <c r="H58" t="s">
        <v>18</v>
      </c>
      <c r="I58">
        <v>4396</v>
      </c>
      <c r="J58" t="s">
        <v>19</v>
      </c>
      <c r="K58" t="s">
        <v>85</v>
      </c>
      <c r="L58" t="s">
        <v>86</v>
      </c>
      <c r="M58" t="s">
        <v>86</v>
      </c>
      <c r="N58" t="s">
        <v>85</v>
      </c>
      <c r="O58" t="s">
        <v>86</v>
      </c>
      <c r="P58" t="s">
        <v>85</v>
      </c>
    </row>
    <row r="59" spans="1:16" x14ac:dyDescent="0.25">
      <c r="A59">
        <v>59</v>
      </c>
      <c r="B59" s="1">
        <v>31564</v>
      </c>
      <c r="C59" t="s">
        <v>102</v>
      </c>
      <c r="D59" t="s">
        <v>47</v>
      </c>
      <c r="E59">
        <v>16271</v>
      </c>
      <c r="F59">
        <v>16271</v>
      </c>
      <c r="G59">
        <v>0</v>
      </c>
      <c r="H59" t="s">
        <v>18</v>
      </c>
      <c r="I59">
        <v>16271</v>
      </c>
      <c r="J59" t="s">
        <v>19</v>
      </c>
      <c r="K59" t="s">
        <v>55</v>
      </c>
      <c r="L59" t="s">
        <v>56</v>
      </c>
      <c r="M59" t="s">
        <v>56</v>
      </c>
      <c r="N59" t="s">
        <v>55</v>
      </c>
      <c r="O59" t="s">
        <v>56</v>
      </c>
      <c r="P59" t="s">
        <v>55</v>
      </c>
    </row>
    <row r="60" spans="1:16" x14ac:dyDescent="0.25">
      <c r="A60">
        <v>60</v>
      </c>
      <c r="B60" s="1">
        <v>31564</v>
      </c>
      <c r="C60" t="s">
        <v>72</v>
      </c>
      <c r="D60" t="s">
        <v>47</v>
      </c>
      <c r="E60">
        <v>1054</v>
      </c>
      <c r="F60">
        <v>1054</v>
      </c>
      <c r="G60">
        <v>0</v>
      </c>
      <c r="H60" t="s">
        <v>18</v>
      </c>
      <c r="I60">
        <v>1054</v>
      </c>
      <c r="J60" t="s">
        <v>19</v>
      </c>
      <c r="K60" t="s">
        <v>61</v>
      </c>
      <c r="L60" t="s">
        <v>62</v>
      </c>
      <c r="M60" t="s">
        <v>62</v>
      </c>
      <c r="N60" t="s">
        <v>61</v>
      </c>
      <c r="O60" t="s">
        <v>62</v>
      </c>
      <c r="P60" t="s">
        <v>61</v>
      </c>
    </row>
    <row r="61" spans="1:16" x14ac:dyDescent="0.25">
      <c r="A61">
        <v>61</v>
      </c>
      <c r="B61" s="1">
        <v>31716</v>
      </c>
      <c r="C61" t="s">
        <v>103</v>
      </c>
      <c r="D61" t="s">
        <v>100</v>
      </c>
      <c r="E61">
        <v>4373</v>
      </c>
      <c r="F61">
        <v>4373</v>
      </c>
      <c r="G61">
        <v>0</v>
      </c>
      <c r="H61" t="s">
        <v>18</v>
      </c>
      <c r="I61">
        <v>4373</v>
      </c>
      <c r="J61" t="s">
        <v>19</v>
      </c>
      <c r="K61" t="s">
        <v>104</v>
      </c>
      <c r="L61" t="s">
        <v>105</v>
      </c>
      <c r="M61" t="s">
        <v>105</v>
      </c>
      <c r="N61" t="s">
        <v>104</v>
      </c>
      <c r="O61" t="s">
        <v>105</v>
      </c>
      <c r="P61" t="s">
        <v>104</v>
      </c>
    </row>
    <row r="62" spans="1:16" x14ac:dyDescent="0.25">
      <c r="A62">
        <v>62</v>
      </c>
      <c r="B62" s="1">
        <v>31413</v>
      </c>
      <c r="C62" t="s">
        <v>106</v>
      </c>
      <c r="D62" t="s">
        <v>47</v>
      </c>
      <c r="E62">
        <v>6960</v>
      </c>
      <c r="F62">
        <v>6960</v>
      </c>
      <c r="G62">
        <v>0</v>
      </c>
      <c r="H62" t="s">
        <v>18</v>
      </c>
      <c r="I62">
        <v>6960</v>
      </c>
      <c r="J62" t="s">
        <v>19</v>
      </c>
      <c r="K62" t="s">
        <v>61</v>
      </c>
      <c r="L62" t="s">
        <v>62</v>
      </c>
      <c r="M62" t="s">
        <v>62</v>
      </c>
      <c r="N62" t="s">
        <v>61</v>
      </c>
      <c r="O62" t="s">
        <v>62</v>
      </c>
      <c r="P62" t="s">
        <v>61</v>
      </c>
    </row>
    <row r="63" spans="1:16" x14ac:dyDescent="0.25">
      <c r="A63">
        <v>63</v>
      </c>
      <c r="B63" s="1">
        <v>31837</v>
      </c>
      <c r="C63" t="s">
        <v>46</v>
      </c>
      <c r="D63" t="s">
        <v>100</v>
      </c>
      <c r="E63">
        <v>23718</v>
      </c>
      <c r="F63">
        <v>23718</v>
      </c>
      <c r="G63">
        <v>0</v>
      </c>
      <c r="H63" t="s">
        <v>18</v>
      </c>
      <c r="I63">
        <v>23718</v>
      </c>
      <c r="J63" t="s">
        <v>19</v>
      </c>
      <c r="K63" t="s">
        <v>36</v>
      </c>
      <c r="L63" t="s">
        <v>37</v>
      </c>
      <c r="M63" t="s">
        <v>37</v>
      </c>
      <c r="N63" t="s">
        <v>36</v>
      </c>
      <c r="O63" t="s">
        <v>37</v>
      </c>
      <c r="P63" t="s">
        <v>36</v>
      </c>
    </row>
    <row r="64" spans="1:16" x14ac:dyDescent="0.25">
      <c r="A64">
        <v>64</v>
      </c>
      <c r="B64" s="1">
        <v>31959</v>
      </c>
      <c r="C64" t="s">
        <v>71</v>
      </c>
      <c r="D64" t="s">
        <v>100</v>
      </c>
      <c r="E64">
        <v>4926</v>
      </c>
      <c r="F64">
        <v>4926</v>
      </c>
      <c r="G64">
        <v>0</v>
      </c>
      <c r="H64" t="s">
        <v>18</v>
      </c>
      <c r="I64">
        <v>4926</v>
      </c>
      <c r="J64" t="s">
        <v>19</v>
      </c>
      <c r="K64" t="s">
        <v>55</v>
      </c>
      <c r="L64" t="s">
        <v>56</v>
      </c>
      <c r="M64" t="s">
        <v>56</v>
      </c>
      <c r="N64" t="s">
        <v>55</v>
      </c>
      <c r="O64" t="s">
        <v>56</v>
      </c>
      <c r="P64" t="s">
        <v>55</v>
      </c>
    </row>
    <row r="65" spans="1:16" x14ac:dyDescent="0.25">
      <c r="A65">
        <v>65</v>
      </c>
      <c r="B65" s="1">
        <v>31959</v>
      </c>
      <c r="C65" t="s">
        <v>60</v>
      </c>
      <c r="D65" t="s">
        <v>100</v>
      </c>
      <c r="E65">
        <v>7276</v>
      </c>
      <c r="F65">
        <v>7276</v>
      </c>
      <c r="G65">
        <v>0</v>
      </c>
      <c r="H65" t="s">
        <v>18</v>
      </c>
      <c r="I65">
        <v>7276</v>
      </c>
      <c r="J65" t="s">
        <v>19</v>
      </c>
      <c r="K65" t="s">
        <v>61</v>
      </c>
      <c r="L65" t="s">
        <v>62</v>
      </c>
      <c r="M65" t="s">
        <v>62</v>
      </c>
      <c r="N65" t="s">
        <v>61</v>
      </c>
      <c r="O65" t="s">
        <v>62</v>
      </c>
      <c r="P65" t="s">
        <v>61</v>
      </c>
    </row>
    <row r="66" spans="1:16" x14ac:dyDescent="0.25">
      <c r="A66">
        <v>66</v>
      </c>
      <c r="B66" s="1">
        <v>31778</v>
      </c>
      <c r="C66" t="s">
        <v>106</v>
      </c>
      <c r="D66" t="s">
        <v>100</v>
      </c>
      <c r="E66">
        <v>4080</v>
      </c>
      <c r="F66">
        <v>4080</v>
      </c>
      <c r="G66">
        <v>0</v>
      </c>
      <c r="H66" t="s">
        <v>18</v>
      </c>
      <c r="I66">
        <v>4080</v>
      </c>
      <c r="J66" t="s">
        <v>19</v>
      </c>
      <c r="K66" t="s">
        <v>61</v>
      </c>
      <c r="L66" t="s">
        <v>62</v>
      </c>
      <c r="M66" t="s">
        <v>62</v>
      </c>
      <c r="N66" t="s">
        <v>61</v>
      </c>
      <c r="O66" t="s">
        <v>62</v>
      </c>
      <c r="P66" t="s">
        <v>61</v>
      </c>
    </row>
    <row r="67" spans="1:16" x14ac:dyDescent="0.25">
      <c r="A67">
        <v>67</v>
      </c>
      <c r="B67" s="1">
        <v>32051</v>
      </c>
      <c r="C67" t="s">
        <v>67</v>
      </c>
      <c r="D67" t="s">
        <v>100</v>
      </c>
      <c r="E67">
        <v>224871</v>
      </c>
      <c r="F67">
        <v>224871</v>
      </c>
      <c r="G67">
        <v>0</v>
      </c>
      <c r="H67" t="s">
        <v>18</v>
      </c>
      <c r="I67">
        <v>224871</v>
      </c>
      <c r="J67" t="s">
        <v>19</v>
      </c>
      <c r="K67" t="s">
        <v>68</v>
      </c>
      <c r="L67" t="s">
        <v>69</v>
      </c>
      <c r="M67" t="s">
        <v>69</v>
      </c>
      <c r="N67" t="s">
        <v>68</v>
      </c>
      <c r="O67" t="s">
        <v>69</v>
      </c>
      <c r="P67" t="s">
        <v>68</v>
      </c>
    </row>
    <row r="68" spans="1:16" x14ac:dyDescent="0.25">
      <c r="A68">
        <v>68</v>
      </c>
      <c r="B68" s="1">
        <v>32203</v>
      </c>
      <c r="C68" t="s">
        <v>60</v>
      </c>
      <c r="D68" t="s">
        <v>100</v>
      </c>
      <c r="E68">
        <v>5948</v>
      </c>
      <c r="F68">
        <v>5948</v>
      </c>
      <c r="G68">
        <v>0</v>
      </c>
      <c r="H68" t="s">
        <v>18</v>
      </c>
      <c r="I68">
        <v>3363.24</v>
      </c>
      <c r="J68" t="s">
        <v>19</v>
      </c>
      <c r="K68" t="s">
        <v>61</v>
      </c>
      <c r="L68" t="s">
        <v>62</v>
      </c>
      <c r="M68" t="s">
        <v>62</v>
      </c>
      <c r="N68" t="s">
        <v>61</v>
      </c>
      <c r="O68" t="s">
        <v>62</v>
      </c>
      <c r="P68" t="s">
        <v>61</v>
      </c>
    </row>
    <row r="69" spans="1:16" x14ac:dyDescent="0.25">
      <c r="A69">
        <v>69</v>
      </c>
      <c r="B69" s="1">
        <v>32203</v>
      </c>
      <c r="C69" t="s">
        <v>102</v>
      </c>
      <c r="D69" t="s">
        <v>100</v>
      </c>
      <c r="E69">
        <v>14828</v>
      </c>
      <c r="F69">
        <v>14828</v>
      </c>
      <c r="G69">
        <v>0</v>
      </c>
      <c r="H69" t="s">
        <v>18</v>
      </c>
      <c r="I69">
        <v>8384.35</v>
      </c>
      <c r="J69" t="s">
        <v>19</v>
      </c>
      <c r="K69" t="s">
        <v>55</v>
      </c>
      <c r="L69" t="s">
        <v>56</v>
      </c>
      <c r="M69" t="s">
        <v>56</v>
      </c>
      <c r="N69" t="s">
        <v>55</v>
      </c>
      <c r="O69" t="s">
        <v>56</v>
      </c>
      <c r="P69" t="s">
        <v>55</v>
      </c>
    </row>
    <row r="70" spans="1:16" x14ac:dyDescent="0.25">
      <c r="A70">
        <v>70</v>
      </c>
      <c r="B70" s="1">
        <v>32227</v>
      </c>
      <c r="C70" t="s">
        <v>96</v>
      </c>
      <c r="D70" t="s">
        <v>100</v>
      </c>
      <c r="E70">
        <v>1662</v>
      </c>
      <c r="F70">
        <v>1662</v>
      </c>
      <c r="G70">
        <v>0</v>
      </c>
      <c r="H70" t="s">
        <v>18</v>
      </c>
      <c r="I70">
        <v>939.76</v>
      </c>
      <c r="J70" t="s">
        <v>19</v>
      </c>
      <c r="K70" t="s">
        <v>97</v>
      </c>
      <c r="L70" t="s">
        <v>98</v>
      </c>
      <c r="M70" t="s">
        <v>98</v>
      </c>
      <c r="N70" t="s">
        <v>97</v>
      </c>
      <c r="O70" t="s">
        <v>98</v>
      </c>
      <c r="P70" t="s">
        <v>97</v>
      </c>
    </row>
    <row r="71" spans="1:16" x14ac:dyDescent="0.25">
      <c r="A71">
        <v>71</v>
      </c>
      <c r="B71" s="1">
        <v>32392</v>
      </c>
      <c r="C71" t="s">
        <v>46</v>
      </c>
      <c r="D71" t="s">
        <v>100</v>
      </c>
      <c r="E71">
        <v>5140</v>
      </c>
      <c r="F71">
        <v>5140</v>
      </c>
      <c r="G71">
        <v>0</v>
      </c>
      <c r="H71" t="s">
        <v>18</v>
      </c>
      <c r="I71">
        <v>2906.36</v>
      </c>
      <c r="J71" t="s">
        <v>19</v>
      </c>
      <c r="K71" t="s">
        <v>36</v>
      </c>
      <c r="L71" t="s">
        <v>37</v>
      </c>
      <c r="M71" t="s">
        <v>37</v>
      </c>
      <c r="N71" t="s">
        <v>36</v>
      </c>
      <c r="O71" t="s">
        <v>37</v>
      </c>
      <c r="P71" t="s">
        <v>36</v>
      </c>
    </row>
    <row r="72" spans="1:16" x14ac:dyDescent="0.25">
      <c r="A72">
        <v>72</v>
      </c>
      <c r="B72" s="1">
        <v>32223</v>
      </c>
      <c r="C72" t="s">
        <v>107</v>
      </c>
      <c r="D72" t="s">
        <v>100</v>
      </c>
      <c r="E72">
        <v>1388</v>
      </c>
      <c r="F72">
        <v>1388</v>
      </c>
      <c r="G72">
        <v>0</v>
      </c>
      <c r="H72" t="s">
        <v>18</v>
      </c>
      <c r="I72">
        <v>784.83</v>
      </c>
      <c r="J72" t="s">
        <v>19</v>
      </c>
      <c r="K72" t="s">
        <v>97</v>
      </c>
      <c r="L72" t="s">
        <v>98</v>
      </c>
      <c r="M72" t="s">
        <v>98</v>
      </c>
      <c r="N72" t="s">
        <v>97</v>
      </c>
      <c r="O72" t="s">
        <v>98</v>
      </c>
      <c r="P72" t="s">
        <v>97</v>
      </c>
    </row>
    <row r="73" spans="1:16" x14ac:dyDescent="0.25">
      <c r="A73">
        <v>73</v>
      </c>
      <c r="B73" s="1">
        <v>32223</v>
      </c>
      <c r="C73" t="s">
        <v>108</v>
      </c>
      <c r="D73" t="s">
        <v>100</v>
      </c>
      <c r="E73">
        <v>2868</v>
      </c>
      <c r="F73">
        <v>2868</v>
      </c>
      <c r="G73">
        <v>0</v>
      </c>
      <c r="H73" t="s">
        <v>18</v>
      </c>
      <c r="I73">
        <v>1621.68</v>
      </c>
      <c r="J73" t="s">
        <v>19</v>
      </c>
      <c r="K73" t="s">
        <v>36</v>
      </c>
      <c r="L73" t="s">
        <v>37</v>
      </c>
      <c r="M73" t="s">
        <v>37</v>
      </c>
      <c r="N73" t="s">
        <v>36</v>
      </c>
      <c r="O73" t="s">
        <v>37</v>
      </c>
      <c r="P73" t="s">
        <v>36</v>
      </c>
    </row>
    <row r="74" spans="1:16" x14ac:dyDescent="0.25">
      <c r="A74">
        <v>74</v>
      </c>
      <c r="B74" s="1">
        <v>32233</v>
      </c>
      <c r="C74" t="s">
        <v>109</v>
      </c>
      <c r="D74" t="s">
        <v>100</v>
      </c>
      <c r="E74">
        <v>2159</v>
      </c>
      <c r="F74">
        <v>2159</v>
      </c>
      <c r="G74">
        <v>0</v>
      </c>
      <c r="H74" t="s">
        <v>18</v>
      </c>
      <c r="I74">
        <v>1220.78</v>
      </c>
      <c r="J74" t="s">
        <v>19</v>
      </c>
      <c r="K74" t="s">
        <v>61</v>
      </c>
      <c r="L74" t="s">
        <v>62</v>
      </c>
      <c r="M74" t="s">
        <v>62</v>
      </c>
      <c r="N74" t="s">
        <v>61</v>
      </c>
      <c r="O74" t="s">
        <v>62</v>
      </c>
      <c r="P74" t="s">
        <v>61</v>
      </c>
    </row>
    <row r="75" spans="1:16" x14ac:dyDescent="0.25">
      <c r="A75">
        <v>75</v>
      </c>
      <c r="B75" s="1">
        <v>32491</v>
      </c>
      <c r="C75" t="s">
        <v>110</v>
      </c>
      <c r="D75" t="s">
        <v>100</v>
      </c>
      <c r="E75">
        <v>2111</v>
      </c>
      <c r="F75">
        <v>2111</v>
      </c>
      <c r="G75">
        <v>0</v>
      </c>
      <c r="H75" t="s">
        <v>18</v>
      </c>
      <c r="I75">
        <v>1193.6500000000001</v>
      </c>
      <c r="J75" t="s">
        <v>19</v>
      </c>
      <c r="K75" t="s">
        <v>55</v>
      </c>
      <c r="L75" t="s">
        <v>56</v>
      </c>
      <c r="M75" t="s">
        <v>56</v>
      </c>
      <c r="N75" t="s">
        <v>55</v>
      </c>
      <c r="O75" t="s">
        <v>56</v>
      </c>
      <c r="P75" t="s">
        <v>55</v>
      </c>
    </row>
    <row r="76" spans="1:16" x14ac:dyDescent="0.25">
      <c r="A76">
        <v>76</v>
      </c>
      <c r="B76" s="1">
        <v>32325</v>
      </c>
      <c r="C76" t="s">
        <v>67</v>
      </c>
      <c r="D76" t="s">
        <v>100</v>
      </c>
      <c r="E76">
        <v>17824</v>
      </c>
      <c r="F76">
        <v>17824</v>
      </c>
      <c r="G76">
        <v>0</v>
      </c>
      <c r="H76" t="s">
        <v>18</v>
      </c>
      <c r="I76">
        <v>10078.4</v>
      </c>
      <c r="J76" t="s">
        <v>19</v>
      </c>
      <c r="K76" t="s">
        <v>68</v>
      </c>
      <c r="L76" t="s">
        <v>69</v>
      </c>
      <c r="M76" t="s">
        <v>69</v>
      </c>
      <c r="N76" t="s">
        <v>68</v>
      </c>
      <c r="O76" t="s">
        <v>69</v>
      </c>
      <c r="P76" t="s">
        <v>68</v>
      </c>
    </row>
    <row r="77" spans="1:16" x14ac:dyDescent="0.25">
      <c r="A77">
        <v>77</v>
      </c>
      <c r="B77" s="1">
        <v>32325</v>
      </c>
      <c r="C77" t="s">
        <v>106</v>
      </c>
      <c r="D77" t="s">
        <v>100</v>
      </c>
      <c r="E77">
        <v>6080</v>
      </c>
      <c r="F77">
        <v>6080</v>
      </c>
      <c r="G77">
        <v>0</v>
      </c>
      <c r="H77" t="s">
        <v>18</v>
      </c>
      <c r="I77">
        <v>3437.87</v>
      </c>
      <c r="J77" t="s">
        <v>19</v>
      </c>
      <c r="K77" t="s">
        <v>61</v>
      </c>
      <c r="L77" t="s">
        <v>62</v>
      </c>
      <c r="M77" t="s">
        <v>62</v>
      </c>
      <c r="N77" t="s">
        <v>61</v>
      </c>
      <c r="O77" t="s">
        <v>62</v>
      </c>
      <c r="P77" t="s">
        <v>61</v>
      </c>
    </row>
    <row r="78" spans="1:16" x14ac:dyDescent="0.25">
      <c r="A78">
        <v>78</v>
      </c>
      <c r="B78" s="1">
        <v>32437</v>
      </c>
      <c r="C78" t="s">
        <v>111</v>
      </c>
      <c r="D78" t="s">
        <v>100</v>
      </c>
      <c r="E78">
        <v>760</v>
      </c>
      <c r="F78">
        <v>760</v>
      </c>
      <c r="G78">
        <v>0</v>
      </c>
      <c r="H78" t="s">
        <v>18</v>
      </c>
      <c r="I78">
        <v>429.73</v>
      </c>
      <c r="J78" t="s">
        <v>19</v>
      </c>
      <c r="K78" t="s">
        <v>93</v>
      </c>
      <c r="L78" t="s">
        <v>94</v>
      </c>
      <c r="M78" t="s">
        <v>94</v>
      </c>
      <c r="N78" t="s">
        <v>93</v>
      </c>
      <c r="O78" t="s">
        <v>94</v>
      </c>
      <c r="P78" t="s">
        <v>93</v>
      </c>
    </row>
    <row r="79" spans="1:16" x14ac:dyDescent="0.25">
      <c r="A79">
        <v>79</v>
      </c>
      <c r="B79" s="1">
        <v>32316</v>
      </c>
      <c r="C79" t="s">
        <v>112</v>
      </c>
      <c r="D79" t="s">
        <v>100</v>
      </c>
      <c r="E79">
        <v>550</v>
      </c>
      <c r="F79">
        <v>550</v>
      </c>
      <c r="G79">
        <v>0</v>
      </c>
      <c r="H79" t="s">
        <v>18</v>
      </c>
      <c r="I79">
        <v>310.99</v>
      </c>
      <c r="J79" t="s">
        <v>19</v>
      </c>
      <c r="K79" t="s">
        <v>93</v>
      </c>
      <c r="L79" t="s">
        <v>94</v>
      </c>
      <c r="M79" t="s">
        <v>94</v>
      </c>
      <c r="N79" t="s">
        <v>93</v>
      </c>
      <c r="O79" t="s">
        <v>94</v>
      </c>
      <c r="P79" t="s">
        <v>93</v>
      </c>
    </row>
    <row r="80" spans="1:16" x14ac:dyDescent="0.25">
      <c r="A80">
        <v>80</v>
      </c>
      <c r="B80" s="1">
        <v>32555</v>
      </c>
      <c r="C80" t="s">
        <v>113</v>
      </c>
      <c r="D80" t="s">
        <v>100</v>
      </c>
      <c r="E80">
        <v>507</v>
      </c>
      <c r="F80">
        <v>507</v>
      </c>
      <c r="G80">
        <v>0</v>
      </c>
      <c r="H80" t="s">
        <v>18</v>
      </c>
      <c r="I80">
        <v>0</v>
      </c>
      <c r="J80" t="s">
        <v>19</v>
      </c>
      <c r="K80" t="s">
        <v>61</v>
      </c>
      <c r="L80" t="s">
        <v>62</v>
      </c>
      <c r="M80" t="s">
        <v>62</v>
      </c>
      <c r="N80" t="s">
        <v>61</v>
      </c>
      <c r="O80" t="s">
        <v>62</v>
      </c>
      <c r="P80" t="s">
        <v>61</v>
      </c>
    </row>
    <row r="81" spans="1:16" x14ac:dyDescent="0.25">
      <c r="A81">
        <v>81</v>
      </c>
      <c r="B81" s="1">
        <v>32531</v>
      </c>
      <c r="C81" t="s">
        <v>102</v>
      </c>
      <c r="D81" t="s">
        <v>100</v>
      </c>
      <c r="E81">
        <v>731</v>
      </c>
      <c r="F81">
        <v>731</v>
      </c>
      <c r="G81">
        <v>0</v>
      </c>
      <c r="H81" t="s">
        <v>18</v>
      </c>
      <c r="I81">
        <v>0</v>
      </c>
      <c r="J81" t="s">
        <v>19</v>
      </c>
      <c r="K81" t="s">
        <v>55</v>
      </c>
      <c r="L81" t="s">
        <v>56</v>
      </c>
      <c r="M81" t="s">
        <v>56</v>
      </c>
      <c r="N81" t="s">
        <v>55</v>
      </c>
      <c r="O81" t="s">
        <v>56</v>
      </c>
      <c r="P81" t="s">
        <v>55</v>
      </c>
    </row>
    <row r="82" spans="1:16" x14ac:dyDescent="0.25">
      <c r="A82">
        <v>82</v>
      </c>
      <c r="B82" s="1">
        <v>32531</v>
      </c>
      <c r="C82" t="s">
        <v>113</v>
      </c>
      <c r="D82" t="s">
        <v>100</v>
      </c>
      <c r="E82">
        <v>402</v>
      </c>
      <c r="F82">
        <v>402</v>
      </c>
      <c r="G82">
        <v>0</v>
      </c>
      <c r="H82" t="s">
        <v>18</v>
      </c>
      <c r="I82">
        <v>0</v>
      </c>
      <c r="J82" t="s">
        <v>19</v>
      </c>
      <c r="K82" t="s">
        <v>61</v>
      </c>
      <c r="L82" t="s">
        <v>62</v>
      </c>
      <c r="M82" t="s">
        <v>62</v>
      </c>
      <c r="N82" t="s">
        <v>61</v>
      </c>
      <c r="O82" t="s">
        <v>62</v>
      </c>
      <c r="P82" t="s">
        <v>61</v>
      </c>
    </row>
    <row r="83" spans="1:16" x14ac:dyDescent="0.25">
      <c r="A83">
        <v>83</v>
      </c>
      <c r="B83" s="1">
        <v>32581</v>
      </c>
      <c r="C83" t="s">
        <v>113</v>
      </c>
      <c r="D83" t="s">
        <v>100</v>
      </c>
      <c r="E83">
        <v>402</v>
      </c>
      <c r="F83">
        <v>402</v>
      </c>
      <c r="G83">
        <v>0</v>
      </c>
      <c r="H83" t="s">
        <v>18</v>
      </c>
      <c r="I83">
        <v>0</v>
      </c>
      <c r="J83" t="s">
        <v>19</v>
      </c>
      <c r="K83" t="s">
        <v>61</v>
      </c>
      <c r="L83" t="s">
        <v>62</v>
      </c>
      <c r="M83" t="s">
        <v>62</v>
      </c>
      <c r="N83" t="s">
        <v>61</v>
      </c>
      <c r="O83" t="s">
        <v>62</v>
      </c>
      <c r="P83" t="s">
        <v>61</v>
      </c>
    </row>
    <row r="84" spans="1:16" x14ac:dyDescent="0.25">
      <c r="A84">
        <v>84</v>
      </c>
      <c r="B84" s="1">
        <v>32581</v>
      </c>
      <c r="C84" t="s">
        <v>114</v>
      </c>
      <c r="D84" t="s">
        <v>100</v>
      </c>
      <c r="E84">
        <v>300</v>
      </c>
      <c r="F84">
        <v>300</v>
      </c>
      <c r="G84">
        <v>0</v>
      </c>
      <c r="H84" t="s">
        <v>18</v>
      </c>
      <c r="I84">
        <v>0</v>
      </c>
      <c r="J84" t="s">
        <v>19</v>
      </c>
      <c r="K84" t="s">
        <v>97</v>
      </c>
      <c r="L84" t="s">
        <v>98</v>
      </c>
      <c r="M84" t="s">
        <v>98</v>
      </c>
      <c r="N84" t="s">
        <v>97</v>
      </c>
      <c r="O84" t="s">
        <v>98</v>
      </c>
      <c r="P84" t="s">
        <v>97</v>
      </c>
    </row>
    <row r="85" spans="1:16" x14ac:dyDescent="0.25">
      <c r="A85">
        <v>85</v>
      </c>
      <c r="B85" s="1">
        <v>32581</v>
      </c>
      <c r="C85" t="s">
        <v>113</v>
      </c>
      <c r="D85" t="s">
        <v>100</v>
      </c>
      <c r="E85">
        <v>216</v>
      </c>
      <c r="F85">
        <v>216</v>
      </c>
      <c r="G85">
        <v>0</v>
      </c>
      <c r="H85" t="s">
        <v>18</v>
      </c>
      <c r="I85">
        <v>0</v>
      </c>
      <c r="J85" t="s">
        <v>19</v>
      </c>
      <c r="K85" t="s">
        <v>61</v>
      </c>
      <c r="L85" t="s">
        <v>62</v>
      </c>
      <c r="M85" t="s">
        <v>62</v>
      </c>
      <c r="N85" t="s">
        <v>61</v>
      </c>
      <c r="O85" t="s">
        <v>62</v>
      </c>
      <c r="P85" t="s">
        <v>61</v>
      </c>
    </row>
    <row r="86" spans="1:16" x14ac:dyDescent="0.25">
      <c r="A86">
        <v>86</v>
      </c>
      <c r="B86" s="1">
        <v>32598</v>
      </c>
      <c r="C86" t="s">
        <v>109</v>
      </c>
      <c r="D86" t="s">
        <v>100</v>
      </c>
      <c r="E86">
        <v>625</v>
      </c>
      <c r="F86">
        <v>625</v>
      </c>
      <c r="G86">
        <v>0</v>
      </c>
      <c r="H86" t="s">
        <v>18</v>
      </c>
      <c r="I86">
        <v>0</v>
      </c>
      <c r="J86" t="s">
        <v>19</v>
      </c>
      <c r="K86" t="s">
        <v>61</v>
      </c>
      <c r="L86" t="s">
        <v>62</v>
      </c>
      <c r="M86" t="s">
        <v>62</v>
      </c>
      <c r="N86" t="s">
        <v>61</v>
      </c>
      <c r="O86" t="s">
        <v>62</v>
      </c>
      <c r="P86" t="s">
        <v>61</v>
      </c>
    </row>
    <row r="87" spans="1:16" x14ac:dyDescent="0.25">
      <c r="A87">
        <v>87</v>
      </c>
      <c r="B87" s="1">
        <v>32589</v>
      </c>
      <c r="C87" t="s">
        <v>115</v>
      </c>
      <c r="D87" t="s">
        <v>100</v>
      </c>
      <c r="E87">
        <v>722</v>
      </c>
      <c r="F87">
        <v>722</v>
      </c>
      <c r="G87">
        <v>0</v>
      </c>
      <c r="H87" t="s">
        <v>18</v>
      </c>
      <c r="I87">
        <v>0</v>
      </c>
      <c r="J87" t="s">
        <v>19</v>
      </c>
      <c r="K87" t="s">
        <v>89</v>
      </c>
      <c r="L87" t="s">
        <v>90</v>
      </c>
      <c r="M87" t="s">
        <v>90</v>
      </c>
      <c r="N87" t="s">
        <v>89</v>
      </c>
      <c r="O87" t="s">
        <v>90</v>
      </c>
      <c r="P87" t="s">
        <v>89</v>
      </c>
    </row>
    <row r="88" spans="1:16" x14ac:dyDescent="0.25">
      <c r="A88">
        <v>88</v>
      </c>
      <c r="B88" s="1">
        <v>32542</v>
      </c>
      <c r="C88" t="s">
        <v>116</v>
      </c>
      <c r="D88" t="s">
        <v>100</v>
      </c>
      <c r="E88">
        <v>585</v>
      </c>
      <c r="F88">
        <v>585</v>
      </c>
      <c r="G88">
        <v>0</v>
      </c>
      <c r="H88" t="s">
        <v>18</v>
      </c>
      <c r="I88">
        <v>0</v>
      </c>
      <c r="J88" t="s">
        <v>19</v>
      </c>
      <c r="K88" t="s">
        <v>76</v>
      </c>
      <c r="L88" t="s">
        <v>77</v>
      </c>
      <c r="M88" t="s">
        <v>77</v>
      </c>
      <c r="N88" t="s">
        <v>76</v>
      </c>
      <c r="O88" t="s">
        <v>77</v>
      </c>
      <c r="P88" t="s">
        <v>76</v>
      </c>
    </row>
    <row r="89" spans="1:16" x14ac:dyDescent="0.25">
      <c r="A89">
        <v>89</v>
      </c>
      <c r="B89" s="1">
        <v>32690</v>
      </c>
      <c r="C89" t="s">
        <v>117</v>
      </c>
      <c r="D89" t="s">
        <v>100</v>
      </c>
      <c r="E89">
        <v>5400</v>
      </c>
      <c r="F89">
        <v>5400</v>
      </c>
      <c r="G89">
        <v>0</v>
      </c>
      <c r="H89" t="s">
        <v>18</v>
      </c>
      <c r="I89">
        <v>0</v>
      </c>
      <c r="J89" t="s">
        <v>19</v>
      </c>
      <c r="K89" t="s">
        <v>61</v>
      </c>
      <c r="L89" t="s">
        <v>62</v>
      </c>
      <c r="M89" t="s">
        <v>62</v>
      </c>
      <c r="N89" t="s">
        <v>61</v>
      </c>
      <c r="O89" t="s">
        <v>62</v>
      </c>
      <c r="P89" t="s">
        <v>61</v>
      </c>
    </row>
    <row r="90" spans="1:16" x14ac:dyDescent="0.25">
      <c r="A90">
        <v>92</v>
      </c>
      <c r="B90" s="1">
        <v>32690</v>
      </c>
      <c r="C90" t="s">
        <v>118</v>
      </c>
      <c r="D90" t="s">
        <v>100</v>
      </c>
      <c r="E90">
        <v>19950</v>
      </c>
      <c r="F90">
        <v>19950</v>
      </c>
      <c r="G90">
        <v>0</v>
      </c>
      <c r="H90" t="s">
        <v>18</v>
      </c>
      <c r="I90">
        <v>0</v>
      </c>
      <c r="J90" t="s">
        <v>19</v>
      </c>
      <c r="K90" t="s">
        <v>55</v>
      </c>
      <c r="L90" t="s">
        <v>56</v>
      </c>
      <c r="M90" t="s">
        <v>56</v>
      </c>
      <c r="N90" t="s">
        <v>55</v>
      </c>
      <c r="O90" t="s">
        <v>56</v>
      </c>
      <c r="P90" t="s">
        <v>55</v>
      </c>
    </row>
    <row r="91" spans="1:16" x14ac:dyDescent="0.25">
      <c r="A91">
        <v>93</v>
      </c>
      <c r="B91" s="1">
        <v>32690</v>
      </c>
      <c r="C91" t="s">
        <v>119</v>
      </c>
      <c r="D91" t="s">
        <v>100</v>
      </c>
      <c r="E91">
        <v>2858</v>
      </c>
      <c r="F91">
        <v>2858</v>
      </c>
      <c r="G91">
        <v>0</v>
      </c>
      <c r="H91" t="s">
        <v>18</v>
      </c>
      <c r="I91">
        <v>0</v>
      </c>
      <c r="J91" t="s">
        <v>19</v>
      </c>
      <c r="K91" t="s">
        <v>61</v>
      </c>
      <c r="L91" t="s">
        <v>62</v>
      </c>
      <c r="M91" t="s">
        <v>62</v>
      </c>
      <c r="N91" t="s">
        <v>61</v>
      </c>
      <c r="O91" t="s">
        <v>62</v>
      </c>
      <c r="P91" t="s">
        <v>61</v>
      </c>
    </row>
    <row r="92" spans="1:16" x14ac:dyDescent="0.25">
      <c r="A92">
        <v>94</v>
      </c>
      <c r="B92" s="1">
        <v>32673</v>
      </c>
      <c r="C92" t="s">
        <v>114</v>
      </c>
      <c r="D92" t="s">
        <v>100</v>
      </c>
      <c r="E92">
        <v>249</v>
      </c>
      <c r="F92">
        <v>249</v>
      </c>
      <c r="G92">
        <v>0</v>
      </c>
      <c r="H92" t="s">
        <v>18</v>
      </c>
      <c r="I92">
        <v>0</v>
      </c>
      <c r="J92" t="s">
        <v>19</v>
      </c>
      <c r="K92" t="s">
        <v>97</v>
      </c>
      <c r="L92" t="s">
        <v>98</v>
      </c>
      <c r="M92" t="s">
        <v>98</v>
      </c>
      <c r="N92" t="s">
        <v>97</v>
      </c>
      <c r="O92" t="s">
        <v>98</v>
      </c>
      <c r="P92" t="s">
        <v>97</v>
      </c>
    </row>
    <row r="93" spans="1:16" x14ac:dyDescent="0.25">
      <c r="A93">
        <v>95</v>
      </c>
      <c r="B93" s="1">
        <v>32598</v>
      </c>
      <c r="C93" t="s">
        <v>109</v>
      </c>
      <c r="D93" t="s">
        <v>100</v>
      </c>
      <c r="E93">
        <v>625</v>
      </c>
      <c r="F93">
        <v>625</v>
      </c>
      <c r="G93">
        <v>0</v>
      </c>
      <c r="H93" t="s">
        <v>18</v>
      </c>
      <c r="I93">
        <v>0</v>
      </c>
      <c r="J93" t="s">
        <v>19</v>
      </c>
      <c r="K93" t="s">
        <v>61</v>
      </c>
      <c r="L93" t="s">
        <v>62</v>
      </c>
      <c r="M93" t="s">
        <v>62</v>
      </c>
      <c r="N93" t="s">
        <v>61</v>
      </c>
      <c r="O93" t="s">
        <v>62</v>
      </c>
      <c r="P93" t="s">
        <v>61</v>
      </c>
    </row>
    <row r="94" spans="1:16" x14ac:dyDescent="0.25">
      <c r="A94">
        <v>97</v>
      </c>
      <c r="B94" s="1">
        <v>33067</v>
      </c>
      <c r="C94" t="s">
        <v>120</v>
      </c>
      <c r="D94" t="s">
        <v>100</v>
      </c>
      <c r="E94">
        <v>18250</v>
      </c>
      <c r="F94">
        <v>18250</v>
      </c>
      <c r="G94">
        <v>0</v>
      </c>
      <c r="H94" t="s">
        <v>18</v>
      </c>
      <c r="I94">
        <v>0</v>
      </c>
      <c r="J94" t="s">
        <v>19</v>
      </c>
      <c r="K94" t="s">
        <v>55</v>
      </c>
      <c r="L94" t="s">
        <v>56</v>
      </c>
      <c r="M94" t="s">
        <v>56</v>
      </c>
      <c r="N94" t="s">
        <v>55</v>
      </c>
      <c r="O94" t="s">
        <v>56</v>
      </c>
      <c r="P94" t="s">
        <v>55</v>
      </c>
    </row>
    <row r="95" spans="1:16" x14ac:dyDescent="0.25">
      <c r="A95">
        <v>98</v>
      </c>
      <c r="B95" s="1">
        <v>33084</v>
      </c>
      <c r="C95" t="s">
        <v>120</v>
      </c>
      <c r="D95" t="s">
        <v>100</v>
      </c>
      <c r="E95">
        <v>475</v>
      </c>
      <c r="F95">
        <v>475</v>
      </c>
      <c r="G95">
        <v>0</v>
      </c>
      <c r="H95" t="s">
        <v>18</v>
      </c>
      <c r="I95">
        <v>0</v>
      </c>
      <c r="J95" t="s">
        <v>19</v>
      </c>
      <c r="K95" t="s">
        <v>55</v>
      </c>
      <c r="L95" t="s">
        <v>56</v>
      </c>
      <c r="M95" t="s">
        <v>56</v>
      </c>
      <c r="N95" t="s">
        <v>55</v>
      </c>
      <c r="O95" t="s">
        <v>56</v>
      </c>
      <c r="P95" t="s">
        <v>55</v>
      </c>
    </row>
    <row r="96" spans="1:16" x14ac:dyDescent="0.25">
      <c r="A96">
        <v>99</v>
      </c>
      <c r="B96" s="1">
        <v>33091</v>
      </c>
      <c r="C96" t="s">
        <v>120</v>
      </c>
      <c r="D96" t="s">
        <v>100</v>
      </c>
      <c r="E96">
        <v>18250</v>
      </c>
      <c r="F96">
        <v>18250</v>
      </c>
      <c r="G96">
        <v>0</v>
      </c>
      <c r="H96" t="s">
        <v>18</v>
      </c>
      <c r="I96">
        <v>0</v>
      </c>
      <c r="J96" t="s">
        <v>19</v>
      </c>
      <c r="K96" t="s">
        <v>55</v>
      </c>
      <c r="L96" t="s">
        <v>56</v>
      </c>
      <c r="M96" t="s">
        <v>56</v>
      </c>
      <c r="N96" t="s">
        <v>55</v>
      </c>
      <c r="O96" t="s">
        <v>56</v>
      </c>
      <c r="P96" t="s">
        <v>55</v>
      </c>
    </row>
    <row r="97" spans="1:16" x14ac:dyDescent="0.25">
      <c r="A97">
        <v>100</v>
      </c>
      <c r="B97" s="1">
        <v>33055</v>
      </c>
      <c r="C97" t="s">
        <v>121</v>
      </c>
      <c r="D97" t="s">
        <v>100</v>
      </c>
      <c r="E97">
        <v>8182</v>
      </c>
      <c r="F97">
        <v>8182</v>
      </c>
      <c r="G97">
        <v>0</v>
      </c>
      <c r="H97" t="s">
        <v>18</v>
      </c>
      <c r="I97">
        <v>0</v>
      </c>
      <c r="J97" t="s">
        <v>19</v>
      </c>
      <c r="K97" t="s">
        <v>55</v>
      </c>
      <c r="L97" t="s">
        <v>56</v>
      </c>
      <c r="M97" t="s">
        <v>56</v>
      </c>
      <c r="N97" t="s">
        <v>55</v>
      </c>
      <c r="O97" t="s">
        <v>56</v>
      </c>
      <c r="P97" t="s">
        <v>55</v>
      </c>
    </row>
    <row r="98" spans="1:16" x14ac:dyDescent="0.25">
      <c r="A98">
        <v>101</v>
      </c>
      <c r="B98" s="1">
        <v>33151</v>
      </c>
      <c r="C98" t="s">
        <v>120</v>
      </c>
      <c r="D98" t="s">
        <v>100</v>
      </c>
      <c r="E98">
        <v>14293</v>
      </c>
      <c r="F98">
        <v>14293</v>
      </c>
      <c r="G98">
        <v>0</v>
      </c>
      <c r="H98" t="s">
        <v>18</v>
      </c>
      <c r="I98">
        <v>0</v>
      </c>
      <c r="J98" t="s">
        <v>19</v>
      </c>
      <c r="K98" t="s">
        <v>36</v>
      </c>
      <c r="L98" t="s">
        <v>37</v>
      </c>
      <c r="M98" t="s">
        <v>37</v>
      </c>
      <c r="N98" t="s">
        <v>36</v>
      </c>
      <c r="O98" t="s">
        <v>37</v>
      </c>
      <c r="P98" t="s">
        <v>36</v>
      </c>
    </row>
    <row r="99" spans="1:16" x14ac:dyDescent="0.25">
      <c r="A99">
        <v>102</v>
      </c>
      <c r="B99" s="1">
        <v>33055</v>
      </c>
      <c r="C99" t="s">
        <v>117</v>
      </c>
      <c r="D99" t="s">
        <v>100</v>
      </c>
      <c r="E99">
        <v>3960</v>
      </c>
      <c r="F99">
        <v>3960</v>
      </c>
      <c r="G99">
        <v>0</v>
      </c>
      <c r="H99" t="s">
        <v>18</v>
      </c>
      <c r="I99">
        <v>0</v>
      </c>
      <c r="J99" t="s">
        <v>19</v>
      </c>
      <c r="K99" t="s">
        <v>61</v>
      </c>
      <c r="L99" t="s">
        <v>62</v>
      </c>
      <c r="M99" t="s">
        <v>62</v>
      </c>
      <c r="N99" t="s">
        <v>61</v>
      </c>
      <c r="O99" t="s">
        <v>62</v>
      </c>
      <c r="P99" t="s">
        <v>61</v>
      </c>
    </row>
    <row r="100" spans="1:16" x14ac:dyDescent="0.25">
      <c r="A100">
        <v>103</v>
      </c>
      <c r="B100" s="1">
        <v>32980</v>
      </c>
      <c r="C100" t="s">
        <v>114</v>
      </c>
      <c r="D100" t="s">
        <v>100</v>
      </c>
      <c r="E100">
        <v>972</v>
      </c>
      <c r="F100">
        <v>972</v>
      </c>
      <c r="G100">
        <v>0</v>
      </c>
      <c r="H100" t="s">
        <v>18</v>
      </c>
      <c r="I100">
        <v>0</v>
      </c>
      <c r="J100" t="s">
        <v>19</v>
      </c>
      <c r="K100" t="s">
        <v>97</v>
      </c>
      <c r="L100" t="s">
        <v>98</v>
      </c>
      <c r="M100" t="s">
        <v>98</v>
      </c>
      <c r="N100" t="s">
        <v>97</v>
      </c>
      <c r="O100" t="s">
        <v>98</v>
      </c>
      <c r="P100" t="s">
        <v>97</v>
      </c>
    </row>
    <row r="101" spans="1:16" x14ac:dyDescent="0.25">
      <c r="A101">
        <v>104</v>
      </c>
      <c r="B101" s="1">
        <v>33054</v>
      </c>
      <c r="C101" t="s">
        <v>122</v>
      </c>
      <c r="D101" t="s">
        <v>100</v>
      </c>
      <c r="E101">
        <v>7400</v>
      </c>
      <c r="F101">
        <v>7400</v>
      </c>
      <c r="G101">
        <v>0</v>
      </c>
      <c r="H101" t="s">
        <v>18</v>
      </c>
      <c r="I101">
        <v>0</v>
      </c>
      <c r="J101" t="s">
        <v>19</v>
      </c>
      <c r="K101" t="s">
        <v>61</v>
      </c>
      <c r="L101" t="s">
        <v>62</v>
      </c>
      <c r="M101" t="s">
        <v>62</v>
      </c>
      <c r="N101" t="s">
        <v>61</v>
      </c>
      <c r="O101" t="s">
        <v>62</v>
      </c>
      <c r="P101" t="s">
        <v>61</v>
      </c>
    </row>
    <row r="102" spans="1:16" x14ac:dyDescent="0.25">
      <c r="A102">
        <v>105</v>
      </c>
      <c r="B102" s="1">
        <v>33144</v>
      </c>
      <c r="C102" t="s">
        <v>120</v>
      </c>
      <c r="D102" t="s">
        <v>100</v>
      </c>
      <c r="E102">
        <v>1847</v>
      </c>
      <c r="F102">
        <v>1847</v>
      </c>
      <c r="G102">
        <v>0</v>
      </c>
      <c r="H102" t="s">
        <v>18</v>
      </c>
      <c r="I102">
        <v>0</v>
      </c>
      <c r="J102" t="s">
        <v>19</v>
      </c>
      <c r="K102" t="s">
        <v>36</v>
      </c>
      <c r="L102" t="s">
        <v>37</v>
      </c>
      <c r="M102" t="s">
        <v>37</v>
      </c>
      <c r="N102" t="s">
        <v>36</v>
      </c>
      <c r="O102" t="s">
        <v>37</v>
      </c>
      <c r="P102" t="s">
        <v>36</v>
      </c>
    </row>
    <row r="103" spans="1:16" x14ac:dyDescent="0.25">
      <c r="A103">
        <v>106</v>
      </c>
      <c r="B103" s="1">
        <v>33390</v>
      </c>
      <c r="C103" t="s">
        <v>117</v>
      </c>
      <c r="D103" t="s">
        <v>100</v>
      </c>
      <c r="E103">
        <v>5640</v>
      </c>
      <c r="F103">
        <v>5640</v>
      </c>
      <c r="G103">
        <v>0</v>
      </c>
      <c r="H103" t="s">
        <v>18</v>
      </c>
      <c r="I103">
        <v>0</v>
      </c>
      <c r="J103" t="s">
        <v>19</v>
      </c>
      <c r="K103" t="s">
        <v>61</v>
      </c>
      <c r="L103" t="s">
        <v>62</v>
      </c>
      <c r="M103" t="s">
        <v>62</v>
      </c>
      <c r="N103" t="s">
        <v>61</v>
      </c>
      <c r="O103" t="s">
        <v>62</v>
      </c>
      <c r="P103" t="s">
        <v>61</v>
      </c>
    </row>
    <row r="104" spans="1:16" x14ac:dyDescent="0.25">
      <c r="A104">
        <v>108</v>
      </c>
      <c r="B104" s="1">
        <v>33420</v>
      </c>
      <c r="C104" t="s">
        <v>123</v>
      </c>
      <c r="D104" t="s">
        <v>100</v>
      </c>
      <c r="E104">
        <v>108504</v>
      </c>
      <c r="F104">
        <v>108504</v>
      </c>
      <c r="G104">
        <v>0</v>
      </c>
      <c r="H104" t="s">
        <v>18</v>
      </c>
      <c r="I104">
        <v>0</v>
      </c>
      <c r="J104" t="s">
        <v>19</v>
      </c>
      <c r="K104" t="s">
        <v>55</v>
      </c>
      <c r="L104" t="s">
        <v>56</v>
      </c>
      <c r="M104" t="s">
        <v>56</v>
      </c>
      <c r="N104" t="s">
        <v>55</v>
      </c>
      <c r="O104" t="s">
        <v>56</v>
      </c>
      <c r="P104" t="s">
        <v>55</v>
      </c>
    </row>
    <row r="105" spans="1:16" x14ac:dyDescent="0.25">
      <c r="A105">
        <v>109</v>
      </c>
      <c r="B105" s="1">
        <v>33420</v>
      </c>
      <c r="C105" t="s">
        <v>124</v>
      </c>
      <c r="D105" t="s">
        <v>100</v>
      </c>
      <c r="E105">
        <v>10248</v>
      </c>
      <c r="F105">
        <v>10248</v>
      </c>
      <c r="G105">
        <v>0</v>
      </c>
      <c r="H105" t="s">
        <v>18</v>
      </c>
      <c r="I105">
        <v>0</v>
      </c>
      <c r="J105" t="s">
        <v>19</v>
      </c>
      <c r="K105" t="s">
        <v>61</v>
      </c>
      <c r="L105" t="s">
        <v>62</v>
      </c>
      <c r="M105" t="s">
        <v>62</v>
      </c>
      <c r="N105" t="s">
        <v>61</v>
      </c>
      <c r="O105" t="s">
        <v>62</v>
      </c>
      <c r="P105" t="s">
        <v>61</v>
      </c>
    </row>
    <row r="106" spans="1:16" x14ac:dyDescent="0.25">
      <c r="A106">
        <v>110</v>
      </c>
      <c r="B106" s="1">
        <v>33420</v>
      </c>
      <c r="C106" t="s">
        <v>125</v>
      </c>
      <c r="D106" t="s">
        <v>100</v>
      </c>
      <c r="E106">
        <v>4507</v>
      </c>
      <c r="F106">
        <v>4507</v>
      </c>
      <c r="G106">
        <v>0</v>
      </c>
      <c r="H106" t="s">
        <v>18</v>
      </c>
      <c r="I106">
        <v>0</v>
      </c>
      <c r="J106" t="s">
        <v>19</v>
      </c>
      <c r="K106" t="s">
        <v>97</v>
      </c>
      <c r="L106" t="s">
        <v>98</v>
      </c>
      <c r="M106" t="s">
        <v>98</v>
      </c>
      <c r="N106" t="s">
        <v>97</v>
      </c>
      <c r="O106" t="s">
        <v>98</v>
      </c>
      <c r="P106" t="s">
        <v>97</v>
      </c>
    </row>
    <row r="107" spans="1:16" x14ac:dyDescent="0.25">
      <c r="A107">
        <v>111</v>
      </c>
      <c r="B107" s="1">
        <v>33590</v>
      </c>
      <c r="C107" t="s">
        <v>126</v>
      </c>
      <c r="D107" t="s">
        <v>100</v>
      </c>
      <c r="E107">
        <v>7000</v>
      </c>
      <c r="F107">
        <v>7000</v>
      </c>
      <c r="G107">
        <v>0</v>
      </c>
      <c r="H107" t="s">
        <v>18</v>
      </c>
      <c r="I107">
        <v>0</v>
      </c>
      <c r="J107" t="s">
        <v>19</v>
      </c>
      <c r="K107" t="s">
        <v>76</v>
      </c>
      <c r="L107" t="s">
        <v>77</v>
      </c>
      <c r="M107" t="s">
        <v>77</v>
      </c>
      <c r="N107" t="s">
        <v>76</v>
      </c>
      <c r="O107" t="s">
        <v>77</v>
      </c>
      <c r="P107" t="s">
        <v>76</v>
      </c>
    </row>
    <row r="108" spans="1:16" x14ac:dyDescent="0.25">
      <c r="A108">
        <v>112</v>
      </c>
      <c r="B108" s="1">
        <v>33533</v>
      </c>
      <c r="C108" t="s">
        <v>120</v>
      </c>
      <c r="D108" t="s">
        <v>100</v>
      </c>
      <c r="E108">
        <v>2421</v>
      </c>
      <c r="F108">
        <v>2421</v>
      </c>
      <c r="G108">
        <v>0</v>
      </c>
      <c r="H108" t="s">
        <v>18</v>
      </c>
      <c r="I108">
        <v>0</v>
      </c>
      <c r="J108" t="s">
        <v>19</v>
      </c>
      <c r="K108" t="s">
        <v>55</v>
      </c>
      <c r="L108" t="s">
        <v>56</v>
      </c>
      <c r="M108" t="s">
        <v>56</v>
      </c>
      <c r="N108" t="s">
        <v>55</v>
      </c>
      <c r="O108" t="s">
        <v>56</v>
      </c>
      <c r="P108" t="s">
        <v>55</v>
      </c>
    </row>
    <row r="109" spans="1:16" x14ac:dyDescent="0.25">
      <c r="A109">
        <v>113</v>
      </c>
      <c r="B109" s="1">
        <v>33419</v>
      </c>
      <c r="C109" t="s">
        <v>102</v>
      </c>
      <c r="D109" t="s">
        <v>100</v>
      </c>
      <c r="E109">
        <v>7819</v>
      </c>
      <c r="F109">
        <v>7819</v>
      </c>
      <c r="G109">
        <v>0</v>
      </c>
      <c r="H109" t="s">
        <v>18</v>
      </c>
      <c r="I109">
        <v>0</v>
      </c>
      <c r="J109" t="s">
        <v>19</v>
      </c>
      <c r="K109" t="s">
        <v>55</v>
      </c>
      <c r="L109" t="s">
        <v>56</v>
      </c>
      <c r="M109" t="s">
        <v>56</v>
      </c>
      <c r="N109" t="s">
        <v>55</v>
      </c>
      <c r="O109" t="s">
        <v>56</v>
      </c>
      <c r="P109" t="s">
        <v>55</v>
      </c>
    </row>
    <row r="110" spans="1:16" x14ac:dyDescent="0.25">
      <c r="A110">
        <v>114</v>
      </c>
      <c r="B110" s="1">
        <v>33785</v>
      </c>
      <c r="C110" t="s">
        <v>127</v>
      </c>
      <c r="D110" t="s">
        <v>100</v>
      </c>
      <c r="E110">
        <v>12250</v>
      </c>
      <c r="F110">
        <v>12250</v>
      </c>
      <c r="G110">
        <v>0</v>
      </c>
      <c r="H110" t="s">
        <v>18</v>
      </c>
      <c r="I110">
        <v>0</v>
      </c>
      <c r="J110" t="s">
        <v>19</v>
      </c>
      <c r="K110" t="s">
        <v>55</v>
      </c>
      <c r="L110" t="s">
        <v>56</v>
      </c>
      <c r="M110" t="s">
        <v>56</v>
      </c>
      <c r="N110" t="s">
        <v>55</v>
      </c>
      <c r="O110" t="s">
        <v>56</v>
      </c>
      <c r="P110" t="s">
        <v>55</v>
      </c>
    </row>
    <row r="111" spans="1:16" x14ac:dyDescent="0.25">
      <c r="A111">
        <v>115</v>
      </c>
      <c r="B111" s="1">
        <v>33785</v>
      </c>
      <c r="C111" t="s">
        <v>128</v>
      </c>
      <c r="D111" t="s">
        <v>100</v>
      </c>
      <c r="E111">
        <v>4491</v>
      </c>
      <c r="F111">
        <v>4491</v>
      </c>
      <c r="G111">
        <v>0</v>
      </c>
      <c r="H111" t="s">
        <v>18</v>
      </c>
      <c r="I111">
        <v>0</v>
      </c>
      <c r="J111" t="s">
        <v>19</v>
      </c>
      <c r="K111" t="s">
        <v>61</v>
      </c>
      <c r="L111" t="s">
        <v>62</v>
      </c>
      <c r="M111" t="s">
        <v>62</v>
      </c>
      <c r="N111" t="s">
        <v>61</v>
      </c>
      <c r="O111" t="s">
        <v>62</v>
      </c>
      <c r="P111" t="s">
        <v>61</v>
      </c>
    </row>
    <row r="112" spans="1:16" x14ac:dyDescent="0.25">
      <c r="A112">
        <v>116</v>
      </c>
      <c r="B112" s="1">
        <v>33785</v>
      </c>
      <c r="C112" t="s">
        <v>117</v>
      </c>
      <c r="D112" t="s">
        <v>100</v>
      </c>
      <c r="E112">
        <v>480</v>
      </c>
      <c r="F112">
        <v>480</v>
      </c>
      <c r="G112">
        <v>0</v>
      </c>
      <c r="H112" t="s">
        <v>18</v>
      </c>
      <c r="I112">
        <v>0</v>
      </c>
      <c r="J112" t="s">
        <v>19</v>
      </c>
      <c r="K112" t="s">
        <v>61</v>
      </c>
      <c r="L112" t="s">
        <v>62</v>
      </c>
      <c r="M112" t="s">
        <v>62</v>
      </c>
      <c r="N112" t="s">
        <v>61</v>
      </c>
      <c r="O112" t="s">
        <v>62</v>
      </c>
      <c r="P112" t="s">
        <v>61</v>
      </c>
    </row>
    <row r="113" spans="1:16" x14ac:dyDescent="0.25">
      <c r="A113">
        <v>117</v>
      </c>
      <c r="B113" s="1">
        <v>33673</v>
      </c>
      <c r="C113" t="s">
        <v>129</v>
      </c>
      <c r="D113" t="s">
        <v>100</v>
      </c>
      <c r="E113">
        <v>1500</v>
      </c>
      <c r="F113">
        <v>1500</v>
      </c>
      <c r="G113">
        <v>0</v>
      </c>
      <c r="H113" t="s">
        <v>18</v>
      </c>
      <c r="I113">
        <v>0</v>
      </c>
      <c r="J113" t="s">
        <v>19</v>
      </c>
      <c r="K113" t="s">
        <v>93</v>
      </c>
      <c r="L113" t="s">
        <v>94</v>
      </c>
      <c r="M113" t="s">
        <v>94</v>
      </c>
      <c r="N113" t="s">
        <v>93</v>
      </c>
      <c r="O113" t="s">
        <v>94</v>
      </c>
      <c r="P113" t="s">
        <v>93</v>
      </c>
    </row>
    <row r="114" spans="1:16" x14ac:dyDescent="0.25">
      <c r="A114">
        <v>118</v>
      </c>
      <c r="B114" s="1">
        <v>33673</v>
      </c>
      <c r="C114" t="s">
        <v>130</v>
      </c>
      <c r="D114" t="s">
        <v>100</v>
      </c>
      <c r="E114">
        <v>3000</v>
      </c>
      <c r="F114">
        <v>3000</v>
      </c>
      <c r="G114">
        <v>0</v>
      </c>
      <c r="H114" t="s">
        <v>18</v>
      </c>
      <c r="I114">
        <v>0</v>
      </c>
      <c r="J114" t="s">
        <v>19</v>
      </c>
      <c r="K114" t="s">
        <v>93</v>
      </c>
      <c r="L114" t="s">
        <v>94</v>
      </c>
      <c r="M114" t="s">
        <v>94</v>
      </c>
      <c r="N114" t="s">
        <v>93</v>
      </c>
      <c r="O114" t="s">
        <v>94</v>
      </c>
      <c r="P114" t="s">
        <v>93</v>
      </c>
    </row>
    <row r="115" spans="1:16" x14ac:dyDescent="0.25">
      <c r="A115">
        <v>119</v>
      </c>
      <c r="B115" s="1">
        <v>33673</v>
      </c>
      <c r="C115" t="s">
        <v>114</v>
      </c>
      <c r="D115" t="s">
        <v>100</v>
      </c>
      <c r="E115">
        <v>1078</v>
      </c>
      <c r="F115">
        <v>1078</v>
      </c>
      <c r="G115">
        <v>0</v>
      </c>
      <c r="H115" t="s">
        <v>18</v>
      </c>
      <c r="I115">
        <v>0</v>
      </c>
      <c r="J115" t="s">
        <v>19</v>
      </c>
      <c r="K115" t="s">
        <v>97</v>
      </c>
      <c r="L115" t="s">
        <v>98</v>
      </c>
      <c r="M115" t="s">
        <v>98</v>
      </c>
      <c r="N115" t="s">
        <v>97</v>
      </c>
      <c r="O115" t="s">
        <v>98</v>
      </c>
      <c r="P115" t="s">
        <v>97</v>
      </c>
    </row>
    <row r="116" spans="1:16" x14ac:dyDescent="0.25">
      <c r="A116">
        <v>120</v>
      </c>
      <c r="B116" s="1">
        <v>34150</v>
      </c>
      <c r="C116" t="s">
        <v>131</v>
      </c>
      <c r="D116" t="s">
        <v>100</v>
      </c>
      <c r="E116">
        <v>21580.44</v>
      </c>
      <c r="F116">
        <v>21580.44</v>
      </c>
      <c r="G116">
        <v>0</v>
      </c>
      <c r="H116" t="s">
        <v>18</v>
      </c>
      <c r="I116">
        <v>0</v>
      </c>
      <c r="J116" t="s">
        <v>19</v>
      </c>
      <c r="K116" t="s">
        <v>55</v>
      </c>
      <c r="L116" t="s">
        <v>56</v>
      </c>
      <c r="M116" t="s">
        <v>56</v>
      </c>
      <c r="N116" t="s">
        <v>55</v>
      </c>
      <c r="O116" t="s">
        <v>56</v>
      </c>
      <c r="P116" t="s">
        <v>55</v>
      </c>
    </row>
    <row r="117" spans="1:16" x14ac:dyDescent="0.25">
      <c r="A117">
        <v>122</v>
      </c>
      <c r="B117" s="1">
        <v>34134</v>
      </c>
      <c r="C117" t="s">
        <v>132</v>
      </c>
      <c r="D117" t="s">
        <v>100</v>
      </c>
      <c r="E117">
        <v>849.96</v>
      </c>
      <c r="F117">
        <v>849.96</v>
      </c>
      <c r="G117">
        <v>0</v>
      </c>
      <c r="H117" t="s">
        <v>18</v>
      </c>
      <c r="I117">
        <v>0</v>
      </c>
      <c r="J117" t="s">
        <v>19</v>
      </c>
      <c r="K117" t="s">
        <v>93</v>
      </c>
      <c r="L117" t="s">
        <v>94</v>
      </c>
      <c r="M117" t="s">
        <v>94</v>
      </c>
      <c r="N117" t="s">
        <v>93</v>
      </c>
      <c r="O117" t="s">
        <v>94</v>
      </c>
      <c r="P117" t="s">
        <v>93</v>
      </c>
    </row>
    <row r="118" spans="1:16" x14ac:dyDescent="0.25">
      <c r="A118">
        <v>123</v>
      </c>
      <c r="B118" s="1">
        <v>34191</v>
      </c>
      <c r="C118" t="s">
        <v>133</v>
      </c>
      <c r="D118" t="s">
        <v>17</v>
      </c>
      <c r="E118">
        <v>10500</v>
      </c>
      <c r="F118">
        <v>10500</v>
      </c>
      <c r="G118">
        <v>0</v>
      </c>
      <c r="H118" t="s">
        <v>134</v>
      </c>
      <c r="I118">
        <v>10500</v>
      </c>
      <c r="J118" t="s">
        <v>19</v>
      </c>
      <c r="K118" t="s">
        <v>26</v>
      </c>
      <c r="L118" t="s">
        <v>27</v>
      </c>
      <c r="M118" t="s">
        <v>27</v>
      </c>
      <c r="N118" t="s">
        <v>26</v>
      </c>
      <c r="O118" t="s">
        <v>27</v>
      </c>
      <c r="P118" t="s">
        <v>26</v>
      </c>
    </row>
    <row r="119" spans="1:16" x14ac:dyDescent="0.25">
      <c r="A119">
        <v>124</v>
      </c>
      <c r="B119" s="1">
        <v>34150</v>
      </c>
      <c r="C119" t="s">
        <v>135</v>
      </c>
      <c r="D119" t="s">
        <v>17</v>
      </c>
      <c r="E119">
        <v>100368</v>
      </c>
      <c r="F119">
        <v>100368</v>
      </c>
      <c r="G119">
        <v>0</v>
      </c>
      <c r="H119" t="s">
        <v>18</v>
      </c>
      <c r="I119">
        <v>2543.570000000007</v>
      </c>
      <c r="J119" t="s">
        <v>19</v>
      </c>
      <c r="K119" t="s">
        <v>55</v>
      </c>
      <c r="L119" t="s">
        <v>56</v>
      </c>
      <c r="M119" t="s">
        <v>56</v>
      </c>
      <c r="N119" t="s">
        <v>55</v>
      </c>
      <c r="O119" t="s">
        <v>56</v>
      </c>
      <c r="P119" t="s">
        <v>55</v>
      </c>
    </row>
    <row r="120" spans="1:16" x14ac:dyDescent="0.25">
      <c r="A120">
        <v>125</v>
      </c>
      <c r="B120" s="1">
        <v>34546</v>
      </c>
      <c r="C120" t="s">
        <v>136</v>
      </c>
      <c r="D120" t="s">
        <v>100</v>
      </c>
      <c r="E120">
        <v>1012.94</v>
      </c>
      <c r="F120">
        <v>1012.94</v>
      </c>
      <c r="G120">
        <v>0</v>
      </c>
      <c r="H120" t="s">
        <v>18</v>
      </c>
      <c r="I120">
        <v>0</v>
      </c>
      <c r="J120" t="s">
        <v>19</v>
      </c>
      <c r="K120" t="s">
        <v>85</v>
      </c>
      <c r="L120" t="s">
        <v>86</v>
      </c>
      <c r="M120" t="s">
        <v>86</v>
      </c>
      <c r="N120" t="s">
        <v>85</v>
      </c>
      <c r="O120" t="s">
        <v>86</v>
      </c>
      <c r="P120" t="s">
        <v>85</v>
      </c>
    </row>
    <row r="121" spans="1:16" x14ac:dyDescent="0.25">
      <c r="A121">
        <v>127</v>
      </c>
      <c r="B121" s="1">
        <v>34608</v>
      </c>
      <c r="C121" t="s">
        <v>137</v>
      </c>
      <c r="D121" t="s">
        <v>17</v>
      </c>
      <c r="E121">
        <v>4088.75</v>
      </c>
      <c r="F121">
        <v>4088.75</v>
      </c>
      <c r="G121">
        <v>0</v>
      </c>
      <c r="H121" t="s">
        <v>134</v>
      </c>
      <c r="I121">
        <v>4088.75</v>
      </c>
      <c r="J121" t="s">
        <v>19</v>
      </c>
      <c r="K121" t="s">
        <v>26</v>
      </c>
      <c r="L121" t="s">
        <v>27</v>
      </c>
      <c r="M121" t="s">
        <v>27</v>
      </c>
      <c r="N121" t="s">
        <v>26</v>
      </c>
      <c r="O121" t="s">
        <v>27</v>
      </c>
      <c r="P121" t="s">
        <v>26</v>
      </c>
    </row>
    <row r="122" spans="1:16" x14ac:dyDescent="0.25">
      <c r="A122">
        <v>128</v>
      </c>
      <c r="B122" s="1">
        <v>34608</v>
      </c>
      <c r="C122" t="s">
        <v>138</v>
      </c>
      <c r="D122" t="s">
        <v>17</v>
      </c>
      <c r="E122">
        <v>2893360.54</v>
      </c>
      <c r="F122">
        <v>2893360.54</v>
      </c>
      <c r="G122">
        <v>0</v>
      </c>
      <c r="H122" t="s">
        <v>18</v>
      </c>
      <c r="I122">
        <v>1142758.53</v>
      </c>
      <c r="J122" t="s">
        <v>19</v>
      </c>
      <c r="K122" t="s">
        <v>41</v>
      </c>
      <c r="L122" t="s">
        <v>42</v>
      </c>
      <c r="M122" t="s">
        <v>42</v>
      </c>
      <c r="N122" t="s">
        <v>41</v>
      </c>
      <c r="O122" t="s">
        <v>42</v>
      </c>
      <c r="P122" t="s">
        <v>41</v>
      </c>
    </row>
    <row r="123" spans="1:16" x14ac:dyDescent="0.25">
      <c r="A123">
        <v>129</v>
      </c>
      <c r="B123" s="1">
        <v>34608</v>
      </c>
      <c r="C123" t="s">
        <v>139</v>
      </c>
      <c r="D123" t="s">
        <v>17</v>
      </c>
      <c r="E123">
        <v>169946.96</v>
      </c>
      <c r="F123">
        <v>169946.96</v>
      </c>
      <c r="G123">
        <v>0</v>
      </c>
      <c r="H123" t="s">
        <v>18</v>
      </c>
      <c r="I123">
        <v>0</v>
      </c>
      <c r="J123" t="s">
        <v>19</v>
      </c>
      <c r="K123" t="s">
        <v>36</v>
      </c>
      <c r="L123" t="s">
        <v>37</v>
      </c>
      <c r="M123" t="s">
        <v>37</v>
      </c>
      <c r="N123" t="s">
        <v>36</v>
      </c>
      <c r="O123" t="s">
        <v>37</v>
      </c>
      <c r="P123" t="s">
        <v>36</v>
      </c>
    </row>
    <row r="124" spans="1:16" x14ac:dyDescent="0.25">
      <c r="A124">
        <v>130</v>
      </c>
      <c r="B124" s="1">
        <v>34608</v>
      </c>
      <c r="C124" t="s">
        <v>140</v>
      </c>
      <c r="D124" t="s">
        <v>17</v>
      </c>
      <c r="E124">
        <v>252527.14</v>
      </c>
      <c r="F124">
        <v>252527.14</v>
      </c>
      <c r="G124">
        <v>0</v>
      </c>
      <c r="H124" t="s">
        <v>18</v>
      </c>
      <c r="I124">
        <v>0</v>
      </c>
      <c r="J124" t="s">
        <v>19</v>
      </c>
      <c r="K124" t="s">
        <v>55</v>
      </c>
      <c r="L124" t="s">
        <v>56</v>
      </c>
      <c r="M124" t="s">
        <v>56</v>
      </c>
      <c r="N124" t="s">
        <v>55</v>
      </c>
      <c r="O124" t="s">
        <v>56</v>
      </c>
      <c r="P124" t="s">
        <v>55</v>
      </c>
    </row>
    <row r="125" spans="1:16" x14ac:dyDescent="0.25">
      <c r="A125">
        <v>131</v>
      </c>
      <c r="B125" s="1">
        <v>34851</v>
      </c>
      <c r="C125" t="s">
        <v>141</v>
      </c>
      <c r="D125" t="s">
        <v>100</v>
      </c>
      <c r="E125">
        <v>12297.79</v>
      </c>
      <c r="F125">
        <v>12297.79</v>
      </c>
      <c r="G125">
        <v>0</v>
      </c>
      <c r="H125" t="s">
        <v>18</v>
      </c>
      <c r="I125">
        <v>0</v>
      </c>
      <c r="J125" t="s">
        <v>19</v>
      </c>
      <c r="K125" t="s">
        <v>55</v>
      </c>
      <c r="L125" t="s">
        <v>56</v>
      </c>
      <c r="M125" t="s">
        <v>56</v>
      </c>
      <c r="N125" t="s">
        <v>55</v>
      </c>
      <c r="O125" t="s">
        <v>56</v>
      </c>
      <c r="P125" t="s">
        <v>55</v>
      </c>
    </row>
    <row r="126" spans="1:16" x14ac:dyDescent="0.25">
      <c r="A126">
        <v>132</v>
      </c>
      <c r="B126" s="1">
        <v>34851</v>
      </c>
      <c r="C126" t="s">
        <v>142</v>
      </c>
      <c r="D126" t="s">
        <v>100</v>
      </c>
      <c r="E126">
        <v>9176.94</v>
      </c>
      <c r="F126">
        <v>9176.94</v>
      </c>
      <c r="G126">
        <v>0</v>
      </c>
      <c r="H126" t="s">
        <v>18</v>
      </c>
      <c r="I126">
        <v>0</v>
      </c>
      <c r="J126" t="s">
        <v>19</v>
      </c>
      <c r="K126" t="s">
        <v>61</v>
      </c>
      <c r="L126" t="s">
        <v>62</v>
      </c>
      <c r="M126" t="s">
        <v>62</v>
      </c>
      <c r="N126" t="s">
        <v>61</v>
      </c>
      <c r="O126" t="s">
        <v>62</v>
      </c>
      <c r="P126" t="s">
        <v>61</v>
      </c>
    </row>
    <row r="127" spans="1:16" x14ac:dyDescent="0.25">
      <c r="A127">
        <v>133</v>
      </c>
      <c r="B127" s="1">
        <v>34851</v>
      </c>
      <c r="C127" t="s">
        <v>143</v>
      </c>
      <c r="D127" t="s">
        <v>100</v>
      </c>
      <c r="E127">
        <v>1304.6500000000001</v>
      </c>
      <c r="F127">
        <v>1304.6500000000001</v>
      </c>
      <c r="G127">
        <v>0</v>
      </c>
      <c r="H127" t="s">
        <v>18</v>
      </c>
      <c r="I127">
        <v>0</v>
      </c>
      <c r="J127" t="s">
        <v>19</v>
      </c>
      <c r="K127" t="s">
        <v>61</v>
      </c>
      <c r="L127" t="s">
        <v>62</v>
      </c>
      <c r="M127" t="s">
        <v>62</v>
      </c>
      <c r="N127" t="s">
        <v>61</v>
      </c>
      <c r="O127" t="s">
        <v>62</v>
      </c>
      <c r="P127" t="s">
        <v>61</v>
      </c>
    </row>
    <row r="128" spans="1:16" x14ac:dyDescent="0.25">
      <c r="A128">
        <v>134</v>
      </c>
      <c r="B128" s="1">
        <v>34851</v>
      </c>
      <c r="C128" t="s">
        <v>125</v>
      </c>
      <c r="D128" t="s">
        <v>100</v>
      </c>
      <c r="E128">
        <v>678.38</v>
      </c>
      <c r="F128">
        <v>678.38</v>
      </c>
      <c r="G128">
        <v>0</v>
      </c>
      <c r="H128" t="s">
        <v>18</v>
      </c>
      <c r="I128">
        <v>0</v>
      </c>
      <c r="J128" t="s">
        <v>19</v>
      </c>
      <c r="K128" t="s">
        <v>97</v>
      </c>
      <c r="L128" t="s">
        <v>98</v>
      </c>
      <c r="M128" t="s">
        <v>98</v>
      </c>
      <c r="N128" t="s">
        <v>97</v>
      </c>
      <c r="O128" t="s">
        <v>98</v>
      </c>
      <c r="P128" t="s">
        <v>97</v>
      </c>
    </row>
    <row r="129" spans="1:16" x14ac:dyDescent="0.25">
      <c r="A129">
        <v>135</v>
      </c>
      <c r="B129" s="1">
        <v>34732</v>
      </c>
      <c r="C129" t="s">
        <v>144</v>
      </c>
      <c r="D129" t="s">
        <v>100</v>
      </c>
      <c r="E129">
        <v>453</v>
      </c>
      <c r="F129">
        <v>453</v>
      </c>
      <c r="G129">
        <v>0</v>
      </c>
      <c r="H129" t="s">
        <v>18</v>
      </c>
      <c r="I129">
        <v>0</v>
      </c>
      <c r="J129" t="s">
        <v>19</v>
      </c>
      <c r="K129" t="s">
        <v>93</v>
      </c>
      <c r="L129" t="s">
        <v>94</v>
      </c>
      <c r="M129" t="s">
        <v>94</v>
      </c>
      <c r="N129" t="s">
        <v>93</v>
      </c>
      <c r="O129" t="s">
        <v>94</v>
      </c>
      <c r="P129" t="s">
        <v>93</v>
      </c>
    </row>
    <row r="130" spans="1:16" x14ac:dyDescent="0.25">
      <c r="A130">
        <v>136</v>
      </c>
      <c r="B130" s="1">
        <v>34790</v>
      </c>
      <c r="C130" t="s">
        <v>87</v>
      </c>
      <c r="D130" t="s">
        <v>100</v>
      </c>
      <c r="E130">
        <v>3080.29</v>
      </c>
      <c r="F130">
        <v>3080.29</v>
      </c>
      <c r="G130">
        <v>0</v>
      </c>
      <c r="H130" t="s">
        <v>18</v>
      </c>
      <c r="I130">
        <v>0</v>
      </c>
      <c r="J130" t="s">
        <v>19</v>
      </c>
      <c r="K130" t="s">
        <v>93</v>
      </c>
      <c r="L130" t="s">
        <v>94</v>
      </c>
      <c r="M130" t="s">
        <v>94</v>
      </c>
      <c r="N130" t="s">
        <v>93</v>
      </c>
      <c r="O130" t="s">
        <v>94</v>
      </c>
      <c r="P130" t="s">
        <v>93</v>
      </c>
    </row>
    <row r="131" spans="1:16" x14ac:dyDescent="0.25">
      <c r="A131">
        <v>137</v>
      </c>
      <c r="B131" s="1">
        <v>35114</v>
      </c>
      <c r="C131" t="s">
        <v>145</v>
      </c>
      <c r="D131" t="s">
        <v>100</v>
      </c>
      <c r="E131">
        <v>2216</v>
      </c>
      <c r="F131">
        <v>2216</v>
      </c>
      <c r="G131">
        <v>0</v>
      </c>
      <c r="H131" t="s">
        <v>18</v>
      </c>
      <c r="I131">
        <v>0</v>
      </c>
      <c r="J131" t="s">
        <v>19</v>
      </c>
      <c r="K131" t="s">
        <v>36</v>
      </c>
      <c r="L131" t="s">
        <v>37</v>
      </c>
      <c r="M131" t="s">
        <v>37</v>
      </c>
      <c r="N131" t="s">
        <v>36</v>
      </c>
      <c r="O131" t="s">
        <v>37</v>
      </c>
      <c r="P131" t="s">
        <v>36</v>
      </c>
    </row>
    <row r="132" spans="1:16" x14ac:dyDescent="0.25">
      <c r="A132">
        <v>138</v>
      </c>
      <c r="B132" s="1">
        <v>35114</v>
      </c>
      <c r="C132" t="s">
        <v>146</v>
      </c>
      <c r="D132" t="s">
        <v>100</v>
      </c>
      <c r="E132">
        <v>605</v>
      </c>
      <c r="F132">
        <v>605</v>
      </c>
      <c r="G132">
        <v>0</v>
      </c>
      <c r="H132" t="s">
        <v>18</v>
      </c>
      <c r="I132">
        <v>0</v>
      </c>
      <c r="J132" t="s">
        <v>19</v>
      </c>
      <c r="K132" t="s">
        <v>36</v>
      </c>
      <c r="L132" t="s">
        <v>37</v>
      </c>
      <c r="M132" t="s">
        <v>37</v>
      </c>
      <c r="N132" t="s">
        <v>36</v>
      </c>
      <c r="O132" t="s">
        <v>37</v>
      </c>
      <c r="P132" t="s">
        <v>36</v>
      </c>
    </row>
    <row r="133" spans="1:16" x14ac:dyDescent="0.25">
      <c r="A133">
        <v>139</v>
      </c>
      <c r="B133" s="1">
        <v>35278</v>
      </c>
      <c r="C133" t="s">
        <v>147</v>
      </c>
      <c r="D133" t="s">
        <v>100</v>
      </c>
      <c r="E133">
        <v>10000</v>
      </c>
      <c r="F133">
        <v>10000</v>
      </c>
      <c r="G133">
        <v>0</v>
      </c>
      <c r="H133" t="s">
        <v>18</v>
      </c>
      <c r="I133">
        <v>0</v>
      </c>
      <c r="J133" t="s">
        <v>19</v>
      </c>
      <c r="K133" t="s">
        <v>76</v>
      </c>
      <c r="L133" t="s">
        <v>77</v>
      </c>
      <c r="M133" t="s">
        <v>77</v>
      </c>
      <c r="N133" t="s">
        <v>76</v>
      </c>
      <c r="O133" t="s">
        <v>77</v>
      </c>
      <c r="P133" t="s">
        <v>76</v>
      </c>
    </row>
    <row r="134" spans="1:16" x14ac:dyDescent="0.25">
      <c r="A134">
        <v>140</v>
      </c>
      <c r="B134" s="1">
        <v>35217</v>
      </c>
      <c r="C134" t="s">
        <v>148</v>
      </c>
      <c r="D134" t="s">
        <v>100</v>
      </c>
      <c r="E134">
        <v>4084.6</v>
      </c>
      <c r="F134">
        <v>4084.6</v>
      </c>
      <c r="G134">
        <v>0</v>
      </c>
      <c r="H134" t="s">
        <v>18</v>
      </c>
      <c r="I134">
        <v>0</v>
      </c>
      <c r="J134" t="s">
        <v>19</v>
      </c>
      <c r="K134" t="s">
        <v>55</v>
      </c>
      <c r="L134" t="s">
        <v>56</v>
      </c>
      <c r="M134" t="s">
        <v>56</v>
      </c>
      <c r="N134" t="s">
        <v>55</v>
      </c>
      <c r="O134" t="s">
        <v>56</v>
      </c>
      <c r="P134" t="s">
        <v>55</v>
      </c>
    </row>
    <row r="135" spans="1:16" x14ac:dyDescent="0.25">
      <c r="A135">
        <v>141</v>
      </c>
      <c r="B135" s="1">
        <v>35217</v>
      </c>
      <c r="C135" t="s">
        <v>149</v>
      </c>
      <c r="D135" t="s">
        <v>100</v>
      </c>
      <c r="E135">
        <v>6353.24</v>
      </c>
      <c r="F135">
        <v>6353.24</v>
      </c>
      <c r="G135">
        <v>0</v>
      </c>
      <c r="H135" t="s">
        <v>18</v>
      </c>
      <c r="I135">
        <v>0</v>
      </c>
      <c r="J135" t="s">
        <v>19</v>
      </c>
      <c r="K135" t="s">
        <v>61</v>
      </c>
      <c r="L135" t="s">
        <v>62</v>
      </c>
      <c r="M135" t="s">
        <v>62</v>
      </c>
      <c r="N135" t="s">
        <v>61</v>
      </c>
      <c r="O135" t="s">
        <v>62</v>
      </c>
      <c r="P135" t="s">
        <v>61</v>
      </c>
    </row>
    <row r="136" spans="1:16" x14ac:dyDescent="0.25">
      <c r="A136">
        <v>142</v>
      </c>
      <c r="B136" s="1">
        <v>35217</v>
      </c>
      <c r="C136" t="s">
        <v>150</v>
      </c>
      <c r="D136" t="s">
        <v>100</v>
      </c>
      <c r="E136">
        <v>1425</v>
      </c>
      <c r="F136">
        <v>1425</v>
      </c>
      <c r="G136">
        <v>0</v>
      </c>
      <c r="H136" t="s">
        <v>18</v>
      </c>
      <c r="I136">
        <v>0</v>
      </c>
      <c r="J136" t="s">
        <v>19</v>
      </c>
      <c r="K136" t="s">
        <v>36</v>
      </c>
      <c r="L136" t="s">
        <v>37</v>
      </c>
      <c r="M136" t="s">
        <v>37</v>
      </c>
      <c r="N136" t="s">
        <v>36</v>
      </c>
      <c r="O136" t="s">
        <v>37</v>
      </c>
      <c r="P136" t="s">
        <v>36</v>
      </c>
    </row>
    <row r="137" spans="1:16" x14ac:dyDescent="0.25">
      <c r="A137">
        <v>143</v>
      </c>
      <c r="B137" s="1">
        <v>35440</v>
      </c>
      <c r="C137" t="s">
        <v>151</v>
      </c>
      <c r="D137" t="s">
        <v>100</v>
      </c>
      <c r="E137">
        <v>1791.23</v>
      </c>
      <c r="F137">
        <v>1791.23</v>
      </c>
      <c r="G137">
        <v>0</v>
      </c>
      <c r="H137" t="s">
        <v>18</v>
      </c>
      <c r="I137">
        <v>0</v>
      </c>
      <c r="J137" t="s">
        <v>19</v>
      </c>
      <c r="K137" t="s">
        <v>61</v>
      </c>
      <c r="L137" t="s">
        <v>62</v>
      </c>
      <c r="M137" t="s">
        <v>62</v>
      </c>
      <c r="N137" t="s">
        <v>61</v>
      </c>
      <c r="O137" t="s">
        <v>62</v>
      </c>
      <c r="P137" t="s">
        <v>61</v>
      </c>
    </row>
    <row r="138" spans="1:16" x14ac:dyDescent="0.25">
      <c r="A138">
        <v>144</v>
      </c>
      <c r="B138" s="1">
        <v>35607</v>
      </c>
      <c r="C138" t="s">
        <v>151</v>
      </c>
      <c r="D138" t="s">
        <v>100</v>
      </c>
      <c r="E138">
        <v>824.53</v>
      </c>
      <c r="F138">
        <v>824.53</v>
      </c>
      <c r="G138">
        <v>0</v>
      </c>
      <c r="H138" t="s">
        <v>18</v>
      </c>
      <c r="I138">
        <v>0</v>
      </c>
      <c r="J138" t="s">
        <v>19</v>
      </c>
      <c r="K138" t="s">
        <v>61</v>
      </c>
      <c r="L138" t="s">
        <v>62</v>
      </c>
      <c r="M138" t="s">
        <v>62</v>
      </c>
      <c r="N138" t="s">
        <v>61</v>
      </c>
      <c r="O138" t="s">
        <v>62</v>
      </c>
      <c r="P138" t="s">
        <v>61</v>
      </c>
    </row>
    <row r="139" spans="1:16" x14ac:dyDescent="0.25">
      <c r="A139">
        <v>145</v>
      </c>
      <c r="B139" s="1">
        <v>35730</v>
      </c>
      <c r="C139" t="s">
        <v>152</v>
      </c>
      <c r="D139" t="s">
        <v>100</v>
      </c>
      <c r="E139">
        <v>3222.85</v>
      </c>
      <c r="F139">
        <v>3222.85</v>
      </c>
      <c r="G139">
        <v>0</v>
      </c>
      <c r="H139" t="s">
        <v>18</v>
      </c>
      <c r="I139">
        <v>0</v>
      </c>
      <c r="J139" t="s">
        <v>19</v>
      </c>
      <c r="K139" t="s">
        <v>55</v>
      </c>
      <c r="L139" t="s">
        <v>56</v>
      </c>
      <c r="M139" t="s">
        <v>56</v>
      </c>
      <c r="N139" t="s">
        <v>55</v>
      </c>
      <c r="O139" t="s">
        <v>56</v>
      </c>
      <c r="P139" t="s">
        <v>55</v>
      </c>
    </row>
    <row r="140" spans="1:16" x14ac:dyDescent="0.25">
      <c r="A140">
        <v>147</v>
      </c>
      <c r="B140" s="1">
        <v>35782</v>
      </c>
      <c r="C140" t="s">
        <v>46</v>
      </c>
      <c r="D140" t="s">
        <v>100</v>
      </c>
      <c r="E140">
        <v>9908</v>
      </c>
      <c r="F140">
        <v>9908</v>
      </c>
      <c r="G140">
        <v>0</v>
      </c>
      <c r="H140" t="s">
        <v>18</v>
      </c>
      <c r="I140">
        <v>0</v>
      </c>
      <c r="J140" t="s">
        <v>19</v>
      </c>
      <c r="K140" t="s">
        <v>36</v>
      </c>
      <c r="L140" t="s">
        <v>37</v>
      </c>
      <c r="M140" t="s">
        <v>37</v>
      </c>
      <c r="N140" t="s">
        <v>36</v>
      </c>
      <c r="O140" t="s">
        <v>37</v>
      </c>
      <c r="P140" t="s">
        <v>36</v>
      </c>
    </row>
    <row r="141" spans="1:16" x14ac:dyDescent="0.25">
      <c r="A141">
        <v>148</v>
      </c>
      <c r="B141" s="1">
        <v>35494</v>
      </c>
      <c r="C141" t="s">
        <v>152</v>
      </c>
      <c r="D141" t="s">
        <v>100</v>
      </c>
      <c r="E141">
        <v>6509.91</v>
      </c>
      <c r="F141">
        <v>6509.91</v>
      </c>
      <c r="G141">
        <v>0</v>
      </c>
      <c r="H141" t="s">
        <v>18</v>
      </c>
      <c r="I141">
        <v>0</v>
      </c>
      <c r="J141" t="s">
        <v>19</v>
      </c>
      <c r="K141" t="s">
        <v>55</v>
      </c>
      <c r="L141" t="s">
        <v>56</v>
      </c>
      <c r="M141" t="s">
        <v>56</v>
      </c>
      <c r="N141" t="s">
        <v>55</v>
      </c>
      <c r="O141" t="s">
        <v>56</v>
      </c>
      <c r="P141" t="s">
        <v>55</v>
      </c>
    </row>
    <row r="142" spans="1:16" x14ac:dyDescent="0.25">
      <c r="A142">
        <v>149</v>
      </c>
      <c r="B142" s="1">
        <v>35611</v>
      </c>
      <c r="C142" t="s">
        <v>151</v>
      </c>
      <c r="D142" t="s">
        <v>100</v>
      </c>
      <c r="E142">
        <v>13535.63</v>
      </c>
      <c r="F142">
        <v>13535.63</v>
      </c>
      <c r="G142">
        <v>0</v>
      </c>
      <c r="H142" t="s">
        <v>18</v>
      </c>
      <c r="I142">
        <v>0</v>
      </c>
      <c r="J142" t="s">
        <v>19</v>
      </c>
      <c r="K142" t="s">
        <v>61</v>
      </c>
      <c r="L142" t="s">
        <v>62</v>
      </c>
      <c r="M142" t="s">
        <v>62</v>
      </c>
      <c r="N142" t="s">
        <v>61</v>
      </c>
      <c r="O142" t="s">
        <v>62</v>
      </c>
      <c r="P142" t="s">
        <v>61</v>
      </c>
    </row>
    <row r="143" spans="1:16" x14ac:dyDescent="0.25">
      <c r="A143">
        <v>150</v>
      </c>
      <c r="B143" s="1">
        <v>35730</v>
      </c>
      <c r="C143" t="s">
        <v>150</v>
      </c>
      <c r="D143" t="s">
        <v>100</v>
      </c>
      <c r="E143">
        <v>1448.88</v>
      </c>
      <c r="F143">
        <v>1448.88</v>
      </c>
      <c r="G143">
        <v>0</v>
      </c>
      <c r="H143" t="s">
        <v>18</v>
      </c>
      <c r="I143">
        <v>0</v>
      </c>
      <c r="J143" t="s">
        <v>19</v>
      </c>
      <c r="K143" t="s">
        <v>36</v>
      </c>
      <c r="L143" t="s">
        <v>37</v>
      </c>
      <c r="M143" t="s">
        <v>37</v>
      </c>
      <c r="N143" t="s">
        <v>36</v>
      </c>
      <c r="O143" t="s">
        <v>37</v>
      </c>
      <c r="P143" t="s">
        <v>36</v>
      </c>
    </row>
    <row r="144" spans="1:16" x14ac:dyDescent="0.25">
      <c r="A144">
        <v>152</v>
      </c>
      <c r="B144" s="1">
        <v>35976</v>
      </c>
      <c r="C144" t="s">
        <v>153</v>
      </c>
      <c r="D144" t="s">
        <v>100</v>
      </c>
      <c r="E144">
        <v>11445.66</v>
      </c>
      <c r="F144">
        <v>11445.66</v>
      </c>
      <c r="G144">
        <v>0</v>
      </c>
      <c r="H144" t="s">
        <v>18</v>
      </c>
      <c r="I144">
        <v>0</v>
      </c>
      <c r="J144" t="s">
        <v>19</v>
      </c>
      <c r="K144" t="s">
        <v>55</v>
      </c>
      <c r="L144" t="s">
        <v>56</v>
      </c>
      <c r="M144" t="s">
        <v>56</v>
      </c>
      <c r="N144" t="s">
        <v>55</v>
      </c>
      <c r="O144" t="s">
        <v>56</v>
      </c>
      <c r="P144" t="s">
        <v>55</v>
      </c>
    </row>
    <row r="145" spans="1:16" x14ac:dyDescent="0.25">
      <c r="A145">
        <v>153</v>
      </c>
      <c r="B145" s="1">
        <v>35976</v>
      </c>
      <c r="C145" t="s">
        <v>154</v>
      </c>
      <c r="D145" t="s">
        <v>100</v>
      </c>
      <c r="E145">
        <v>11721.15</v>
      </c>
      <c r="F145">
        <v>11721.15</v>
      </c>
      <c r="G145">
        <v>0</v>
      </c>
      <c r="H145" t="s">
        <v>18</v>
      </c>
      <c r="I145">
        <v>0</v>
      </c>
      <c r="J145" t="s">
        <v>19</v>
      </c>
      <c r="K145" t="s">
        <v>61</v>
      </c>
      <c r="L145" t="s">
        <v>62</v>
      </c>
      <c r="M145" t="s">
        <v>62</v>
      </c>
      <c r="N145" t="s">
        <v>61</v>
      </c>
      <c r="O145" t="s">
        <v>62</v>
      </c>
      <c r="P145" t="s">
        <v>61</v>
      </c>
    </row>
    <row r="146" spans="1:16" x14ac:dyDescent="0.25">
      <c r="A146">
        <v>154</v>
      </c>
      <c r="B146" s="1">
        <v>35976</v>
      </c>
      <c r="C146" t="s">
        <v>109</v>
      </c>
      <c r="D146" t="s">
        <v>100</v>
      </c>
      <c r="E146">
        <v>5038.3100000000004</v>
      </c>
      <c r="F146">
        <v>5038.3100000000004</v>
      </c>
      <c r="G146">
        <v>0</v>
      </c>
      <c r="H146" t="s">
        <v>18</v>
      </c>
      <c r="I146">
        <v>0</v>
      </c>
      <c r="J146" t="s">
        <v>19</v>
      </c>
      <c r="K146" t="s">
        <v>61</v>
      </c>
      <c r="L146" t="s">
        <v>62</v>
      </c>
      <c r="M146" t="s">
        <v>62</v>
      </c>
      <c r="N146" t="s">
        <v>61</v>
      </c>
      <c r="O146" t="s">
        <v>62</v>
      </c>
      <c r="P146" t="s">
        <v>61</v>
      </c>
    </row>
    <row r="147" spans="1:16" x14ac:dyDescent="0.25">
      <c r="A147">
        <v>155</v>
      </c>
      <c r="B147" s="1">
        <v>35976</v>
      </c>
      <c r="C147" t="s">
        <v>155</v>
      </c>
      <c r="D147" t="s">
        <v>100</v>
      </c>
      <c r="E147">
        <v>995</v>
      </c>
      <c r="F147">
        <v>995</v>
      </c>
      <c r="G147">
        <v>0</v>
      </c>
      <c r="H147" t="s">
        <v>18</v>
      </c>
      <c r="I147">
        <v>0</v>
      </c>
      <c r="J147" t="s">
        <v>19</v>
      </c>
      <c r="K147" t="s">
        <v>41</v>
      </c>
      <c r="L147" t="s">
        <v>42</v>
      </c>
      <c r="M147" t="s">
        <v>42</v>
      </c>
      <c r="N147" t="s">
        <v>41</v>
      </c>
      <c r="O147" t="s">
        <v>42</v>
      </c>
      <c r="P147" t="s">
        <v>41</v>
      </c>
    </row>
    <row r="148" spans="1:16" x14ac:dyDescent="0.25">
      <c r="A148">
        <v>156</v>
      </c>
      <c r="B148" s="1">
        <v>35976</v>
      </c>
      <c r="C148" t="s">
        <v>156</v>
      </c>
      <c r="D148" t="s">
        <v>100</v>
      </c>
      <c r="E148">
        <v>4380</v>
      </c>
      <c r="F148">
        <v>4380</v>
      </c>
      <c r="G148">
        <v>0</v>
      </c>
      <c r="H148" t="s">
        <v>18</v>
      </c>
      <c r="I148">
        <v>0</v>
      </c>
      <c r="J148" t="s">
        <v>19</v>
      </c>
      <c r="K148" t="s">
        <v>41</v>
      </c>
      <c r="L148" t="s">
        <v>42</v>
      </c>
      <c r="M148" t="s">
        <v>42</v>
      </c>
      <c r="N148" t="s">
        <v>41</v>
      </c>
      <c r="O148" t="s">
        <v>42</v>
      </c>
      <c r="P148" t="s">
        <v>41</v>
      </c>
    </row>
    <row r="149" spans="1:16" x14ac:dyDescent="0.25">
      <c r="A149">
        <v>157</v>
      </c>
      <c r="B149" s="1">
        <v>35976</v>
      </c>
      <c r="C149" t="s">
        <v>155</v>
      </c>
      <c r="D149" t="s">
        <v>100</v>
      </c>
      <c r="E149">
        <v>36500</v>
      </c>
      <c r="F149">
        <v>36500</v>
      </c>
      <c r="G149">
        <v>0</v>
      </c>
      <c r="H149" t="s">
        <v>18</v>
      </c>
      <c r="I149">
        <v>0</v>
      </c>
      <c r="J149" t="s">
        <v>19</v>
      </c>
      <c r="K149" t="s">
        <v>41</v>
      </c>
      <c r="L149" t="s">
        <v>42</v>
      </c>
      <c r="M149" t="s">
        <v>42</v>
      </c>
      <c r="N149" t="s">
        <v>41</v>
      </c>
      <c r="O149" t="s">
        <v>42</v>
      </c>
      <c r="P149" t="s">
        <v>41</v>
      </c>
    </row>
    <row r="150" spans="1:16" x14ac:dyDescent="0.25">
      <c r="A150">
        <v>160</v>
      </c>
      <c r="B150" s="1">
        <v>36210</v>
      </c>
      <c r="C150" t="s">
        <v>157</v>
      </c>
      <c r="D150" t="s">
        <v>100</v>
      </c>
      <c r="E150">
        <v>2095.7199999999998</v>
      </c>
      <c r="F150">
        <v>2095.7199999999998</v>
      </c>
      <c r="G150">
        <v>0</v>
      </c>
      <c r="H150" t="s">
        <v>18</v>
      </c>
      <c r="I150">
        <v>0</v>
      </c>
      <c r="J150" t="s">
        <v>19</v>
      </c>
      <c r="K150" t="s">
        <v>61</v>
      </c>
      <c r="L150" t="s">
        <v>62</v>
      </c>
      <c r="M150" t="s">
        <v>62</v>
      </c>
      <c r="N150" t="s">
        <v>61</v>
      </c>
      <c r="O150" t="s">
        <v>62</v>
      </c>
      <c r="P150" t="s">
        <v>61</v>
      </c>
    </row>
    <row r="151" spans="1:16" x14ac:dyDescent="0.25">
      <c r="A151">
        <v>161</v>
      </c>
      <c r="B151" s="1">
        <v>36448</v>
      </c>
      <c r="C151" t="s">
        <v>158</v>
      </c>
      <c r="D151" t="s">
        <v>100</v>
      </c>
      <c r="E151">
        <v>4619.43</v>
      </c>
      <c r="F151">
        <v>4619.43</v>
      </c>
      <c r="G151">
        <v>0</v>
      </c>
      <c r="H151" t="s">
        <v>18</v>
      </c>
      <c r="I151">
        <v>0</v>
      </c>
      <c r="J151" t="s">
        <v>19</v>
      </c>
      <c r="K151" t="s">
        <v>55</v>
      </c>
      <c r="L151" t="s">
        <v>56</v>
      </c>
      <c r="M151" t="s">
        <v>56</v>
      </c>
      <c r="N151" t="s">
        <v>55</v>
      </c>
      <c r="O151" t="s">
        <v>56</v>
      </c>
      <c r="P151" t="s">
        <v>55</v>
      </c>
    </row>
    <row r="152" spans="1:16" x14ac:dyDescent="0.25">
      <c r="A152">
        <v>162</v>
      </c>
      <c r="B152" s="1">
        <v>36476</v>
      </c>
      <c r="C152" t="s">
        <v>158</v>
      </c>
      <c r="D152" t="s">
        <v>100</v>
      </c>
      <c r="E152">
        <v>6347.58</v>
      </c>
      <c r="F152">
        <v>6347.58</v>
      </c>
      <c r="G152">
        <v>0</v>
      </c>
      <c r="H152" t="s">
        <v>18</v>
      </c>
      <c r="I152">
        <v>0</v>
      </c>
      <c r="J152" t="s">
        <v>19</v>
      </c>
      <c r="K152" t="s">
        <v>55</v>
      </c>
      <c r="L152" t="s">
        <v>56</v>
      </c>
      <c r="M152" t="s">
        <v>56</v>
      </c>
      <c r="N152" t="s">
        <v>55</v>
      </c>
      <c r="O152" t="s">
        <v>56</v>
      </c>
      <c r="P152" t="s">
        <v>55</v>
      </c>
    </row>
    <row r="153" spans="1:16" x14ac:dyDescent="0.25">
      <c r="A153">
        <v>164</v>
      </c>
      <c r="B153" s="1">
        <v>36341</v>
      </c>
      <c r="C153" t="s">
        <v>157</v>
      </c>
      <c r="D153" t="s">
        <v>100</v>
      </c>
      <c r="E153">
        <v>3854.41</v>
      </c>
      <c r="F153">
        <v>3854.41</v>
      </c>
      <c r="G153">
        <v>0</v>
      </c>
      <c r="H153" t="s">
        <v>18</v>
      </c>
      <c r="I153">
        <v>0</v>
      </c>
      <c r="J153" t="s">
        <v>19</v>
      </c>
      <c r="K153" t="s">
        <v>61</v>
      </c>
      <c r="L153" t="s">
        <v>62</v>
      </c>
      <c r="M153" t="s">
        <v>62</v>
      </c>
      <c r="N153" t="s">
        <v>61</v>
      </c>
      <c r="O153" t="s">
        <v>62</v>
      </c>
      <c r="P153" t="s">
        <v>61</v>
      </c>
    </row>
    <row r="154" spans="1:16" x14ac:dyDescent="0.25">
      <c r="A154">
        <v>165</v>
      </c>
      <c r="B154" s="1">
        <v>36341</v>
      </c>
      <c r="C154" t="s">
        <v>158</v>
      </c>
      <c r="D154" t="s">
        <v>100</v>
      </c>
      <c r="E154">
        <v>5259.65</v>
      </c>
      <c r="F154">
        <v>5259.65</v>
      </c>
      <c r="G154">
        <v>0</v>
      </c>
      <c r="H154" t="s">
        <v>18</v>
      </c>
      <c r="I154">
        <v>0</v>
      </c>
      <c r="J154" t="s">
        <v>19</v>
      </c>
      <c r="K154" t="s">
        <v>55</v>
      </c>
      <c r="L154" t="s">
        <v>56</v>
      </c>
      <c r="M154" t="s">
        <v>56</v>
      </c>
      <c r="N154" t="s">
        <v>55</v>
      </c>
      <c r="O154" t="s">
        <v>56</v>
      </c>
      <c r="P154" t="s">
        <v>55</v>
      </c>
    </row>
    <row r="155" spans="1:16" x14ac:dyDescent="0.25">
      <c r="A155">
        <v>166</v>
      </c>
      <c r="B155" s="1">
        <v>36341</v>
      </c>
      <c r="C155" t="s">
        <v>159</v>
      </c>
      <c r="D155" t="s">
        <v>100</v>
      </c>
      <c r="E155">
        <v>29553.79</v>
      </c>
      <c r="F155">
        <v>29553.79</v>
      </c>
      <c r="G155">
        <v>0</v>
      </c>
      <c r="H155" t="s">
        <v>18</v>
      </c>
      <c r="I155">
        <v>0</v>
      </c>
      <c r="J155" t="s">
        <v>19</v>
      </c>
      <c r="K155" t="s">
        <v>79</v>
      </c>
      <c r="L155" t="s">
        <v>80</v>
      </c>
      <c r="M155" t="s">
        <v>80</v>
      </c>
      <c r="N155" t="s">
        <v>79</v>
      </c>
      <c r="O155" t="s">
        <v>80</v>
      </c>
      <c r="P155" t="s">
        <v>79</v>
      </c>
    </row>
    <row r="156" spans="1:16" x14ac:dyDescent="0.25">
      <c r="A156">
        <v>168</v>
      </c>
      <c r="B156" s="1">
        <v>36161</v>
      </c>
      <c r="C156" t="s">
        <v>160</v>
      </c>
      <c r="D156" t="s">
        <v>100</v>
      </c>
      <c r="E156">
        <v>3617773.92</v>
      </c>
      <c r="F156">
        <v>3617773.92</v>
      </c>
      <c r="G156">
        <v>0</v>
      </c>
      <c r="H156" t="s">
        <v>18</v>
      </c>
      <c r="I156">
        <v>0</v>
      </c>
      <c r="J156" t="s">
        <v>19</v>
      </c>
      <c r="K156" t="s">
        <v>55</v>
      </c>
      <c r="L156" t="s">
        <v>56</v>
      </c>
      <c r="M156" t="s">
        <v>56</v>
      </c>
      <c r="N156" t="s">
        <v>55</v>
      </c>
      <c r="O156" t="s">
        <v>56</v>
      </c>
      <c r="P156" t="s">
        <v>55</v>
      </c>
    </row>
    <row r="157" spans="1:16" x14ac:dyDescent="0.25">
      <c r="A157">
        <v>169</v>
      </c>
      <c r="B157" s="1">
        <v>36161</v>
      </c>
      <c r="C157" t="s">
        <v>161</v>
      </c>
      <c r="D157" t="s">
        <v>100</v>
      </c>
      <c r="E157">
        <v>297391.82</v>
      </c>
      <c r="F157">
        <v>297391.82</v>
      </c>
      <c r="G157">
        <v>0</v>
      </c>
      <c r="H157" t="s">
        <v>18</v>
      </c>
      <c r="I157">
        <v>0</v>
      </c>
      <c r="J157" t="s">
        <v>19</v>
      </c>
      <c r="K157" t="s">
        <v>36</v>
      </c>
      <c r="L157" t="s">
        <v>37</v>
      </c>
      <c r="M157" t="s">
        <v>37</v>
      </c>
      <c r="N157" t="s">
        <v>36</v>
      </c>
      <c r="O157" t="s">
        <v>37</v>
      </c>
      <c r="P157" t="s">
        <v>36</v>
      </c>
    </row>
    <row r="158" spans="1:16" x14ac:dyDescent="0.25">
      <c r="A158">
        <v>170</v>
      </c>
      <c r="B158" s="1">
        <v>36161</v>
      </c>
      <c r="C158" t="s">
        <v>162</v>
      </c>
      <c r="D158" t="s">
        <v>100</v>
      </c>
      <c r="E158">
        <v>15000</v>
      </c>
      <c r="F158">
        <v>15000</v>
      </c>
      <c r="G158">
        <v>0</v>
      </c>
      <c r="H158" t="s">
        <v>18</v>
      </c>
      <c r="I158">
        <v>0</v>
      </c>
      <c r="J158" t="s">
        <v>19</v>
      </c>
      <c r="K158" t="s">
        <v>49</v>
      </c>
      <c r="L158" t="s">
        <v>50</v>
      </c>
      <c r="M158" t="s">
        <v>50</v>
      </c>
      <c r="N158" t="s">
        <v>49</v>
      </c>
      <c r="O158" t="s">
        <v>50</v>
      </c>
      <c r="P158" t="s">
        <v>49</v>
      </c>
    </row>
    <row r="159" spans="1:16" x14ac:dyDescent="0.25">
      <c r="A159">
        <v>171</v>
      </c>
      <c r="B159" s="1">
        <v>36161</v>
      </c>
      <c r="C159" t="s">
        <v>163</v>
      </c>
      <c r="D159" t="s">
        <v>100</v>
      </c>
      <c r="E159">
        <v>778722.14</v>
      </c>
      <c r="F159">
        <v>778722.14</v>
      </c>
      <c r="G159">
        <v>0</v>
      </c>
      <c r="H159" t="s">
        <v>18</v>
      </c>
      <c r="I159">
        <v>0</v>
      </c>
      <c r="J159" t="s">
        <v>164</v>
      </c>
      <c r="K159" t="s">
        <v>41</v>
      </c>
      <c r="L159" t="s">
        <v>42</v>
      </c>
      <c r="M159" t="s">
        <v>42</v>
      </c>
      <c r="N159" t="s">
        <v>41</v>
      </c>
      <c r="O159" t="s">
        <v>42</v>
      </c>
      <c r="P159" t="s">
        <v>41</v>
      </c>
    </row>
    <row r="160" spans="1:16" x14ac:dyDescent="0.25">
      <c r="A160">
        <v>172</v>
      </c>
      <c r="B160" s="1">
        <v>36161</v>
      </c>
      <c r="C160" t="s">
        <v>165</v>
      </c>
      <c r="D160" t="s">
        <v>100</v>
      </c>
      <c r="E160">
        <v>97409.919999999998</v>
      </c>
      <c r="F160">
        <v>97409.919999999998</v>
      </c>
      <c r="G160">
        <v>0</v>
      </c>
      <c r="H160" t="s">
        <v>18</v>
      </c>
      <c r="I160">
        <v>0</v>
      </c>
      <c r="J160" t="s">
        <v>19</v>
      </c>
      <c r="K160" t="s">
        <v>44</v>
      </c>
      <c r="L160" t="s">
        <v>45</v>
      </c>
      <c r="M160" t="s">
        <v>45</v>
      </c>
      <c r="N160" t="s">
        <v>44</v>
      </c>
      <c r="O160" t="s">
        <v>45</v>
      </c>
      <c r="P160" t="s">
        <v>44</v>
      </c>
    </row>
    <row r="161" spans="1:16" x14ac:dyDescent="0.25">
      <c r="A161">
        <v>173</v>
      </c>
      <c r="B161" s="1">
        <v>36707</v>
      </c>
      <c r="C161" t="s">
        <v>166</v>
      </c>
      <c r="D161" t="s">
        <v>100</v>
      </c>
      <c r="E161">
        <v>160237.54999999999</v>
      </c>
      <c r="F161">
        <v>160237.54999999999</v>
      </c>
      <c r="G161">
        <v>0</v>
      </c>
      <c r="H161" t="s">
        <v>18</v>
      </c>
      <c r="I161">
        <v>0</v>
      </c>
      <c r="J161" t="s">
        <v>164</v>
      </c>
      <c r="K161" t="s">
        <v>36</v>
      </c>
      <c r="L161" t="s">
        <v>37</v>
      </c>
      <c r="M161" t="s">
        <v>37</v>
      </c>
      <c r="N161" t="s">
        <v>36</v>
      </c>
      <c r="O161" t="s">
        <v>37</v>
      </c>
      <c r="P161" t="s">
        <v>36</v>
      </c>
    </row>
    <row r="162" spans="1:16" x14ac:dyDescent="0.25">
      <c r="A162">
        <v>174</v>
      </c>
      <c r="B162" s="1">
        <v>36707</v>
      </c>
      <c r="C162" t="s">
        <v>167</v>
      </c>
      <c r="D162" t="s">
        <v>100</v>
      </c>
      <c r="E162">
        <v>1000</v>
      </c>
      <c r="F162">
        <v>1000</v>
      </c>
      <c r="G162">
        <v>0</v>
      </c>
      <c r="H162" t="s">
        <v>18</v>
      </c>
      <c r="I162">
        <v>0</v>
      </c>
      <c r="J162" t="s">
        <v>19</v>
      </c>
      <c r="K162" t="s">
        <v>55</v>
      </c>
      <c r="L162" t="s">
        <v>56</v>
      </c>
      <c r="M162" t="s">
        <v>56</v>
      </c>
      <c r="N162" t="s">
        <v>55</v>
      </c>
      <c r="O162" t="s">
        <v>56</v>
      </c>
      <c r="P162" t="s">
        <v>55</v>
      </c>
    </row>
    <row r="163" spans="1:16" x14ac:dyDescent="0.25">
      <c r="A163">
        <v>175</v>
      </c>
      <c r="B163" s="1">
        <v>36707</v>
      </c>
      <c r="C163" t="s">
        <v>168</v>
      </c>
      <c r="D163" t="s">
        <v>100</v>
      </c>
      <c r="E163">
        <v>4366.51</v>
      </c>
      <c r="F163">
        <v>4366.51</v>
      </c>
      <c r="G163">
        <v>0</v>
      </c>
      <c r="H163" t="s">
        <v>18</v>
      </c>
      <c r="I163">
        <v>0</v>
      </c>
      <c r="J163" t="s">
        <v>19</v>
      </c>
      <c r="K163" t="s">
        <v>61</v>
      </c>
      <c r="L163" t="s">
        <v>62</v>
      </c>
      <c r="M163" t="s">
        <v>62</v>
      </c>
      <c r="N163" t="s">
        <v>61</v>
      </c>
      <c r="O163" t="s">
        <v>62</v>
      </c>
      <c r="P163" t="s">
        <v>61</v>
      </c>
    </row>
    <row r="164" spans="1:16" x14ac:dyDescent="0.25">
      <c r="A164">
        <v>176</v>
      </c>
      <c r="B164" s="1">
        <v>36707</v>
      </c>
      <c r="C164" t="s">
        <v>169</v>
      </c>
      <c r="D164" t="s">
        <v>170</v>
      </c>
      <c r="E164">
        <v>5000</v>
      </c>
      <c r="F164">
        <v>5000</v>
      </c>
      <c r="G164">
        <v>0</v>
      </c>
      <c r="H164" t="s">
        <v>134</v>
      </c>
      <c r="I164">
        <v>5000</v>
      </c>
      <c r="J164" t="s">
        <v>19</v>
      </c>
      <c r="K164" t="s">
        <v>49</v>
      </c>
      <c r="L164" t="s">
        <v>50</v>
      </c>
      <c r="M164" t="s">
        <v>50</v>
      </c>
      <c r="N164" t="s">
        <v>49</v>
      </c>
      <c r="O164" t="s">
        <v>50</v>
      </c>
      <c r="P164" t="s">
        <v>49</v>
      </c>
    </row>
    <row r="165" spans="1:16" x14ac:dyDescent="0.25">
      <c r="A165">
        <v>177</v>
      </c>
      <c r="B165" s="1">
        <v>36707</v>
      </c>
      <c r="C165" t="s">
        <v>167</v>
      </c>
      <c r="D165" t="s">
        <v>100</v>
      </c>
      <c r="E165">
        <v>4442.8599999999997</v>
      </c>
      <c r="F165">
        <v>4442.8599999999997</v>
      </c>
      <c r="G165">
        <v>0</v>
      </c>
      <c r="H165" t="s">
        <v>18</v>
      </c>
      <c r="I165">
        <v>0</v>
      </c>
      <c r="J165" t="s">
        <v>19</v>
      </c>
      <c r="K165" t="s">
        <v>55</v>
      </c>
      <c r="L165" t="s">
        <v>56</v>
      </c>
      <c r="M165" t="s">
        <v>56</v>
      </c>
      <c r="N165" t="s">
        <v>55</v>
      </c>
      <c r="O165" t="s">
        <v>56</v>
      </c>
      <c r="P165" t="s">
        <v>55</v>
      </c>
    </row>
    <row r="166" spans="1:16" x14ac:dyDescent="0.25">
      <c r="A166">
        <v>178</v>
      </c>
      <c r="B166" s="1">
        <v>36707</v>
      </c>
      <c r="C166" t="s">
        <v>171</v>
      </c>
      <c r="D166" t="s">
        <v>100</v>
      </c>
      <c r="E166">
        <v>19900.72</v>
      </c>
      <c r="F166">
        <v>19900.72</v>
      </c>
      <c r="G166">
        <v>0</v>
      </c>
      <c r="H166" t="s">
        <v>18</v>
      </c>
      <c r="I166">
        <v>0</v>
      </c>
      <c r="J166" t="s">
        <v>19</v>
      </c>
      <c r="K166" t="s">
        <v>61</v>
      </c>
      <c r="L166" t="s">
        <v>62</v>
      </c>
      <c r="M166" t="s">
        <v>62</v>
      </c>
      <c r="N166" t="s">
        <v>61</v>
      </c>
      <c r="O166" t="s">
        <v>62</v>
      </c>
      <c r="P166" t="s">
        <v>61</v>
      </c>
    </row>
    <row r="167" spans="1:16" x14ac:dyDescent="0.25">
      <c r="A167">
        <v>179</v>
      </c>
      <c r="B167" s="1">
        <v>36707</v>
      </c>
      <c r="C167" t="s">
        <v>172</v>
      </c>
      <c r="D167" t="s">
        <v>100</v>
      </c>
      <c r="E167">
        <v>7800</v>
      </c>
      <c r="F167">
        <v>7800</v>
      </c>
      <c r="G167">
        <v>0</v>
      </c>
      <c r="H167" t="s">
        <v>18</v>
      </c>
      <c r="I167">
        <v>0</v>
      </c>
      <c r="J167" t="s">
        <v>19</v>
      </c>
      <c r="K167" t="s">
        <v>68</v>
      </c>
      <c r="L167" t="s">
        <v>69</v>
      </c>
      <c r="M167" t="s">
        <v>69</v>
      </c>
      <c r="N167" t="s">
        <v>68</v>
      </c>
      <c r="O167" t="s">
        <v>69</v>
      </c>
      <c r="P167" t="s">
        <v>68</v>
      </c>
    </row>
    <row r="168" spans="1:16" x14ac:dyDescent="0.25">
      <c r="A168">
        <v>180</v>
      </c>
      <c r="B168" s="1">
        <v>36707</v>
      </c>
      <c r="C168" t="s">
        <v>173</v>
      </c>
      <c r="D168" t="s">
        <v>100</v>
      </c>
      <c r="E168">
        <v>112861.95</v>
      </c>
      <c r="F168">
        <v>112861.95</v>
      </c>
      <c r="G168">
        <v>0</v>
      </c>
      <c r="H168" t="s">
        <v>18</v>
      </c>
      <c r="I168">
        <v>0</v>
      </c>
      <c r="J168" t="s">
        <v>19</v>
      </c>
      <c r="K168" t="s">
        <v>55</v>
      </c>
      <c r="L168" t="s">
        <v>56</v>
      </c>
      <c r="M168" t="s">
        <v>56</v>
      </c>
      <c r="N168" t="s">
        <v>55</v>
      </c>
      <c r="O168" t="s">
        <v>56</v>
      </c>
      <c r="P168" t="s">
        <v>55</v>
      </c>
    </row>
    <row r="169" spans="1:16" x14ac:dyDescent="0.25">
      <c r="A169">
        <v>181</v>
      </c>
      <c r="B169" s="1">
        <v>36707</v>
      </c>
      <c r="C169" t="s">
        <v>174</v>
      </c>
      <c r="D169" t="s">
        <v>100</v>
      </c>
      <c r="E169">
        <v>26403</v>
      </c>
      <c r="F169">
        <v>26403</v>
      </c>
      <c r="G169">
        <v>0</v>
      </c>
      <c r="H169" t="s">
        <v>18</v>
      </c>
      <c r="I169">
        <v>0</v>
      </c>
      <c r="J169" t="s">
        <v>19</v>
      </c>
      <c r="K169" t="s">
        <v>41</v>
      </c>
      <c r="L169" t="s">
        <v>42</v>
      </c>
      <c r="M169" t="s">
        <v>42</v>
      </c>
      <c r="N169" t="s">
        <v>41</v>
      </c>
      <c r="O169" t="s">
        <v>42</v>
      </c>
      <c r="P169" t="s">
        <v>41</v>
      </c>
    </row>
    <row r="170" spans="1:16" x14ac:dyDescent="0.25">
      <c r="A170">
        <v>182</v>
      </c>
      <c r="B170" s="1">
        <v>36707</v>
      </c>
      <c r="C170" t="s">
        <v>133</v>
      </c>
      <c r="D170" t="s">
        <v>170</v>
      </c>
      <c r="E170">
        <v>17600</v>
      </c>
      <c r="F170">
        <v>17600</v>
      </c>
      <c r="G170">
        <v>0</v>
      </c>
      <c r="H170" t="s">
        <v>134</v>
      </c>
      <c r="I170">
        <v>17600</v>
      </c>
      <c r="J170" t="s">
        <v>19</v>
      </c>
      <c r="K170" t="s">
        <v>26</v>
      </c>
      <c r="L170" t="s">
        <v>27</v>
      </c>
      <c r="M170" t="s">
        <v>27</v>
      </c>
      <c r="N170" t="s">
        <v>26</v>
      </c>
      <c r="O170" t="s">
        <v>27</v>
      </c>
      <c r="P170" t="s">
        <v>26</v>
      </c>
    </row>
    <row r="171" spans="1:16" x14ac:dyDescent="0.25">
      <c r="A171">
        <v>183</v>
      </c>
      <c r="B171" s="1">
        <v>36857</v>
      </c>
      <c r="C171" t="s">
        <v>60</v>
      </c>
      <c r="D171" t="s">
        <v>100</v>
      </c>
      <c r="E171">
        <v>9450</v>
      </c>
      <c r="F171">
        <v>9450</v>
      </c>
      <c r="G171">
        <v>0</v>
      </c>
      <c r="H171" t="s">
        <v>18</v>
      </c>
      <c r="I171">
        <v>0</v>
      </c>
      <c r="J171" t="s">
        <v>19</v>
      </c>
      <c r="K171" t="s">
        <v>61</v>
      </c>
      <c r="L171" t="s">
        <v>62</v>
      </c>
      <c r="M171" t="s">
        <v>62</v>
      </c>
      <c r="N171" t="s">
        <v>61</v>
      </c>
      <c r="O171" t="s">
        <v>62</v>
      </c>
      <c r="P171" t="s">
        <v>61</v>
      </c>
    </row>
    <row r="172" spans="1:16" x14ac:dyDescent="0.25">
      <c r="A172">
        <v>184</v>
      </c>
      <c r="B172" s="1">
        <v>36713</v>
      </c>
      <c r="C172" t="s">
        <v>102</v>
      </c>
      <c r="D172" t="s">
        <v>100</v>
      </c>
      <c r="E172">
        <v>6637.35</v>
      </c>
      <c r="F172">
        <v>6637.35</v>
      </c>
      <c r="G172">
        <v>0</v>
      </c>
      <c r="H172" t="s">
        <v>18</v>
      </c>
      <c r="I172">
        <v>0</v>
      </c>
      <c r="J172" t="s">
        <v>19</v>
      </c>
      <c r="K172" t="s">
        <v>55</v>
      </c>
      <c r="L172" t="s">
        <v>56</v>
      </c>
      <c r="M172" t="s">
        <v>56</v>
      </c>
      <c r="N172" t="s">
        <v>55</v>
      </c>
      <c r="O172" t="s">
        <v>56</v>
      </c>
      <c r="P172" t="s">
        <v>55</v>
      </c>
    </row>
    <row r="173" spans="1:16" x14ac:dyDescent="0.25">
      <c r="A173">
        <v>185</v>
      </c>
      <c r="B173" s="1">
        <v>36707</v>
      </c>
      <c r="C173" t="s">
        <v>175</v>
      </c>
      <c r="D173" t="s">
        <v>100</v>
      </c>
      <c r="E173">
        <v>25000</v>
      </c>
      <c r="F173">
        <v>25000</v>
      </c>
      <c r="G173">
        <v>0</v>
      </c>
      <c r="H173" t="s">
        <v>18</v>
      </c>
      <c r="I173">
        <v>0</v>
      </c>
      <c r="J173" t="s">
        <v>164</v>
      </c>
      <c r="K173" t="s">
        <v>55</v>
      </c>
      <c r="L173" t="s">
        <v>56</v>
      </c>
      <c r="M173" t="s">
        <v>56</v>
      </c>
      <c r="N173" t="s">
        <v>55</v>
      </c>
      <c r="O173" t="s">
        <v>56</v>
      </c>
      <c r="P173" t="s">
        <v>55</v>
      </c>
    </row>
    <row r="174" spans="1:16" x14ac:dyDescent="0.25">
      <c r="A174">
        <v>186</v>
      </c>
      <c r="B174" s="1">
        <v>36707</v>
      </c>
      <c r="C174" t="s">
        <v>176</v>
      </c>
      <c r="D174" t="s">
        <v>100</v>
      </c>
      <c r="E174">
        <v>10685.47</v>
      </c>
      <c r="F174">
        <v>10685.47</v>
      </c>
      <c r="G174">
        <v>0</v>
      </c>
      <c r="H174" t="s">
        <v>18</v>
      </c>
      <c r="I174">
        <v>10685.47</v>
      </c>
      <c r="J174" t="s">
        <v>19</v>
      </c>
      <c r="K174" t="s">
        <v>55</v>
      </c>
      <c r="L174" t="s">
        <v>56</v>
      </c>
      <c r="M174" t="s">
        <v>56</v>
      </c>
      <c r="N174" t="s">
        <v>55</v>
      </c>
      <c r="O174" t="s">
        <v>56</v>
      </c>
      <c r="P174" t="s">
        <v>55</v>
      </c>
    </row>
    <row r="175" spans="1:16" x14ac:dyDescent="0.25">
      <c r="A175">
        <v>187</v>
      </c>
      <c r="B175" s="1">
        <v>37072</v>
      </c>
      <c r="C175" t="s">
        <v>177</v>
      </c>
      <c r="D175" t="s">
        <v>100</v>
      </c>
      <c r="E175">
        <v>3618.34</v>
      </c>
      <c r="F175">
        <v>3618.34</v>
      </c>
      <c r="G175">
        <v>0</v>
      </c>
      <c r="H175" t="s">
        <v>18</v>
      </c>
      <c r="I175">
        <v>0</v>
      </c>
      <c r="J175" t="s">
        <v>164</v>
      </c>
      <c r="K175" t="s">
        <v>26</v>
      </c>
      <c r="L175" t="s">
        <v>27</v>
      </c>
      <c r="M175" t="s">
        <v>27</v>
      </c>
      <c r="N175" t="s">
        <v>26</v>
      </c>
      <c r="O175" t="s">
        <v>27</v>
      </c>
      <c r="P175" t="s">
        <v>26</v>
      </c>
    </row>
    <row r="176" spans="1:16" x14ac:dyDescent="0.25">
      <c r="A176">
        <v>188</v>
      </c>
      <c r="B176" s="1">
        <v>37072</v>
      </c>
      <c r="C176" t="s">
        <v>178</v>
      </c>
      <c r="D176" t="s">
        <v>100</v>
      </c>
      <c r="E176">
        <v>935974.36</v>
      </c>
      <c r="F176">
        <v>935974.36</v>
      </c>
      <c r="G176">
        <v>0</v>
      </c>
      <c r="H176" t="s">
        <v>18</v>
      </c>
      <c r="I176">
        <v>0</v>
      </c>
      <c r="J176" t="s">
        <v>164</v>
      </c>
      <c r="K176" t="s">
        <v>36</v>
      </c>
      <c r="L176" t="s">
        <v>37</v>
      </c>
      <c r="M176" t="s">
        <v>37</v>
      </c>
      <c r="N176" t="s">
        <v>36</v>
      </c>
      <c r="O176" t="s">
        <v>37</v>
      </c>
      <c r="P176" t="s">
        <v>36</v>
      </c>
    </row>
    <row r="177" spans="1:16" x14ac:dyDescent="0.25">
      <c r="A177">
        <v>189</v>
      </c>
      <c r="B177" s="1">
        <v>37072</v>
      </c>
      <c r="C177" t="s">
        <v>179</v>
      </c>
      <c r="D177" t="s">
        <v>100</v>
      </c>
      <c r="E177">
        <v>1185270.04</v>
      </c>
      <c r="F177">
        <v>1185270.04</v>
      </c>
      <c r="G177">
        <v>0</v>
      </c>
      <c r="H177" t="s">
        <v>18</v>
      </c>
      <c r="I177">
        <v>0</v>
      </c>
      <c r="J177" t="s">
        <v>164</v>
      </c>
      <c r="K177" t="s">
        <v>41</v>
      </c>
      <c r="L177" t="s">
        <v>42</v>
      </c>
      <c r="M177" t="s">
        <v>42</v>
      </c>
      <c r="N177" t="s">
        <v>41</v>
      </c>
      <c r="O177" t="s">
        <v>42</v>
      </c>
      <c r="P177" t="s">
        <v>41</v>
      </c>
    </row>
    <row r="178" spans="1:16" x14ac:dyDescent="0.25">
      <c r="A178">
        <v>190</v>
      </c>
      <c r="B178" s="1">
        <v>37072</v>
      </c>
      <c r="C178" t="s">
        <v>180</v>
      </c>
      <c r="D178" t="s">
        <v>100</v>
      </c>
      <c r="E178">
        <v>799482.38</v>
      </c>
      <c r="F178">
        <v>799482.38</v>
      </c>
      <c r="G178">
        <v>0</v>
      </c>
      <c r="H178" t="s">
        <v>18</v>
      </c>
      <c r="I178">
        <v>0</v>
      </c>
      <c r="J178" t="s">
        <v>164</v>
      </c>
      <c r="K178" t="s">
        <v>55</v>
      </c>
      <c r="L178" t="s">
        <v>56</v>
      </c>
      <c r="M178" t="s">
        <v>56</v>
      </c>
      <c r="N178" t="s">
        <v>55</v>
      </c>
      <c r="O178" t="s">
        <v>56</v>
      </c>
      <c r="P178" t="s">
        <v>55</v>
      </c>
    </row>
    <row r="179" spans="1:16" x14ac:dyDescent="0.25">
      <c r="A179">
        <v>191</v>
      </c>
      <c r="B179" s="1">
        <v>37072</v>
      </c>
      <c r="C179" t="s">
        <v>181</v>
      </c>
      <c r="D179" t="s">
        <v>100</v>
      </c>
      <c r="E179">
        <v>230114.96</v>
      </c>
      <c r="F179">
        <v>230114.96</v>
      </c>
      <c r="G179">
        <v>0</v>
      </c>
      <c r="H179" t="s">
        <v>18</v>
      </c>
      <c r="I179">
        <v>0</v>
      </c>
      <c r="J179" t="s">
        <v>164</v>
      </c>
      <c r="K179" t="s">
        <v>44</v>
      </c>
      <c r="L179" t="s">
        <v>45</v>
      </c>
      <c r="M179" t="s">
        <v>45</v>
      </c>
      <c r="N179" t="s">
        <v>44</v>
      </c>
      <c r="O179" t="s">
        <v>45</v>
      </c>
      <c r="P179" t="s">
        <v>44</v>
      </c>
    </row>
    <row r="180" spans="1:16" x14ac:dyDescent="0.25">
      <c r="A180">
        <v>192</v>
      </c>
      <c r="B180" s="1">
        <v>37072</v>
      </c>
      <c r="C180" t="s">
        <v>182</v>
      </c>
      <c r="D180" t="s">
        <v>100</v>
      </c>
      <c r="E180">
        <v>37350.639999999999</v>
      </c>
      <c r="F180">
        <v>37350.639999999999</v>
      </c>
      <c r="G180">
        <v>0</v>
      </c>
      <c r="H180" t="s">
        <v>18</v>
      </c>
      <c r="I180">
        <v>0</v>
      </c>
      <c r="J180" t="s">
        <v>164</v>
      </c>
      <c r="K180" t="s">
        <v>41</v>
      </c>
      <c r="L180" t="s">
        <v>42</v>
      </c>
      <c r="M180" t="s">
        <v>42</v>
      </c>
      <c r="N180" t="s">
        <v>41</v>
      </c>
      <c r="O180" t="s">
        <v>42</v>
      </c>
      <c r="P180" t="s">
        <v>41</v>
      </c>
    </row>
    <row r="181" spans="1:16" x14ac:dyDescent="0.25">
      <c r="A181">
        <v>193</v>
      </c>
      <c r="B181" s="1">
        <v>37072</v>
      </c>
      <c r="C181" t="s">
        <v>183</v>
      </c>
      <c r="D181" t="s">
        <v>100</v>
      </c>
      <c r="E181">
        <v>339464.79</v>
      </c>
      <c r="F181">
        <v>339464.79</v>
      </c>
      <c r="G181">
        <v>0</v>
      </c>
      <c r="H181" t="s">
        <v>18</v>
      </c>
      <c r="I181">
        <v>0</v>
      </c>
      <c r="J181" t="s">
        <v>164</v>
      </c>
      <c r="K181" t="s">
        <v>58</v>
      </c>
      <c r="L181" t="s">
        <v>59</v>
      </c>
      <c r="M181" t="s">
        <v>59</v>
      </c>
      <c r="N181" t="s">
        <v>58</v>
      </c>
      <c r="O181" t="s">
        <v>59</v>
      </c>
      <c r="P181" t="s">
        <v>58</v>
      </c>
    </row>
    <row r="182" spans="1:16" x14ac:dyDescent="0.25">
      <c r="A182">
        <v>194</v>
      </c>
      <c r="B182" s="1">
        <v>37072</v>
      </c>
      <c r="C182" t="s">
        <v>184</v>
      </c>
      <c r="D182" t="s">
        <v>100</v>
      </c>
      <c r="E182">
        <v>81704.53</v>
      </c>
      <c r="F182">
        <v>81704.53</v>
      </c>
      <c r="G182">
        <v>0</v>
      </c>
      <c r="H182" t="s">
        <v>18</v>
      </c>
      <c r="I182">
        <v>0</v>
      </c>
      <c r="J182" t="s">
        <v>164</v>
      </c>
      <c r="K182" t="s">
        <v>61</v>
      </c>
      <c r="L182" t="s">
        <v>62</v>
      </c>
      <c r="M182" t="s">
        <v>62</v>
      </c>
      <c r="N182" t="s">
        <v>61</v>
      </c>
      <c r="O182" t="s">
        <v>62</v>
      </c>
      <c r="P182" t="s">
        <v>61</v>
      </c>
    </row>
    <row r="183" spans="1:16" x14ac:dyDescent="0.25">
      <c r="A183">
        <v>195</v>
      </c>
      <c r="B183" s="1">
        <v>37501</v>
      </c>
      <c r="C183" t="s">
        <v>185</v>
      </c>
      <c r="D183" t="s">
        <v>100</v>
      </c>
      <c r="E183">
        <v>45000</v>
      </c>
      <c r="F183">
        <v>45000</v>
      </c>
      <c r="G183">
        <v>0</v>
      </c>
      <c r="H183" t="s">
        <v>18</v>
      </c>
      <c r="I183">
        <v>0</v>
      </c>
      <c r="J183" t="s">
        <v>164</v>
      </c>
      <c r="K183" t="s">
        <v>36</v>
      </c>
      <c r="L183" t="s">
        <v>37</v>
      </c>
      <c r="M183" t="s">
        <v>37</v>
      </c>
      <c r="N183" t="s">
        <v>36</v>
      </c>
      <c r="O183" t="s">
        <v>37</v>
      </c>
      <c r="P183" t="s">
        <v>36</v>
      </c>
    </row>
    <row r="184" spans="1:16" x14ac:dyDescent="0.25">
      <c r="A184">
        <v>196</v>
      </c>
      <c r="B184" s="1">
        <v>37501</v>
      </c>
      <c r="C184" t="s">
        <v>186</v>
      </c>
      <c r="D184" t="s">
        <v>100</v>
      </c>
      <c r="E184">
        <v>129877.33</v>
      </c>
      <c r="F184">
        <v>129877.33</v>
      </c>
      <c r="G184">
        <v>0</v>
      </c>
      <c r="H184" t="s">
        <v>18</v>
      </c>
      <c r="I184">
        <v>0</v>
      </c>
      <c r="J184" t="s">
        <v>164</v>
      </c>
      <c r="K184" t="s">
        <v>55</v>
      </c>
      <c r="L184" t="s">
        <v>56</v>
      </c>
      <c r="M184" t="s">
        <v>56</v>
      </c>
      <c r="N184" t="s">
        <v>55</v>
      </c>
      <c r="O184" t="s">
        <v>56</v>
      </c>
      <c r="P184" t="s">
        <v>55</v>
      </c>
    </row>
    <row r="185" spans="1:16" x14ac:dyDescent="0.25">
      <c r="A185">
        <v>197</v>
      </c>
      <c r="B185" s="1">
        <v>37413</v>
      </c>
      <c r="C185" t="s">
        <v>187</v>
      </c>
      <c r="D185" t="s">
        <v>100</v>
      </c>
      <c r="E185">
        <v>67231.740000000005</v>
      </c>
      <c r="F185">
        <v>67231.740000000005</v>
      </c>
      <c r="G185">
        <v>0</v>
      </c>
      <c r="H185" t="s">
        <v>18</v>
      </c>
      <c r="I185">
        <v>0</v>
      </c>
      <c r="J185" t="s">
        <v>164</v>
      </c>
      <c r="K185" t="s">
        <v>55</v>
      </c>
      <c r="L185" t="s">
        <v>56</v>
      </c>
      <c r="M185" t="s">
        <v>56</v>
      </c>
      <c r="N185" t="s">
        <v>55</v>
      </c>
      <c r="O185" t="s">
        <v>56</v>
      </c>
      <c r="P185" t="s">
        <v>55</v>
      </c>
    </row>
    <row r="186" spans="1:16" x14ac:dyDescent="0.25">
      <c r="A186">
        <v>198</v>
      </c>
      <c r="B186" s="1">
        <v>37802</v>
      </c>
      <c r="C186" t="s">
        <v>188</v>
      </c>
      <c r="D186" t="s">
        <v>100</v>
      </c>
      <c r="E186">
        <v>728285.65</v>
      </c>
      <c r="F186">
        <v>728285.65</v>
      </c>
      <c r="G186">
        <v>0</v>
      </c>
      <c r="H186" t="s">
        <v>18</v>
      </c>
      <c r="I186">
        <v>0</v>
      </c>
      <c r="J186" t="s">
        <v>164</v>
      </c>
      <c r="K186" t="s">
        <v>55</v>
      </c>
      <c r="L186" t="s">
        <v>56</v>
      </c>
      <c r="M186" t="s">
        <v>56</v>
      </c>
      <c r="N186" t="s">
        <v>55</v>
      </c>
      <c r="O186" t="s">
        <v>56</v>
      </c>
      <c r="P186" t="s">
        <v>55</v>
      </c>
    </row>
    <row r="187" spans="1:16" x14ac:dyDescent="0.25">
      <c r="A187">
        <v>200</v>
      </c>
      <c r="B187" s="1">
        <v>37867</v>
      </c>
      <c r="C187" t="s">
        <v>189</v>
      </c>
      <c r="D187" t="s">
        <v>100</v>
      </c>
      <c r="E187">
        <v>58782.26</v>
      </c>
      <c r="F187">
        <v>58782.26</v>
      </c>
      <c r="G187">
        <v>0</v>
      </c>
      <c r="H187" t="s">
        <v>18</v>
      </c>
      <c r="I187">
        <v>0</v>
      </c>
      <c r="J187" t="s">
        <v>164</v>
      </c>
      <c r="K187" t="s">
        <v>55</v>
      </c>
      <c r="L187" t="s">
        <v>56</v>
      </c>
      <c r="M187" t="s">
        <v>56</v>
      </c>
      <c r="N187" t="s">
        <v>55</v>
      </c>
      <c r="O187" t="s">
        <v>56</v>
      </c>
      <c r="P187" t="s">
        <v>55</v>
      </c>
    </row>
    <row r="188" spans="1:16" x14ac:dyDescent="0.25">
      <c r="A188">
        <v>201</v>
      </c>
      <c r="B188" s="1">
        <v>37802</v>
      </c>
      <c r="C188" t="s">
        <v>190</v>
      </c>
      <c r="D188" t="s">
        <v>100</v>
      </c>
      <c r="E188">
        <v>166000</v>
      </c>
      <c r="F188">
        <v>166000</v>
      </c>
      <c r="G188">
        <v>0</v>
      </c>
      <c r="H188" t="s">
        <v>18</v>
      </c>
      <c r="I188">
        <v>0</v>
      </c>
      <c r="J188" t="s">
        <v>164</v>
      </c>
      <c r="K188" t="s">
        <v>41</v>
      </c>
      <c r="L188" t="s">
        <v>42</v>
      </c>
      <c r="M188" t="s">
        <v>42</v>
      </c>
      <c r="N188" t="s">
        <v>41</v>
      </c>
      <c r="O188" t="s">
        <v>42</v>
      </c>
      <c r="P188" t="s">
        <v>41</v>
      </c>
    </row>
    <row r="189" spans="1:16" x14ac:dyDescent="0.25">
      <c r="A189">
        <v>202</v>
      </c>
      <c r="B189" s="1">
        <v>37802</v>
      </c>
      <c r="C189" t="s">
        <v>191</v>
      </c>
      <c r="D189" t="s">
        <v>100</v>
      </c>
      <c r="E189">
        <v>561285.34</v>
      </c>
      <c r="F189">
        <v>561285.34</v>
      </c>
      <c r="G189">
        <v>0</v>
      </c>
      <c r="H189" t="s">
        <v>18</v>
      </c>
      <c r="I189">
        <v>0</v>
      </c>
      <c r="J189" t="s">
        <v>164</v>
      </c>
      <c r="K189" t="s">
        <v>55</v>
      </c>
      <c r="L189" t="s">
        <v>56</v>
      </c>
      <c r="M189" t="s">
        <v>56</v>
      </c>
      <c r="N189" t="s">
        <v>55</v>
      </c>
      <c r="O189" t="s">
        <v>56</v>
      </c>
      <c r="P189" t="s">
        <v>55</v>
      </c>
    </row>
    <row r="190" spans="1:16" x14ac:dyDescent="0.25">
      <c r="A190">
        <v>203</v>
      </c>
      <c r="B190" s="1">
        <v>37802</v>
      </c>
      <c r="C190" t="s">
        <v>191</v>
      </c>
      <c r="D190" t="s">
        <v>100</v>
      </c>
      <c r="E190">
        <v>21900</v>
      </c>
      <c r="F190">
        <v>21900</v>
      </c>
      <c r="G190">
        <v>0</v>
      </c>
      <c r="H190" t="s">
        <v>18</v>
      </c>
      <c r="I190">
        <v>0</v>
      </c>
      <c r="J190" t="s">
        <v>164</v>
      </c>
      <c r="K190" t="s">
        <v>55</v>
      </c>
      <c r="L190" t="s">
        <v>56</v>
      </c>
      <c r="M190" t="s">
        <v>56</v>
      </c>
      <c r="N190" t="s">
        <v>55</v>
      </c>
      <c r="O190" t="s">
        <v>56</v>
      </c>
      <c r="P190" t="s">
        <v>55</v>
      </c>
    </row>
    <row r="191" spans="1:16" x14ac:dyDescent="0.25">
      <c r="A191">
        <v>204</v>
      </c>
      <c r="B191" s="1">
        <v>37802</v>
      </c>
      <c r="C191" t="s">
        <v>191</v>
      </c>
      <c r="D191" t="s">
        <v>100</v>
      </c>
      <c r="E191">
        <v>2150</v>
      </c>
      <c r="F191">
        <v>2150</v>
      </c>
      <c r="G191">
        <v>0</v>
      </c>
      <c r="H191" t="s">
        <v>18</v>
      </c>
      <c r="I191">
        <v>0</v>
      </c>
      <c r="J191" t="s">
        <v>164</v>
      </c>
      <c r="K191" t="s">
        <v>55</v>
      </c>
      <c r="L191" t="s">
        <v>56</v>
      </c>
      <c r="M191" t="s">
        <v>56</v>
      </c>
      <c r="N191" t="s">
        <v>55</v>
      </c>
      <c r="O191" t="s">
        <v>56</v>
      </c>
      <c r="P191" t="s">
        <v>55</v>
      </c>
    </row>
    <row r="192" spans="1:16" x14ac:dyDescent="0.25">
      <c r="A192">
        <v>205</v>
      </c>
      <c r="B192" s="1">
        <v>37802</v>
      </c>
      <c r="C192" t="s">
        <v>192</v>
      </c>
      <c r="D192" t="s">
        <v>100</v>
      </c>
      <c r="E192">
        <v>75000</v>
      </c>
      <c r="F192">
        <v>75000</v>
      </c>
      <c r="G192">
        <v>0</v>
      </c>
      <c r="H192" t="s">
        <v>18</v>
      </c>
      <c r="I192">
        <v>0</v>
      </c>
      <c r="J192" t="s">
        <v>164</v>
      </c>
      <c r="K192" t="s">
        <v>36</v>
      </c>
      <c r="L192" t="s">
        <v>37</v>
      </c>
      <c r="M192" t="s">
        <v>37</v>
      </c>
      <c r="N192" t="s">
        <v>36</v>
      </c>
      <c r="O192" t="s">
        <v>37</v>
      </c>
      <c r="P192" t="s">
        <v>36</v>
      </c>
    </row>
    <row r="193" spans="1:16" x14ac:dyDescent="0.25">
      <c r="A193">
        <v>206</v>
      </c>
      <c r="B193" s="1">
        <v>37802</v>
      </c>
      <c r="C193" t="s">
        <v>191</v>
      </c>
      <c r="D193" t="s">
        <v>100</v>
      </c>
      <c r="E193">
        <v>95747.520000000004</v>
      </c>
      <c r="F193">
        <v>95747.520000000004</v>
      </c>
      <c r="G193">
        <v>0</v>
      </c>
      <c r="H193" t="s">
        <v>18</v>
      </c>
      <c r="I193">
        <v>0</v>
      </c>
      <c r="J193" t="s">
        <v>164</v>
      </c>
      <c r="K193" t="s">
        <v>55</v>
      </c>
      <c r="L193" t="s">
        <v>56</v>
      </c>
      <c r="M193" t="s">
        <v>56</v>
      </c>
      <c r="N193" t="s">
        <v>55</v>
      </c>
      <c r="O193" t="s">
        <v>56</v>
      </c>
      <c r="P193" t="s">
        <v>55</v>
      </c>
    </row>
    <row r="194" spans="1:16" x14ac:dyDescent="0.25">
      <c r="A194">
        <v>207</v>
      </c>
      <c r="B194" s="1">
        <v>38168</v>
      </c>
      <c r="C194" t="s">
        <v>193</v>
      </c>
      <c r="D194" t="s">
        <v>100</v>
      </c>
      <c r="E194">
        <v>2611261.4900000002</v>
      </c>
      <c r="F194">
        <v>2611261.4900000002</v>
      </c>
      <c r="G194">
        <v>0</v>
      </c>
      <c r="H194" t="s">
        <v>18</v>
      </c>
      <c r="I194">
        <v>0</v>
      </c>
      <c r="J194" t="s">
        <v>164</v>
      </c>
      <c r="K194" t="s">
        <v>55</v>
      </c>
      <c r="L194" t="s">
        <v>56</v>
      </c>
      <c r="M194" t="s">
        <v>56</v>
      </c>
      <c r="N194" t="s">
        <v>55</v>
      </c>
      <c r="O194" t="s">
        <v>56</v>
      </c>
      <c r="P194" t="s">
        <v>55</v>
      </c>
    </row>
    <row r="195" spans="1:16" x14ac:dyDescent="0.25">
      <c r="A195">
        <v>208</v>
      </c>
      <c r="B195" s="1">
        <v>38168</v>
      </c>
      <c r="C195" t="s">
        <v>194</v>
      </c>
      <c r="D195" t="s">
        <v>100</v>
      </c>
      <c r="E195">
        <v>449373.3</v>
      </c>
      <c r="F195">
        <v>449373.3</v>
      </c>
      <c r="G195">
        <v>0</v>
      </c>
      <c r="H195" t="s">
        <v>18</v>
      </c>
      <c r="I195">
        <v>0</v>
      </c>
      <c r="J195" t="s">
        <v>164</v>
      </c>
      <c r="K195" t="s">
        <v>55</v>
      </c>
      <c r="L195" t="s">
        <v>56</v>
      </c>
      <c r="M195" t="s">
        <v>56</v>
      </c>
      <c r="N195" t="s">
        <v>55</v>
      </c>
      <c r="O195" t="s">
        <v>56</v>
      </c>
      <c r="P195" t="s">
        <v>55</v>
      </c>
    </row>
    <row r="196" spans="1:16" x14ac:dyDescent="0.25">
      <c r="A196">
        <v>209</v>
      </c>
      <c r="B196" s="1">
        <v>38168</v>
      </c>
      <c r="C196" t="s">
        <v>195</v>
      </c>
      <c r="D196" t="s">
        <v>100</v>
      </c>
      <c r="E196">
        <v>32878.410000000003</v>
      </c>
      <c r="F196">
        <v>32878.410000000003</v>
      </c>
      <c r="G196">
        <v>0</v>
      </c>
      <c r="H196" t="s">
        <v>18</v>
      </c>
      <c r="I196">
        <v>0</v>
      </c>
      <c r="J196" t="s">
        <v>164</v>
      </c>
      <c r="K196" t="s">
        <v>55</v>
      </c>
      <c r="L196" t="s">
        <v>56</v>
      </c>
      <c r="M196" t="s">
        <v>56</v>
      </c>
      <c r="N196" t="s">
        <v>55</v>
      </c>
      <c r="O196" t="s">
        <v>56</v>
      </c>
      <c r="P196" t="s">
        <v>55</v>
      </c>
    </row>
    <row r="197" spans="1:16" x14ac:dyDescent="0.25">
      <c r="A197">
        <v>210</v>
      </c>
      <c r="B197" s="1">
        <v>38168</v>
      </c>
      <c r="C197" t="s">
        <v>195</v>
      </c>
      <c r="D197" t="s">
        <v>100</v>
      </c>
      <c r="E197">
        <v>113175</v>
      </c>
      <c r="F197">
        <v>113175</v>
      </c>
      <c r="G197">
        <v>0</v>
      </c>
      <c r="H197" t="s">
        <v>18</v>
      </c>
      <c r="I197">
        <v>0</v>
      </c>
      <c r="J197" t="s">
        <v>164</v>
      </c>
      <c r="K197" t="s">
        <v>55</v>
      </c>
      <c r="L197" t="s">
        <v>56</v>
      </c>
      <c r="M197" t="s">
        <v>56</v>
      </c>
      <c r="N197" t="s">
        <v>55</v>
      </c>
      <c r="O197" t="s">
        <v>56</v>
      </c>
      <c r="P197" t="s">
        <v>55</v>
      </c>
    </row>
    <row r="198" spans="1:16" x14ac:dyDescent="0.25">
      <c r="A198">
        <v>211</v>
      </c>
      <c r="B198" s="1">
        <v>38168</v>
      </c>
      <c r="C198" t="s">
        <v>196</v>
      </c>
      <c r="D198" t="s">
        <v>170</v>
      </c>
      <c r="E198">
        <v>33533</v>
      </c>
      <c r="F198">
        <v>33533</v>
      </c>
      <c r="G198">
        <v>0</v>
      </c>
      <c r="H198" t="s">
        <v>134</v>
      </c>
      <c r="I198">
        <v>33533</v>
      </c>
      <c r="J198" t="s">
        <v>164</v>
      </c>
      <c r="K198" t="s">
        <v>49</v>
      </c>
      <c r="L198" t="s">
        <v>50</v>
      </c>
      <c r="M198" t="s">
        <v>50</v>
      </c>
      <c r="N198" t="s">
        <v>49</v>
      </c>
      <c r="O198" t="s">
        <v>50</v>
      </c>
      <c r="P198" t="s">
        <v>49</v>
      </c>
    </row>
    <row r="199" spans="1:16" x14ac:dyDescent="0.25">
      <c r="A199">
        <v>212</v>
      </c>
      <c r="B199" s="1">
        <v>38168</v>
      </c>
      <c r="C199" t="s">
        <v>197</v>
      </c>
      <c r="D199" t="s">
        <v>100</v>
      </c>
      <c r="E199">
        <v>168497.1</v>
      </c>
      <c r="F199">
        <v>168497.1</v>
      </c>
      <c r="G199">
        <v>0</v>
      </c>
      <c r="H199" t="s">
        <v>18</v>
      </c>
      <c r="I199">
        <v>0</v>
      </c>
      <c r="J199" t="s">
        <v>164</v>
      </c>
      <c r="K199" t="s">
        <v>55</v>
      </c>
      <c r="L199" t="s">
        <v>56</v>
      </c>
      <c r="M199" t="s">
        <v>56</v>
      </c>
      <c r="N199" t="s">
        <v>55</v>
      </c>
      <c r="O199" t="s">
        <v>56</v>
      </c>
      <c r="P199" t="s">
        <v>55</v>
      </c>
    </row>
    <row r="200" spans="1:16" x14ac:dyDescent="0.25">
      <c r="A200">
        <v>213</v>
      </c>
      <c r="B200" s="1">
        <v>38168</v>
      </c>
      <c r="C200" t="s">
        <v>198</v>
      </c>
      <c r="D200" t="s">
        <v>100</v>
      </c>
      <c r="E200">
        <v>371697.81</v>
      </c>
      <c r="F200">
        <v>371697.81</v>
      </c>
      <c r="G200">
        <v>0</v>
      </c>
      <c r="H200" t="s">
        <v>18</v>
      </c>
      <c r="I200">
        <v>0</v>
      </c>
      <c r="J200" t="s">
        <v>164</v>
      </c>
      <c r="K200" t="s">
        <v>55</v>
      </c>
      <c r="L200" t="s">
        <v>56</v>
      </c>
      <c r="M200" t="s">
        <v>56</v>
      </c>
      <c r="N200" t="s">
        <v>55</v>
      </c>
      <c r="O200" t="s">
        <v>56</v>
      </c>
      <c r="P200" t="s">
        <v>55</v>
      </c>
    </row>
    <row r="201" spans="1:16" x14ac:dyDescent="0.25">
      <c r="A201">
        <v>214</v>
      </c>
      <c r="B201" s="1">
        <v>38168</v>
      </c>
      <c r="C201" t="s">
        <v>199</v>
      </c>
      <c r="D201" t="s">
        <v>100</v>
      </c>
      <c r="E201">
        <v>24020.5</v>
      </c>
      <c r="F201">
        <v>24020.5</v>
      </c>
      <c r="G201">
        <v>0</v>
      </c>
      <c r="H201" t="s">
        <v>18</v>
      </c>
      <c r="I201">
        <v>0</v>
      </c>
      <c r="J201" t="s">
        <v>164</v>
      </c>
      <c r="K201" t="s">
        <v>55</v>
      </c>
      <c r="L201" t="s">
        <v>56</v>
      </c>
      <c r="M201" t="s">
        <v>56</v>
      </c>
      <c r="N201" t="s">
        <v>55</v>
      </c>
      <c r="O201" t="s">
        <v>56</v>
      </c>
      <c r="P201" t="s">
        <v>55</v>
      </c>
    </row>
    <row r="202" spans="1:16" x14ac:dyDescent="0.25">
      <c r="A202">
        <v>215</v>
      </c>
      <c r="B202" s="1">
        <v>38168</v>
      </c>
      <c r="C202" t="s">
        <v>200</v>
      </c>
      <c r="D202" t="s">
        <v>100</v>
      </c>
      <c r="E202">
        <v>6326.5</v>
      </c>
      <c r="F202">
        <v>6326.5</v>
      </c>
      <c r="G202">
        <v>0</v>
      </c>
      <c r="H202" t="s">
        <v>18</v>
      </c>
      <c r="I202">
        <v>0</v>
      </c>
      <c r="J202" t="s">
        <v>164</v>
      </c>
      <c r="K202" t="s">
        <v>55</v>
      </c>
      <c r="L202" t="s">
        <v>56</v>
      </c>
      <c r="M202" t="s">
        <v>56</v>
      </c>
      <c r="N202" t="s">
        <v>55</v>
      </c>
      <c r="O202" t="s">
        <v>56</v>
      </c>
      <c r="P202" t="s">
        <v>55</v>
      </c>
    </row>
    <row r="203" spans="1:16" x14ac:dyDescent="0.25">
      <c r="A203">
        <v>216</v>
      </c>
      <c r="B203" s="1">
        <v>38168</v>
      </c>
      <c r="C203" t="s">
        <v>201</v>
      </c>
      <c r="D203" t="s">
        <v>100</v>
      </c>
      <c r="E203">
        <v>1292039.5</v>
      </c>
      <c r="F203">
        <v>1292039.5</v>
      </c>
      <c r="G203">
        <v>0</v>
      </c>
      <c r="H203" t="s">
        <v>18</v>
      </c>
      <c r="I203">
        <v>0</v>
      </c>
      <c r="J203" t="s">
        <v>164</v>
      </c>
      <c r="K203" t="s">
        <v>41</v>
      </c>
      <c r="L203" t="s">
        <v>42</v>
      </c>
      <c r="M203" t="s">
        <v>42</v>
      </c>
      <c r="N203" t="s">
        <v>41</v>
      </c>
      <c r="O203" t="s">
        <v>42</v>
      </c>
      <c r="P203" t="s">
        <v>41</v>
      </c>
    </row>
    <row r="204" spans="1:16" x14ac:dyDescent="0.25">
      <c r="A204">
        <v>218</v>
      </c>
      <c r="B204" s="1">
        <v>38533</v>
      </c>
      <c r="C204" t="s">
        <v>202</v>
      </c>
      <c r="D204" t="s">
        <v>100</v>
      </c>
      <c r="E204">
        <v>3399795.87</v>
      </c>
      <c r="F204">
        <v>3399795.87</v>
      </c>
      <c r="G204">
        <v>0</v>
      </c>
      <c r="H204" t="s">
        <v>18</v>
      </c>
      <c r="I204">
        <v>0</v>
      </c>
      <c r="J204" t="s">
        <v>164</v>
      </c>
      <c r="K204" t="s">
        <v>55</v>
      </c>
      <c r="L204" t="s">
        <v>56</v>
      </c>
      <c r="M204" t="s">
        <v>56</v>
      </c>
      <c r="N204" t="s">
        <v>55</v>
      </c>
      <c r="O204" t="s">
        <v>56</v>
      </c>
      <c r="P204" t="s">
        <v>55</v>
      </c>
    </row>
    <row r="205" spans="1:16" x14ac:dyDescent="0.25">
      <c r="A205">
        <v>219</v>
      </c>
      <c r="B205" s="1">
        <v>38686</v>
      </c>
      <c r="C205" t="s">
        <v>203</v>
      </c>
      <c r="D205" t="s">
        <v>100</v>
      </c>
      <c r="E205">
        <v>22140</v>
      </c>
      <c r="F205">
        <v>22140</v>
      </c>
      <c r="G205">
        <v>0</v>
      </c>
      <c r="H205" t="s">
        <v>18</v>
      </c>
      <c r="I205">
        <v>0</v>
      </c>
      <c r="J205" t="s">
        <v>164</v>
      </c>
      <c r="K205" t="s">
        <v>55</v>
      </c>
      <c r="L205" t="s">
        <v>56</v>
      </c>
      <c r="M205" t="s">
        <v>56</v>
      </c>
      <c r="N205" t="s">
        <v>55</v>
      </c>
      <c r="O205" t="s">
        <v>56</v>
      </c>
      <c r="P205" t="s">
        <v>55</v>
      </c>
    </row>
    <row r="206" spans="1:16" x14ac:dyDescent="0.25">
      <c r="A206">
        <v>220</v>
      </c>
      <c r="B206" s="1">
        <v>38533</v>
      </c>
      <c r="C206" t="s">
        <v>204</v>
      </c>
      <c r="D206" t="s">
        <v>100</v>
      </c>
      <c r="E206">
        <v>3957.18</v>
      </c>
      <c r="F206">
        <v>3957.18</v>
      </c>
      <c r="G206">
        <v>0</v>
      </c>
      <c r="H206" t="s">
        <v>18</v>
      </c>
      <c r="I206">
        <v>0</v>
      </c>
      <c r="J206" t="s">
        <v>164</v>
      </c>
      <c r="K206" t="s">
        <v>55</v>
      </c>
      <c r="L206" t="s">
        <v>56</v>
      </c>
      <c r="M206" t="s">
        <v>56</v>
      </c>
      <c r="N206" t="s">
        <v>55</v>
      </c>
      <c r="O206" t="s">
        <v>56</v>
      </c>
      <c r="P206" t="s">
        <v>55</v>
      </c>
    </row>
    <row r="207" spans="1:16" x14ac:dyDescent="0.25">
      <c r="A207">
        <v>221</v>
      </c>
      <c r="B207" s="1">
        <v>38353</v>
      </c>
      <c r="C207" t="s">
        <v>205</v>
      </c>
      <c r="D207" t="s">
        <v>100</v>
      </c>
      <c r="E207">
        <v>58962.3</v>
      </c>
      <c r="F207">
        <v>58962.3</v>
      </c>
      <c r="G207">
        <v>0</v>
      </c>
      <c r="H207" t="s">
        <v>18</v>
      </c>
      <c r="I207">
        <v>0</v>
      </c>
      <c r="J207" t="s">
        <v>164</v>
      </c>
      <c r="K207" t="s">
        <v>55</v>
      </c>
      <c r="L207" t="s">
        <v>56</v>
      </c>
      <c r="M207" t="s">
        <v>56</v>
      </c>
      <c r="N207" t="s">
        <v>55</v>
      </c>
      <c r="O207" t="s">
        <v>56</v>
      </c>
      <c r="P207" t="s">
        <v>55</v>
      </c>
    </row>
    <row r="208" spans="1:16" x14ac:dyDescent="0.25">
      <c r="A208">
        <v>222</v>
      </c>
      <c r="B208" s="1">
        <v>38353</v>
      </c>
      <c r="C208" t="s">
        <v>28</v>
      </c>
      <c r="D208" t="s">
        <v>170</v>
      </c>
      <c r="E208">
        <v>5000</v>
      </c>
      <c r="F208">
        <v>5000</v>
      </c>
      <c r="G208">
        <v>0</v>
      </c>
      <c r="H208" t="s">
        <v>134</v>
      </c>
      <c r="I208">
        <v>5000</v>
      </c>
      <c r="J208" t="s">
        <v>164</v>
      </c>
      <c r="K208" t="s">
        <v>26</v>
      </c>
      <c r="L208" t="s">
        <v>27</v>
      </c>
      <c r="M208" t="s">
        <v>27</v>
      </c>
      <c r="N208" t="s">
        <v>26</v>
      </c>
      <c r="O208" t="s">
        <v>27</v>
      </c>
      <c r="P208" t="s">
        <v>26</v>
      </c>
    </row>
    <row r="209" spans="1:16" x14ac:dyDescent="0.25">
      <c r="A209">
        <v>223</v>
      </c>
      <c r="B209" s="1">
        <v>38898</v>
      </c>
      <c r="C209" t="s">
        <v>206</v>
      </c>
      <c r="D209" t="s">
        <v>100</v>
      </c>
      <c r="E209">
        <v>5724.4</v>
      </c>
      <c r="F209">
        <v>5724.4</v>
      </c>
      <c r="G209">
        <v>0</v>
      </c>
      <c r="H209" t="s">
        <v>18</v>
      </c>
      <c r="I209">
        <v>0</v>
      </c>
      <c r="J209" t="s">
        <v>164</v>
      </c>
      <c r="K209" t="s">
        <v>79</v>
      </c>
      <c r="L209" t="s">
        <v>80</v>
      </c>
      <c r="M209" t="s">
        <v>80</v>
      </c>
      <c r="N209" t="s">
        <v>79</v>
      </c>
      <c r="O209" t="s">
        <v>80</v>
      </c>
      <c r="P209" t="s">
        <v>79</v>
      </c>
    </row>
    <row r="210" spans="1:16" x14ac:dyDescent="0.25">
      <c r="A210">
        <v>224</v>
      </c>
      <c r="B210" s="1">
        <v>38898</v>
      </c>
      <c r="C210" t="s">
        <v>207</v>
      </c>
      <c r="D210" t="s">
        <v>100</v>
      </c>
      <c r="E210">
        <v>132825.69</v>
      </c>
      <c r="F210">
        <v>132825.69</v>
      </c>
      <c r="G210">
        <v>0</v>
      </c>
      <c r="H210" t="s">
        <v>18</v>
      </c>
      <c r="I210">
        <v>0</v>
      </c>
      <c r="J210" t="s">
        <v>164</v>
      </c>
      <c r="K210" t="s">
        <v>44</v>
      </c>
      <c r="L210" t="s">
        <v>45</v>
      </c>
      <c r="M210" t="s">
        <v>45</v>
      </c>
      <c r="N210" t="s">
        <v>44</v>
      </c>
      <c r="O210" t="s">
        <v>45</v>
      </c>
      <c r="P210" t="s">
        <v>44</v>
      </c>
    </row>
    <row r="211" spans="1:16" x14ac:dyDescent="0.25">
      <c r="A211">
        <v>225</v>
      </c>
      <c r="B211" s="1">
        <v>38898</v>
      </c>
      <c r="C211" t="s">
        <v>208</v>
      </c>
      <c r="D211" t="s">
        <v>100</v>
      </c>
      <c r="E211">
        <v>95382.58</v>
      </c>
      <c r="F211">
        <v>95382.58</v>
      </c>
      <c r="G211">
        <v>0</v>
      </c>
      <c r="H211" t="s">
        <v>18</v>
      </c>
      <c r="I211">
        <v>0</v>
      </c>
      <c r="J211" t="s">
        <v>164</v>
      </c>
      <c r="K211" t="s">
        <v>55</v>
      </c>
      <c r="L211" t="s">
        <v>56</v>
      </c>
      <c r="M211" t="s">
        <v>56</v>
      </c>
      <c r="N211" t="s">
        <v>55</v>
      </c>
      <c r="O211" t="s">
        <v>56</v>
      </c>
      <c r="P211" t="s">
        <v>55</v>
      </c>
    </row>
    <row r="212" spans="1:16" x14ac:dyDescent="0.25">
      <c r="A212">
        <v>226</v>
      </c>
      <c r="B212" s="1">
        <v>38718</v>
      </c>
      <c r="C212" t="s">
        <v>209</v>
      </c>
      <c r="D212" t="s">
        <v>100</v>
      </c>
      <c r="E212">
        <v>22829</v>
      </c>
      <c r="F212">
        <v>22829</v>
      </c>
      <c r="G212">
        <v>0</v>
      </c>
      <c r="H212" t="s">
        <v>18</v>
      </c>
      <c r="I212">
        <v>0</v>
      </c>
      <c r="J212" t="s">
        <v>164</v>
      </c>
      <c r="K212" t="s">
        <v>55</v>
      </c>
      <c r="L212" t="s">
        <v>56</v>
      </c>
      <c r="M212" t="s">
        <v>56</v>
      </c>
      <c r="N212" t="s">
        <v>55</v>
      </c>
      <c r="O212" t="s">
        <v>56</v>
      </c>
      <c r="P212" t="s">
        <v>55</v>
      </c>
    </row>
    <row r="213" spans="1:16" x14ac:dyDescent="0.25">
      <c r="A213">
        <v>227</v>
      </c>
      <c r="B213" s="1">
        <v>38898</v>
      </c>
      <c r="C213" t="s">
        <v>210</v>
      </c>
      <c r="D213" t="s">
        <v>100</v>
      </c>
      <c r="E213">
        <v>33130.15</v>
      </c>
      <c r="F213">
        <v>33130.15</v>
      </c>
      <c r="G213">
        <v>0</v>
      </c>
      <c r="H213" t="s">
        <v>18</v>
      </c>
      <c r="I213">
        <v>0</v>
      </c>
      <c r="J213" t="s">
        <v>164</v>
      </c>
      <c r="K213" t="s">
        <v>55</v>
      </c>
      <c r="L213" t="s">
        <v>56</v>
      </c>
      <c r="M213" t="s">
        <v>56</v>
      </c>
      <c r="N213" t="s">
        <v>55</v>
      </c>
      <c r="O213" t="s">
        <v>56</v>
      </c>
      <c r="P213" t="s">
        <v>55</v>
      </c>
    </row>
    <row r="214" spans="1:16" x14ac:dyDescent="0.25">
      <c r="A214">
        <v>228</v>
      </c>
      <c r="B214" s="1">
        <v>38898</v>
      </c>
      <c r="C214" t="s">
        <v>211</v>
      </c>
      <c r="D214" t="s">
        <v>100</v>
      </c>
      <c r="E214">
        <v>191869.85</v>
      </c>
      <c r="F214">
        <v>191869.85</v>
      </c>
      <c r="G214">
        <v>0</v>
      </c>
      <c r="H214" t="s">
        <v>18</v>
      </c>
      <c r="I214">
        <v>0</v>
      </c>
      <c r="J214" t="s">
        <v>164</v>
      </c>
      <c r="K214" t="s">
        <v>36</v>
      </c>
      <c r="L214" t="s">
        <v>37</v>
      </c>
      <c r="M214" t="s">
        <v>37</v>
      </c>
      <c r="N214" t="s">
        <v>36</v>
      </c>
      <c r="O214" t="s">
        <v>37</v>
      </c>
      <c r="P214" t="s">
        <v>36</v>
      </c>
    </row>
    <row r="215" spans="1:16" x14ac:dyDescent="0.25">
      <c r="A215">
        <v>234</v>
      </c>
      <c r="B215" s="1">
        <v>39172</v>
      </c>
      <c r="C215" t="s">
        <v>212</v>
      </c>
      <c r="D215" t="s">
        <v>100</v>
      </c>
      <c r="E215">
        <v>27500</v>
      </c>
      <c r="F215">
        <v>27500</v>
      </c>
      <c r="G215">
        <v>0</v>
      </c>
      <c r="H215" t="s">
        <v>18</v>
      </c>
      <c r="I215">
        <v>0</v>
      </c>
      <c r="J215" t="s">
        <v>164</v>
      </c>
      <c r="K215" t="s">
        <v>213</v>
      </c>
      <c r="L215" t="s">
        <v>214</v>
      </c>
      <c r="M215" t="s">
        <v>214</v>
      </c>
      <c r="N215" t="s">
        <v>213</v>
      </c>
      <c r="O215" t="s">
        <v>214</v>
      </c>
      <c r="P215" t="s">
        <v>213</v>
      </c>
    </row>
    <row r="216" spans="1:16" x14ac:dyDescent="0.25">
      <c r="A216">
        <v>235</v>
      </c>
      <c r="B216" s="1">
        <v>39233</v>
      </c>
      <c r="C216" t="s">
        <v>215</v>
      </c>
      <c r="D216" t="s">
        <v>100</v>
      </c>
      <c r="E216">
        <v>167940</v>
      </c>
      <c r="F216">
        <v>167940</v>
      </c>
      <c r="G216">
        <v>0</v>
      </c>
      <c r="H216" t="s">
        <v>18</v>
      </c>
      <c r="I216">
        <v>0</v>
      </c>
      <c r="J216" t="s">
        <v>164</v>
      </c>
      <c r="K216" t="s">
        <v>41</v>
      </c>
      <c r="L216" t="s">
        <v>42</v>
      </c>
      <c r="M216" t="s">
        <v>42</v>
      </c>
      <c r="N216" t="s">
        <v>41</v>
      </c>
      <c r="O216" t="s">
        <v>42</v>
      </c>
      <c r="P216" t="s">
        <v>41</v>
      </c>
    </row>
    <row r="217" spans="1:16" x14ac:dyDescent="0.25">
      <c r="A217">
        <v>236</v>
      </c>
      <c r="B217" s="1">
        <v>39263</v>
      </c>
      <c r="C217" t="s">
        <v>216</v>
      </c>
      <c r="D217" t="s">
        <v>100</v>
      </c>
      <c r="E217">
        <v>542732.44999999995</v>
      </c>
      <c r="F217">
        <v>542732.44999999995</v>
      </c>
      <c r="G217">
        <v>0</v>
      </c>
      <c r="H217" t="s">
        <v>18</v>
      </c>
      <c r="I217">
        <v>0</v>
      </c>
      <c r="J217" t="s">
        <v>164</v>
      </c>
      <c r="K217" t="s">
        <v>55</v>
      </c>
      <c r="L217" t="s">
        <v>56</v>
      </c>
      <c r="M217" t="s">
        <v>56</v>
      </c>
      <c r="N217" t="s">
        <v>55</v>
      </c>
      <c r="O217" t="s">
        <v>56</v>
      </c>
      <c r="P217" t="s">
        <v>55</v>
      </c>
    </row>
    <row r="218" spans="1:16" x14ac:dyDescent="0.25">
      <c r="A218">
        <v>237</v>
      </c>
      <c r="B218" s="1">
        <v>39263</v>
      </c>
      <c r="C218" t="s">
        <v>112</v>
      </c>
      <c r="D218" t="s">
        <v>100</v>
      </c>
      <c r="E218">
        <v>3690</v>
      </c>
      <c r="F218">
        <v>3690</v>
      </c>
      <c r="G218">
        <v>0</v>
      </c>
      <c r="H218" t="s">
        <v>18</v>
      </c>
      <c r="I218">
        <v>0</v>
      </c>
      <c r="J218" t="s">
        <v>164</v>
      </c>
      <c r="K218" t="s">
        <v>76</v>
      </c>
      <c r="L218" t="s">
        <v>77</v>
      </c>
      <c r="M218" t="s">
        <v>77</v>
      </c>
      <c r="N218" t="s">
        <v>76</v>
      </c>
      <c r="O218" t="s">
        <v>77</v>
      </c>
      <c r="P218" t="s">
        <v>76</v>
      </c>
    </row>
    <row r="219" spans="1:16" x14ac:dyDescent="0.25">
      <c r="A219">
        <v>238</v>
      </c>
      <c r="B219" s="1">
        <v>39263</v>
      </c>
      <c r="C219" t="s">
        <v>217</v>
      </c>
      <c r="D219" t="s">
        <v>100</v>
      </c>
      <c r="E219">
        <v>142088.07999999999</v>
      </c>
      <c r="F219">
        <v>142088.07999999999</v>
      </c>
      <c r="G219">
        <v>0</v>
      </c>
      <c r="H219" t="s">
        <v>18</v>
      </c>
      <c r="I219">
        <v>0</v>
      </c>
      <c r="J219" t="s">
        <v>164</v>
      </c>
      <c r="K219" t="s">
        <v>55</v>
      </c>
      <c r="L219" t="s">
        <v>56</v>
      </c>
      <c r="M219" t="s">
        <v>56</v>
      </c>
      <c r="N219" t="s">
        <v>55</v>
      </c>
      <c r="O219" t="s">
        <v>56</v>
      </c>
      <c r="P219" t="s">
        <v>55</v>
      </c>
    </row>
    <row r="220" spans="1:16" x14ac:dyDescent="0.25">
      <c r="A220">
        <v>240</v>
      </c>
      <c r="B220" s="1">
        <v>39263</v>
      </c>
      <c r="C220" t="s">
        <v>218</v>
      </c>
      <c r="D220" t="s">
        <v>100</v>
      </c>
      <c r="E220">
        <v>57817.599999999999</v>
      </c>
      <c r="F220">
        <v>57817.599999999999</v>
      </c>
      <c r="G220">
        <v>0</v>
      </c>
      <c r="H220" t="s">
        <v>18</v>
      </c>
      <c r="I220">
        <v>0</v>
      </c>
      <c r="J220" t="s">
        <v>164</v>
      </c>
      <c r="K220" t="s">
        <v>55</v>
      </c>
      <c r="L220" t="s">
        <v>56</v>
      </c>
      <c r="M220" t="s">
        <v>56</v>
      </c>
      <c r="N220" t="s">
        <v>55</v>
      </c>
      <c r="O220" t="s">
        <v>56</v>
      </c>
      <c r="P220" t="s">
        <v>55</v>
      </c>
    </row>
    <row r="221" spans="1:16" x14ac:dyDescent="0.25">
      <c r="A221">
        <v>241</v>
      </c>
      <c r="B221" s="1">
        <v>39263</v>
      </c>
      <c r="C221" t="s">
        <v>219</v>
      </c>
      <c r="D221" t="s">
        <v>100</v>
      </c>
      <c r="E221">
        <v>17053.2</v>
      </c>
      <c r="F221">
        <v>17053.2</v>
      </c>
      <c r="G221">
        <v>0</v>
      </c>
      <c r="H221" t="s">
        <v>18</v>
      </c>
      <c r="I221">
        <v>0</v>
      </c>
      <c r="J221" t="s">
        <v>164</v>
      </c>
      <c r="K221" t="s">
        <v>55</v>
      </c>
      <c r="L221" t="s">
        <v>56</v>
      </c>
      <c r="M221" t="s">
        <v>56</v>
      </c>
      <c r="N221" t="s">
        <v>55</v>
      </c>
      <c r="O221" t="s">
        <v>56</v>
      </c>
      <c r="P221" t="s">
        <v>55</v>
      </c>
    </row>
    <row r="222" spans="1:16" x14ac:dyDescent="0.25">
      <c r="A222">
        <v>242</v>
      </c>
      <c r="B222" s="1">
        <v>39263</v>
      </c>
      <c r="C222" t="s">
        <v>220</v>
      </c>
      <c r="D222" t="s">
        <v>100</v>
      </c>
      <c r="E222">
        <v>16574.89</v>
      </c>
      <c r="F222">
        <v>16574.89</v>
      </c>
      <c r="G222">
        <v>0</v>
      </c>
      <c r="H222" t="s">
        <v>18</v>
      </c>
      <c r="I222">
        <v>0</v>
      </c>
      <c r="J222" t="s">
        <v>164</v>
      </c>
      <c r="K222" t="s">
        <v>55</v>
      </c>
      <c r="L222" t="s">
        <v>56</v>
      </c>
      <c r="M222" t="s">
        <v>56</v>
      </c>
      <c r="N222" t="s">
        <v>55</v>
      </c>
      <c r="O222" t="s">
        <v>56</v>
      </c>
      <c r="P222" t="s">
        <v>55</v>
      </c>
    </row>
    <row r="223" spans="1:16" x14ac:dyDescent="0.25">
      <c r="A223">
        <v>243</v>
      </c>
      <c r="B223" s="1">
        <v>39263</v>
      </c>
      <c r="C223" t="s">
        <v>221</v>
      </c>
      <c r="D223" t="s">
        <v>100</v>
      </c>
      <c r="E223">
        <v>25500</v>
      </c>
      <c r="F223">
        <v>25500</v>
      </c>
      <c r="G223">
        <v>0</v>
      </c>
      <c r="H223" t="s">
        <v>18</v>
      </c>
      <c r="I223">
        <v>0</v>
      </c>
      <c r="J223" t="s">
        <v>164</v>
      </c>
      <c r="K223" t="s">
        <v>44</v>
      </c>
      <c r="L223" t="s">
        <v>45</v>
      </c>
      <c r="M223" t="s">
        <v>45</v>
      </c>
      <c r="N223" t="s">
        <v>44</v>
      </c>
      <c r="O223" t="s">
        <v>45</v>
      </c>
      <c r="P223" t="s">
        <v>44</v>
      </c>
    </row>
    <row r="224" spans="1:16" x14ac:dyDescent="0.25">
      <c r="A224">
        <v>244</v>
      </c>
      <c r="B224" s="1">
        <v>39263</v>
      </c>
      <c r="C224" t="s">
        <v>222</v>
      </c>
      <c r="D224" t="s">
        <v>100</v>
      </c>
      <c r="E224">
        <v>10450.43</v>
      </c>
      <c r="F224">
        <v>10450.43</v>
      </c>
      <c r="G224">
        <v>0</v>
      </c>
      <c r="H224" t="s">
        <v>18</v>
      </c>
      <c r="I224">
        <v>0</v>
      </c>
      <c r="J224" t="s">
        <v>164</v>
      </c>
      <c r="K224" t="s">
        <v>41</v>
      </c>
      <c r="L224" t="s">
        <v>42</v>
      </c>
      <c r="M224" t="s">
        <v>42</v>
      </c>
      <c r="N224" t="s">
        <v>41</v>
      </c>
      <c r="O224" t="s">
        <v>42</v>
      </c>
      <c r="P224" t="s">
        <v>41</v>
      </c>
    </row>
    <row r="225" spans="1:16" x14ac:dyDescent="0.25">
      <c r="A225">
        <v>245</v>
      </c>
      <c r="B225" s="1">
        <v>39263</v>
      </c>
      <c r="C225" t="s">
        <v>223</v>
      </c>
      <c r="D225" t="s">
        <v>100</v>
      </c>
      <c r="E225">
        <v>1264909.6299999999</v>
      </c>
      <c r="F225">
        <v>1264909.6299999999</v>
      </c>
      <c r="G225">
        <v>0</v>
      </c>
      <c r="H225" t="s">
        <v>18</v>
      </c>
      <c r="I225">
        <v>0</v>
      </c>
      <c r="J225" t="s">
        <v>164</v>
      </c>
      <c r="K225" t="s">
        <v>55</v>
      </c>
      <c r="L225" t="s">
        <v>56</v>
      </c>
      <c r="M225" t="s">
        <v>56</v>
      </c>
      <c r="N225" t="s">
        <v>55</v>
      </c>
      <c r="O225" t="s">
        <v>56</v>
      </c>
      <c r="P225" t="s">
        <v>55</v>
      </c>
    </row>
    <row r="226" spans="1:16" x14ac:dyDescent="0.25">
      <c r="A226">
        <v>246</v>
      </c>
      <c r="B226" s="1">
        <v>39263</v>
      </c>
      <c r="C226" t="s">
        <v>224</v>
      </c>
      <c r="D226" t="s">
        <v>100</v>
      </c>
      <c r="E226">
        <v>20500</v>
      </c>
      <c r="F226">
        <v>20500</v>
      </c>
      <c r="G226">
        <v>0</v>
      </c>
      <c r="H226" t="s">
        <v>18</v>
      </c>
      <c r="I226">
        <v>0</v>
      </c>
      <c r="J226" t="s">
        <v>164</v>
      </c>
      <c r="K226" t="s">
        <v>26</v>
      </c>
      <c r="L226" t="s">
        <v>27</v>
      </c>
      <c r="M226" t="s">
        <v>27</v>
      </c>
      <c r="N226" t="s">
        <v>26</v>
      </c>
      <c r="O226" t="s">
        <v>27</v>
      </c>
      <c r="P226" t="s">
        <v>26</v>
      </c>
    </row>
    <row r="227" spans="1:16" x14ac:dyDescent="0.25">
      <c r="A227">
        <v>247</v>
      </c>
      <c r="B227" s="1">
        <v>39263</v>
      </c>
      <c r="C227" t="s">
        <v>225</v>
      </c>
      <c r="D227" t="s">
        <v>100</v>
      </c>
      <c r="E227">
        <v>59375</v>
      </c>
      <c r="F227">
        <v>59375</v>
      </c>
      <c r="G227">
        <v>0</v>
      </c>
      <c r="H227" t="s">
        <v>18</v>
      </c>
      <c r="I227">
        <v>0</v>
      </c>
      <c r="J227" t="s">
        <v>164</v>
      </c>
      <c r="K227" t="s">
        <v>36</v>
      </c>
      <c r="L227" t="s">
        <v>37</v>
      </c>
      <c r="M227" t="s">
        <v>37</v>
      </c>
      <c r="N227" t="s">
        <v>36</v>
      </c>
      <c r="O227" t="s">
        <v>37</v>
      </c>
      <c r="P227" t="s">
        <v>36</v>
      </c>
    </row>
    <row r="228" spans="1:16" x14ac:dyDescent="0.25">
      <c r="A228">
        <v>248</v>
      </c>
      <c r="B228" s="1">
        <v>39263</v>
      </c>
      <c r="C228" t="s">
        <v>226</v>
      </c>
      <c r="D228" t="s">
        <v>100</v>
      </c>
      <c r="E228">
        <v>99659.37</v>
      </c>
      <c r="F228">
        <v>99659.37</v>
      </c>
      <c r="G228">
        <v>0</v>
      </c>
      <c r="H228" t="s">
        <v>18</v>
      </c>
      <c r="I228">
        <v>0</v>
      </c>
      <c r="J228" t="s">
        <v>164</v>
      </c>
      <c r="K228" t="s">
        <v>41</v>
      </c>
      <c r="L228" t="s">
        <v>42</v>
      </c>
      <c r="M228" t="s">
        <v>42</v>
      </c>
      <c r="N228" t="s">
        <v>41</v>
      </c>
      <c r="O228" t="s">
        <v>42</v>
      </c>
      <c r="P228" t="s">
        <v>41</v>
      </c>
    </row>
    <row r="229" spans="1:16" x14ac:dyDescent="0.25">
      <c r="A229">
        <v>249</v>
      </c>
      <c r="B229" s="1">
        <v>39476</v>
      </c>
      <c r="C229" t="s">
        <v>227</v>
      </c>
      <c r="D229" t="s">
        <v>100</v>
      </c>
      <c r="E229">
        <v>77000</v>
      </c>
      <c r="F229">
        <v>77000</v>
      </c>
      <c r="G229">
        <v>0</v>
      </c>
      <c r="H229" t="s">
        <v>18</v>
      </c>
      <c r="I229">
        <v>0</v>
      </c>
      <c r="J229" t="s">
        <v>164</v>
      </c>
      <c r="K229" t="s">
        <v>55</v>
      </c>
      <c r="L229" t="s">
        <v>56</v>
      </c>
      <c r="M229" t="s">
        <v>56</v>
      </c>
      <c r="N229" t="s">
        <v>55</v>
      </c>
      <c r="O229" t="s">
        <v>56</v>
      </c>
      <c r="P229" t="s">
        <v>55</v>
      </c>
    </row>
    <row r="230" spans="1:16" x14ac:dyDescent="0.25">
      <c r="A230">
        <v>250</v>
      </c>
      <c r="B230" s="1">
        <v>39678</v>
      </c>
      <c r="C230" t="s">
        <v>212</v>
      </c>
      <c r="D230" t="s">
        <v>100</v>
      </c>
      <c r="E230">
        <v>13500</v>
      </c>
      <c r="F230">
        <v>13500</v>
      </c>
      <c r="G230">
        <v>0</v>
      </c>
      <c r="H230" t="s">
        <v>18</v>
      </c>
      <c r="I230">
        <v>0</v>
      </c>
      <c r="J230" t="s">
        <v>164</v>
      </c>
      <c r="K230" t="s">
        <v>213</v>
      </c>
      <c r="L230" t="s">
        <v>214</v>
      </c>
      <c r="M230" t="s">
        <v>214</v>
      </c>
      <c r="N230" t="s">
        <v>213</v>
      </c>
      <c r="O230" t="s">
        <v>214</v>
      </c>
      <c r="P230" t="s">
        <v>213</v>
      </c>
    </row>
    <row r="231" spans="1:16" x14ac:dyDescent="0.25">
      <c r="A231">
        <v>251</v>
      </c>
      <c r="B231" s="1">
        <v>39723</v>
      </c>
      <c r="C231" t="s">
        <v>228</v>
      </c>
      <c r="D231" t="s">
        <v>100</v>
      </c>
      <c r="E231">
        <v>5500</v>
      </c>
      <c r="F231">
        <v>5500</v>
      </c>
      <c r="G231">
        <v>0</v>
      </c>
      <c r="H231" t="s">
        <v>18</v>
      </c>
      <c r="I231">
        <v>0</v>
      </c>
      <c r="J231" t="s">
        <v>164</v>
      </c>
      <c r="K231" t="s">
        <v>79</v>
      </c>
      <c r="L231" t="s">
        <v>80</v>
      </c>
      <c r="M231" t="s">
        <v>80</v>
      </c>
      <c r="N231" t="s">
        <v>79</v>
      </c>
      <c r="O231" t="s">
        <v>80</v>
      </c>
      <c r="P231" t="s">
        <v>79</v>
      </c>
    </row>
    <row r="232" spans="1:16" x14ac:dyDescent="0.25">
      <c r="A232">
        <v>253</v>
      </c>
      <c r="B232" s="1">
        <v>39629</v>
      </c>
      <c r="C232" t="s">
        <v>229</v>
      </c>
      <c r="D232" t="s">
        <v>100</v>
      </c>
      <c r="E232">
        <v>250821.76000000001</v>
      </c>
      <c r="F232">
        <v>250821.76000000001</v>
      </c>
      <c r="G232">
        <v>0</v>
      </c>
      <c r="H232" t="s">
        <v>18</v>
      </c>
      <c r="I232">
        <v>0</v>
      </c>
      <c r="J232" t="s">
        <v>164</v>
      </c>
      <c r="K232" t="s">
        <v>55</v>
      </c>
      <c r="L232" t="s">
        <v>56</v>
      </c>
      <c r="M232" t="s">
        <v>56</v>
      </c>
      <c r="N232" t="s">
        <v>55</v>
      </c>
      <c r="O232" t="s">
        <v>56</v>
      </c>
      <c r="P232" t="s">
        <v>55</v>
      </c>
    </row>
    <row r="233" spans="1:16" x14ac:dyDescent="0.25">
      <c r="A233">
        <v>254</v>
      </c>
      <c r="B233" s="1">
        <v>39629</v>
      </c>
      <c r="C233" t="s">
        <v>230</v>
      </c>
      <c r="D233" t="s">
        <v>100</v>
      </c>
      <c r="E233">
        <v>37004</v>
      </c>
      <c r="F233">
        <v>37004</v>
      </c>
      <c r="G233">
        <v>0</v>
      </c>
      <c r="H233" t="s">
        <v>18</v>
      </c>
      <c r="I233">
        <v>0</v>
      </c>
      <c r="J233" t="s">
        <v>164</v>
      </c>
      <c r="K233" t="s">
        <v>55</v>
      </c>
      <c r="L233" t="s">
        <v>56</v>
      </c>
      <c r="M233" t="s">
        <v>56</v>
      </c>
      <c r="N233" t="s">
        <v>55</v>
      </c>
      <c r="O233" t="s">
        <v>56</v>
      </c>
      <c r="P233" t="s">
        <v>55</v>
      </c>
    </row>
    <row r="234" spans="1:16" x14ac:dyDescent="0.25">
      <c r="A234">
        <v>255</v>
      </c>
      <c r="B234" s="1">
        <v>39478</v>
      </c>
      <c r="C234" t="s">
        <v>231</v>
      </c>
      <c r="D234" t="s">
        <v>100</v>
      </c>
      <c r="E234">
        <v>12199.22</v>
      </c>
      <c r="F234">
        <v>12199.22</v>
      </c>
      <c r="G234">
        <v>0</v>
      </c>
      <c r="H234" t="s">
        <v>18</v>
      </c>
      <c r="I234">
        <v>0</v>
      </c>
      <c r="J234" t="s">
        <v>164</v>
      </c>
      <c r="K234" t="s">
        <v>55</v>
      </c>
      <c r="L234" t="s">
        <v>56</v>
      </c>
      <c r="M234" t="s">
        <v>56</v>
      </c>
      <c r="N234" t="s">
        <v>55</v>
      </c>
      <c r="O234" t="s">
        <v>56</v>
      </c>
      <c r="P234" t="s">
        <v>55</v>
      </c>
    </row>
    <row r="235" spans="1:16" x14ac:dyDescent="0.25">
      <c r="A235">
        <v>256</v>
      </c>
      <c r="B235" s="1">
        <v>39478</v>
      </c>
      <c r="C235" t="s">
        <v>232</v>
      </c>
      <c r="D235" t="s">
        <v>100</v>
      </c>
      <c r="E235">
        <v>48500</v>
      </c>
      <c r="F235">
        <v>48500</v>
      </c>
      <c r="G235">
        <v>0</v>
      </c>
      <c r="H235" t="s">
        <v>18</v>
      </c>
      <c r="I235">
        <v>0</v>
      </c>
      <c r="J235" t="s">
        <v>164</v>
      </c>
      <c r="K235" t="s">
        <v>55</v>
      </c>
      <c r="L235" t="s">
        <v>56</v>
      </c>
      <c r="M235" t="s">
        <v>56</v>
      </c>
      <c r="N235" t="s">
        <v>55</v>
      </c>
      <c r="O235" t="s">
        <v>56</v>
      </c>
      <c r="P235" t="s">
        <v>55</v>
      </c>
    </row>
    <row r="236" spans="1:16" x14ac:dyDescent="0.25">
      <c r="A236">
        <v>257</v>
      </c>
      <c r="B236" s="1">
        <v>39478</v>
      </c>
      <c r="C236" t="s">
        <v>233</v>
      </c>
      <c r="D236" t="s">
        <v>100</v>
      </c>
      <c r="E236">
        <v>9880.64</v>
      </c>
      <c r="F236">
        <v>9880.64</v>
      </c>
      <c r="G236">
        <v>0</v>
      </c>
      <c r="H236" t="s">
        <v>18</v>
      </c>
      <c r="I236">
        <v>0</v>
      </c>
      <c r="J236" t="s">
        <v>164</v>
      </c>
      <c r="K236" t="s">
        <v>55</v>
      </c>
      <c r="L236" t="s">
        <v>56</v>
      </c>
      <c r="M236" t="s">
        <v>56</v>
      </c>
      <c r="N236" t="s">
        <v>55</v>
      </c>
      <c r="O236" t="s">
        <v>56</v>
      </c>
      <c r="P236" t="s">
        <v>55</v>
      </c>
    </row>
    <row r="237" spans="1:16" x14ac:dyDescent="0.25">
      <c r="A237">
        <v>259</v>
      </c>
      <c r="B237" s="1">
        <v>39881</v>
      </c>
      <c r="C237" t="s">
        <v>234</v>
      </c>
      <c r="D237" t="s">
        <v>100</v>
      </c>
      <c r="E237">
        <v>11492.5</v>
      </c>
      <c r="F237">
        <v>11492.5</v>
      </c>
      <c r="G237">
        <v>0</v>
      </c>
      <c r="H237" t="s">
        <v>18</v>
      </c>
      <c r="I237">
        <v>0</v>
      </c>
      <c r="J237" t="s">
        <v>164</v>
      </c>
      <c r="K237" t="s">
        <v>79</v>
      </c>
      <c r="L237" t="s">
        <v>80</v>
      </c>
      <c r="M237" t="s">
        <v>80</v>
      </c>
      <c r="N237" t="s">
        <v>79</v>
      </c>
      <c r="O237" t="s">
        <v>80</v>
      </c>
      <c r="P237" t="s">
        <v>79</v>
      </c>
    </row>
    <row r="238" spans="1:16" x14ac:dyDescent="0.25">
      <c r="A238">
        <v>260</v>
      </c>
      <c r="B238" s="1">
        <v>39933</v>
      </c>
      <c r="C238" t="s">
        <v>235</v>
      </c>
      <c r="D238" t="s">
        <v>100</v>
      </c>
      <c r="E238">
        <v>1737.05</v>
      </c>
      <c r="F238">
        <v>1737.05</v>
      </c>
      <c r="G238">
        <v>0</v>
      </c>
      <c r="H238" t="s">
        <v>18</v>
      </c>
      <c r="I238">
        <v>0</v>
      </c>
      <c r="J238" t="s">
        <v>164</v>
      </c>
      <c r="K238" t="s">
        <v>213</v>
      </c>
      <c r="L238" t="s">
        <v>214</v>
      </c>
      <c r="M238" t="s">
        <v>214</v>
      </c>
      <c r="N238" t="s">
        <v>213</v>
      </c>
      <c r="O238" t="s">
        <v>214</v>
      </c>
      <c r="P238" t="s">
        <v>213</v>
      </c>
    </row>
    <row r="239" spans="1:16" x14ac:dyDescent="0.25">
      <c r="A239">
        <v>261</v>
      </c>
      <c r="B239" s="1">
        <v>39933</v>
      </c>
      <c r="C239" t="s">
        <v>236</v>
      </c>
      <c r="D239" t="s">
        <v>100</v>
      </c>
      <c r="E239">
        <v>6718.96</v>
      </c>
      <c r="F239">
        <v>6718.96</v>
      </c>
      <c r="G239">
        <v>0</v>
      </c>
      <c r="H239" t="s">
        <v>18</v>
      </c>
      <c r="I239">
        <v>0</v>
      </c>
      <c r="J239" t="s">
        <v>164</v>
      </c>
      <c r="K239" t="s">
        <v>79</v>
      </c>
      <c r="L239" t="s">
        <v>80</v>
      </c>
      <c r="M239" t="s">
        <v>80</v>
      </c>
      <c r="N239" t="s">
        <v>79</v>
      </c>
      <c r="O239" t="s">
        <v>80</v>
      </c>
      <c r="P239" t="s">
        <v>79</v>
      </c>
    </row>
    <row r="240" spans="1:16" x14ac:dyDescent="0.25">
      <c r="A240">
        <v>262</v>
      </c>
      <c r="B240" s="1">
        <v>39933</v>
      </c>
      <c r="C240" t="s">
        <v>237</v>
      </c>
      <c r="D240" t="s">
        <v>100</v>
      </c>
      <c r="E240">
        <v>500</v>
      </c>
      <c r="F240">
        <v>500</v>
      </c>
      <c r="G240">
        <v>0</v>
      </c>
      <c r="H240" t="s">
        <v>18</v>
      </c>
      <c r="I240">
        <v>0</v>
      </c>
      <c r="J240" t="s">
        <v>164</v>
      </c>
      <c r="K240" t="s">
        <v>213</v>
      </c>
      <c r="L240" t="s">
        <v>214</v>
      </c>
      <c r="M240" t="s">
        <v>214</v>
      </c>
      <c r="N240" t="s">
        <v>213</v>
      </c>
      <c r="O240" t="s">
        <v>214</v>
      </c>
      <c r="P240" t="s">
        <v>213</v>
      </c>
    </row>
    <row r="241" spans="1:16" x14ac:dyDescent="0.25">
      <c r="A241">
        <v>263</v>
      </c>
      <c r="B241" s="1">
        <v>39957</v>
      </c>
      <c r="C241" t="s">
        <v>238</v>
      </c>
      <c r="D241" t="s">
        <v>170</v>
      </c>
      <c r="E241">
        <v>2500</v>
      </c>
      <c r="F241">
        <v>2500</v>
      </c>
      <c r="G241">
        <v>0</v>
      </c>
      <c r="H241" t="s">
        <v>134</v>
      </c>
      <c r="I241">
        <v>2500</v>
      </c>
      <c r="J241" t="s">
        <v>164</v>
      </c>
      <c r="K241" t="s">
        <v>26</v>
      </c>
      <c r="L241" t="s">
        <v>27</v>
      </c>
      <c r="M241" t="s">
        <v>27</v>
      </c>
      <c r="N241" t="s">
        <v>26</v>
      </c>
      <c r="O241" t="s">
        <v>27</v>
      </c>
      <c r="P241" t="s">
        <v>26</v>
      </c>
    </row>
    <row r="242" spans="1:16" x14ac:dyDescent="0.25">
      <c r="A242">
        <v>266</v>
      </c>
      <c r="B242" s="1">
        <v>39994</v>
      </c>
      <c r="C242" t="s">
        <v>239</v>
      </c>
      <c r="D242" t="s">
        <v>100</v>
      </c>
      <c r="E242">
        <v>32198.67</v>
      </c>
      <c r="F242">
        <v>32198.67</v>
      </c>
      <c r="G242">
        <v>0</v>
      </c>
      <c r="H242" t="s">
        <v>18</v>
      </c>
      <c r="I242">
        <v>0</v>
      </c>
      <c r="J242" t="s">
        <v>164</v>
      </c>
      <c r="K242" t="s">
        <v>79</v>
      </c>
      <c r="L242" t="s">
        <v>80</v>
      </c>
      <c r="M242" t="s">
        <v>80</v>
      </c>
      <c r="N242" t="s">
        <v>79</v>
      </c>
      <c r="O242" t="s">
        <v>80</v>
      </c>
      <c r="P242" t="s">
        <v>79</v>
      </c>
    </row>
    <row r="243" spans="1:16" x14ac:dyDescent="0.25">
      <c r="A243">
        <v>267</v>
      </c>
      <c r="B243" s="1">
        <v>39988</v>
      </c>
      <c r="C243" t="s">
        <v>240</v>
      </c>
      <c r="D243" t="s">
        <v>170</v>
      </c>
      <c r="E243">
        <v>2500</v>
      </c>
      <c r="F243">
        <v>2500</v>
      </c>
      <c r="G243">
        <v>0</v>
      </c>
      <c r="H243" t="s">
        <v>134</v>
      </c>
      <c r="I243">
        <v>2500</v>
      </c>
      <c r="J243" t="s">
        <v>164</v>
      </c>
      <c r="K243" t="s">
        <v>26</v>
      </c>
      <c r="L243" t="s">
        <v>27</v>
      </c>
      <c r="M243" t="s">
        <v>27</v>
      </c>
      <c r="N243" t="s">
        <v>26</v>
      </c>
      <c r="O243" t="s">
        <v>27</v>
      </c>
      <c r="P243" t="s">
        <v>26</v>
      </c>
    </row>
    <row r="244" spans="1:16" x14ac:dyDescent="0.25">
      <c r="A244">
        <v>269</v>
      </c>
      <c r="B244" s="1">
        <v>40134</v>
      </c>
      <c r="C244" t="s">
        <v>241</v>
      </c>
      <c r="D244" t="s">
        <v>100</v>
      </c>
      <c r="E244">
        <v>646.55999999999995</v>
      </c>
      <c r="F244">
        <v>646.55999999999995</v>
      </c>
      <c r="G244">
        <v>0</v>
      </c>
      <c r="H244" t="s">
        <v>18</v>
      </c>
      <c r="I244">
        <v>0</v>
      </c>
      <c r="J244" t="s">
        <v>164</v>
      </c>
      <c r="K244" t="s">
        <v>89</v>
      </c>
      <c r="L244" t="s">
        <v>90</v>
      </c>
      <c r="M244" t="s">
        <v>90</v>
      </c>
      <c r="N244" t="s">
        <v>89</v>
      </c>
      <c r="O244" t="s">
        <v>90</v>
      </c>
      <c r="P244" t="s">
        <v>89</v>
      </c>
    </row>
    <row r="245" spans="1:16" x14ac:dyDescent="0.25">
      <c r="A245">
        <v>270</v>
      </c>
      <c r="B245" s="1">
        <v>39994</v>
      </c>
      <c r="C245" t="s">
        <v>242</v>
      </c>
      <c r="D245" t="s">
        <v>100</v>
      </c>
      <c r="E245">
        <v>272589.67</v>
      </c>
      <c r="F245">
        <v>272589.67</v>
      </c>
      <c r="G245">
        <v>0</v>
      </c>
      <c r="H245" t="s">
        <v>18</v>
      </c>
      <c r="I245">
        <v>0</v>
      </c>
      <c r="J245" t="s">
        <v>164</v>
      </c>
      <c r="K245" t="s">
        <v>55</v>
      </c>
      <c r="L245" t="s">
        <v>56</v>
      </c>
      <c r="M245" t="s">
        <v>56</v>
      </c>
      <c r="N245" t="s">
        <v>55</v>
      </c>
      <c r="O245" t="s">
        <v>56</v>
      </c>
      <c r="P245" t="s">
        <v>55</v>
      </c>
    </row>
    <row r="246" spans="1:16" x14ac:dyDescent="0.25">
      <c r="A246">
        <v>271</v>
      </c>
      <c r="B246" s="1">
        <v>39814</v>
      </c>
      <c r="C246" t="s">
        <v>243</v>
      </c>
      <c r="D246" t="s">
        <v>100</v>
      </c>
      <c r="E246">
        <v>75300</v>
      </c>
      <c r="F246">
        <v>75300</v>
      </c>
      <c r="G246">
        <v>0</v>
      </c>
      <c r="H246" t="s">
        <v>18</v>
      </c>
      <c r="I246">
        <v>0</v>
      </c>
      <c r="J246" t="s">
        <v>164</v>
      </c>
      <c r="K246" t="s">
        <v>55</v>
      </c>
      <c r="L246" t="s">
        <v>56</v>
      </c>
      <c r="M246" t="s">
        <v>56</v>
      </c>
      <c r="N246" t="s">
        <v>55</v>
      </c>
      <c r="O246" t="s">
        <v>56</v>
      </c>
      <c r="P246" t="s">
        <v>55</v>
      </c>
    </row>
    <row r="247" spans="1:16" x14ac:dyDescent="0.25">
      <c r="A247">
        <v>272</v>
      </c>
      <c r="B247" s="1">
        <v>40418</v>
      </c>
      <c r="C247" t="s">
        <v>244</v>
      </c>
      <c r="D247" t="s">
        <v>100</v>
      </c>
      <c r="E247">
        <v>5500</v>
      </c>
      <c r="F247">
        <v>5500</v>
      </c>
      <c r="G247">
        <v>0</v>
      </c>
      <c r="H247" t="s">
        <v>18</v>
      </c>
      <c r="I247">
        <v>0</v>
      </c>
      <c r="J247" t="s">
        <v>164</v>
      </c>
      <c r="K247" t="s">
        <v>79</v>
      </c>
      <c r="L247" t="s">
        <v>80</v>
      </c>
      <c r="M247" t="s">
        <v>80</v>
      </c>
      <c r="N247" t="s">
        <v>79</v>
      </c>
      <c r="O247" t="s">
        <v>80</v>
      </c>
      <c r="P247" t="s">
        <v>79</v>
      </c>
    </row>
    <row r="248" spans="1:16" x14ac:dyDescent="0.25">
      <c r="A248">
        <v>273</v>
      </c>
      <c r="B248" s="1">
        <v>40451</v>
      </c>
      <c r="C248" t="s">
        <v>245</v>
      </c>
      <c r="D248" t="s">
        <v>100</v>
      </c>
      <c r="E248">
        <v>5012</v>
      </c>
      <c r="F248">
        <v>5012</v>
      </c>
      <c r="G248">
        <v>0</v>
      </c>
      <c r="H248" t="s">
        <v>18</v>
      </c>
      <c r="I248">
        <v>0</v>
      </c>
      <c r="J248" t="s">
        <v>164</v>
      </c>
      <c r="K248" t="s">
        <v>41</v>
      </c>
      <c r="L248" t="s">
        <v>42</v>
      </c>
      <c r="M248" t="s">
        <v>42</v>
      </c>
      <c r="N248" t="s">
        <v>41</v>
      </c>
      <c r="O248" t="s">
        <v>42</v>
      </c>
      <c r="P248" t="s">
        <v>41</v>
      </c>
    </row>
    <row r="249" spans="1:16" x14ac:dyDescent="0.25">
      <c r="A249">
        <v>274</v>
      </c>
      <c r="B249" s="1">
        <v>40477</v>
      </c>
      <c r="C249" t="s">
        <v>246</v>
      </c>
      <c r="D249" t="s">
        <v>100</v>
      </c>
      <c r="E249">
        <v>13500</v>
      </c>
      <c r="F249">
        <v>13500</v>
      </c>
      <c r="G249">
        <v>0</v>
      </c>
      <c r="H249" t="s">
        <v>18</v>
      </c>
      <c r="I249">
        <v>0</v>
      </c>
      <c r="J249" t="s">
        <v>164</v>
      </c>
      <c r="K249" t="s">
        <v>41</v>
      </c>
      <c r="L249" t="s">
        <v>42</v>
      </c>
      <c r="M249" t="s">
        <v>42</v>
      </c>
      <c r="N249" t="s">
        <v>41</v>
      </c>
      <c r="O249" t="s">
        <v>42</v>
      </c>
      <c r="P249" t="s">
        <v>41</v>
      </c>
    </row>
    <row r="250" spans="1:16" x14ac:dyDescent="0.25">
      <c r="A250">
        <v>275</v>
      </c>
      <c r="B250" s="1">
        <v>40486</v>
      </c>
      <c r="C250" t="s">
        <v>247</v>
      </c>
      <c r="D250" t="s">
        <v>100</v>
      </c>
      <c r="E250">
        <v>413529.75</v>
      </c>
      <c r="F250">
        <v>413529.75</v>
      </c>
      <c r="G250">
        <v>0</v>
      </c>
      <c r="H250" t="s">
        <v>18</v>
      </c>
      <c r="I250">
        <v>0</v>
      </c>
      <c r="J250" t="s">
        <v>164</v>
      </c>
      <c r="K250" t="s">
        <v>41</v>
      </c>
      <c r="L250" t="s">
        <v>42</v>
      </c>
      <c r="M250" t="s">
        <v>42</v>
      </c>
      <c r="N250" t="s">
        <v>41</v>
      </c>
      <c r="O250" t="s">
        <v>42</v>
      </c>
      <c r="P250" t="s">
        <v>41</v>
      </c>
    </row>
    <row r="251" spans="1:16" x14ac:dyDescent="0.25">
      <c r="A251">
        <v>276</v>
      </c>
      <c r="B251" s="1">
        <v>40486</v>
      </c>
      <c r="C251" t="s">
        <v>248</v>
      </c>
      <c r="D251" t="s">
        <v>100</v>
      </c>
      <c r="E251">
        <v>58307.72</v>
      </c>
      <c r="F251">
        <v>58307.72</v>
      </c>
      <c r="G251">
        <v>0</v>
      </c>
      <c r="H251" t="s">
        <v>18</v>
      </c>
      <c r="I251">
        <v>0</v>
      </c>
      <c r="J251" t="s">
        <v>164</v>
      </c>
      <c r="K251" t="s">
        <v>55</v>
      </c>
      <c r="L251" t="s">
        <v>56</v>
      </c>
      <c r="M251" t="s">
        <v>56</v>
      </c>
      <c r="N251" t="s">
        <v>55</v>
      </c>
      <c r="O251" t="s">
        <v>56</v>
      </c>
      <c r="P251" t="s">
        <v>55</v>
      </c>
    </row>
    <row r="252" spans="1:16" x14ac:dyDescent="0.25">
      <c r="A252">
        <v>277</v>
      </c>
      <c r="B252" s="1">
        <v>40486</v>
      </c>
      <c r="C252" t="s">
        <v>249</v>
      </c>
      <c r="D252" t="s">
        <v>100</v>
      </c>
      <c r="E252">
        <v>3646.26</v>
      </c>
      <c r="F252">
        <v>3646.26</v>
      </c>
      <c r="G252">
        <v>0</v>
      </c>
      <c r="H252" t="s">
        <v>18</v>
      </c>
      <c r="I252">
        <v>0</v>
      </c>
      <c r="J252" t="s">
        <v>164</v>
      </c>
      <c r="K252" t="s">
        <v>68</v>
      </c>
      <c r="L252" t="s">
        <v>69</v>
      </c>
      <c r="M252" t="s">
        <v>69</v>
      </c>
      <c r="N252" t="s">
        <v>68</v>
      </c>
      <c r="O252" t="s">
        <v>69</v>
      </c>
      <c r="P252" t="s">
        <v>68</v>
      </c>
    </row>
    <row r="253" spans="1:16" x14ac:dyDescent="0.25">
      <c r="A253">
        <v>278</v>
      </c>
      <c r="B253" s="1">
        <v>40486</v>
      </c>
      <c r="C253" t="s">
        <v>250</v>
      </c>
      <c r="D253" t="s">
        <v>100</v>
      </c>
      <c r="E253">
        <v>176679.09</v>
      </c>
      <c r="F253">
        <v>176679.09</v>
      </c>
      <c r="G253">
        <v>0</v>
      </c>
      <c r="H253" t="s">
        <v>18</v>
      </c>
      <c r="I253">
        <v>0</v>
      </c>
      <c r="J253" t="s">
        <v>164</v>
      </c>
      <c r="K253" t="s">
        <v>36</v>
      </c>
      <c r="L253" t="s">
        <v>37</v>
      </c>
      <c r="M253" t="s">
        <v>37</v>
      </c>
      <c r="N253" t="s">
        <v>36</v>
      </c>
      <c r="O253" t="s">
        <v>37</v>
      </c>
      <c r="P253" t="s">
        <v>36</v>
      </c>
    </row>
    <row r="254" spans="1:16" x14ac:dyDescent="0.25">
      <c r="A254">
        <v>279</v>
      </c>
      <c r="B254" s="1">
        <v>40486</v>
      </c>
      <c r="C254" t="s">
        <v>251</v>
      </c>
      <c r="D254" t="s">
        <v>100</v>
      </c>
      <c r="E254">
        <v>32250.95</v>
      </c>
      <c r="F254">
        <v>32250.95</v>
      </c>
      <c r="G254">
        <v>0</v>
      </c>
      <c r="H254" t="s">
        <v>18</v>
      </c>
      <c r="I254">
        <v>0</v>
      </c>
      <c r="J254" t="s">
        <v>164</v>
      </c>
      <c r="K254" t="s">
        <v>36</v>
      </c>
      <c r="L254" t="s">
        <v>37</v>
      </c>
      <c r="M254" t="s">
        <v>37</v>
      </c>
      <c r="N254" t="s">
        <v>36</v>
      </c>
      <c r="O254" t="s">
        <v>37</v>
      </c>
      <c r="P254" t="s">
        <v>36</v>
      </c>
    </row>
    <row r="255" spans="1:16" x14ac:dyDescent="0.25">
      <c r="A255">
        <v>280</v>
      </c>
      <c r="B255" s="1">
        <v>40486</v>
      </c>
      <c r="C255" t="s">
        <v>252</v>
      </c>
      <c r="D255" t="s">
        <v>100</v>
      </c>
      <c r="E255">
        <v>68275.63</v>
      </c>
      <c r="F255">
        <v>68275.63</v>
      </c>
      <c r="G255">
        <v>0</v>
      </c>
      <c r="H255" t="s">
        <v>18</v>
      </c>
      <c r="I255">
        <v>0</v>
      </c>
      <c r="J255" t="s">
        <v>164</v>
      </c>
      <c r="K255" t="s">
        <v>61</v>
      </c>
      <c r="L255" t="s">
        <v>62</v>
      </c>
      <c r="M255" t="s">
        <v>62</v>
      </c>
      <c r="N255" t="s">
        <v>61</v>
      </c>
      <c r="O255" t="s">
        <v>62</v>
      </c>
      <c r="P255" t="s">
        <v>61</v>
      </c>
    </row>
    <row r="256" spans="1:16" x14ac:dyDescent="0.25">
      <c r="A256">
        <v>281</v>
      </c>
      <c r="B256" s="1">
        <v>40486</v>
      </c>
      <c r="C256" t="s">
        <v>253</v>
      </c>
      <c r="D256" t="s">
        <v>170</v>
      </c>
      <c r="E256">
        <v>6310.6</v>
      </c>
      <c r="F256">
        <v>6310.6</v>
      </c>
      <c r="G256">
        <v>0</v>
      </c>
      <c r="H256" t="s">
        <v>134</v>
      </c>
      <c r="I256">
        <v>6310.6</v>
      </c>
      <c r="J256" t="s">
        <v>164</v>
      </c>
      <c r="K256" t="s">
        <v>26</v>
      </c>
      <c r="L256" t="s">
        <v>27</v>
      </c>
      <c r="M256" t="s">
        <v>27</v>
      </c>
      <c r="N256" t="s">
        <v>26</v>
      </c>
      <c r="O256" t="s">
        <v>27</v>
      </c>
      <c r="P256" t="s">
        <v>26</v>
      </c>
    </row>
    <row r="257" spans="1:16" x14ac:dyDescent="0.25">
      <c r="A257">
        <v>282</v>
      </c>
      <c r="B257" s="1">
        <v>40287</v>
      </c>
      <c r="C257" t="s">
        <v>254</v>
      </c>
      <c r="D257" t="s">
        <v>100</v>
      </c>
      <c r="E257">
        <v>12174.1</v>
      </c>
      <c r="F257">
        <v>12174.1</v>
      </c>
      <c r="G257">
        <v>0</v>
      </c>
      <c r="H257" t="s">
        <v>18</v>
      </c>
      <c r="I257">
        <v>0</v>
      </c>
      <c r="J257" t="s">
        <v>164</v>
      </c>
      <c r="K257" t="s">
        <v>55</v>
      </c>
      <c r="L257" t="s">
        <v>56</v>
      </c>
      <c r="M257" t="s">
        <v>56</v>
      </c>
      <c r="N257" t="s">
        <v>55</v>
      </c>
      <c r="O257" t="s">
        <v>56</v>
      </c>
      <c r="P257" t="s">
        <v>55</v>
      </c>
    </row>
    <row r="258" spans="1:16" x14ac:dyDescent="0.25">
      <c r="A258">
        <v>283</v>
      </c>
      <c r="B258" s="1">
        <v>40554</v>
      </c>
      <c r="C258" t="s">
        <v>236</v>
      </c>
      <c r="D258" t="s">
        <v>100</v>
      </c>
      <c r="E258">
        <v>2000</v>
      </c>
      <c r="F258">
        <v>2000</v>
      </c>
      <c r="G258">
        <v>0</v>
      </c>
      <c r="H258" t="s">
        <v>18</v>
      </c>
      <c r="I258">
        <v>0</v>
      </c>
      <c r="J258" t="s">
        <v>164</v>
      </c>
      <c r="K258" t="s">
        <v>79</v>
      </c>
      <c r="L258" t="s">
        <v>80</v>
      </c>
      <c r="M258" t="s">
        <v>80</v>
      </c>
      <c r="N258" t="s">
        <v>79</v>
      </c>
      <c r="O258" t="s">
        <v>80</v>
      </c>
      <c r="P258" t="s">
        <v>79</v>
      </c>
    </row>
    <row r="259" spans="1:16" x14ac:dyDescent="0.25">
      <c r="A259">
        <v>284</v>
      </c>
      <c r="B259" s="1">
        <v>40576</v>
      </c>
      <c r="C259" t="s">
        <v>255</v>
      </c>
      <c r="D259" t="s">
        <v>100</v>
      </c>
      <c r="E259">
        <v>2500</v>
      </c>
      <c r="F259">
        <v>2500</v>
      </c>
      <c r="G259">
        <v>0</v>
      </c>
      <c r="H259" t="s">
        <v>18</v>
      </c>
      <c r="I259">
        <v>0</v>
      </c>
      <c r="J259" t="s">
        <v>164</v>
      </c>
      <c r="K259" t="s">
        <v>79</v>
      </c>
      <c r="L259" t="s">
        <v>80</v>
      </c>
      <c r="M259" t="s">
        <v>80</v>
      </c>
      <c r="N259" t="s">
        <v>79</v>
      </c>
      <c r="O259" t="s">
        <v>80</v>
      </c>
      <c r="P259" t="s">
        <v>79</v>
      </c>
    </row>
    <row r="260" spans="1:16" x14ac:dyDescent="0.25">
      <c r="A260">
        <v>285</v>
      </c>
      <c r="B260" s="1">
        <v>40612</v>
      </c>
      <c r="C260" t="s">
        <v>236</v>
      </c>
      <c r="D260" t="s">
        <v>100</v>
      </c>
      <c r="E260">
        <v>467.51</v>
      </c>
      <c r="F260">
        <v>467.51</v>
      </c>
      <c r="G260">
        <v>0</v>
      </c>
      <c r="H260" t="s">
        <v>18</v>
      </c>
      <c r="I260">
        <v>0</v>
      </c>
      <c r="J260" t="s">
        <v>164</v>
      </c>
      <c r="K260" t="s">
        <v>79</v>
      </c>
      <c r="L260" t="s">
        <v>80</v>
      </c>
      <c r="M260" t="s">
        <v>80</v>
      </c>
      <c r="N260" t="s">
        <v>79</v>
      </c>
      <c r="O260" t="s">
        <v>80</v>
      </c>
      <c r="P260" t="s">
        <v>79</v>
      </c>
    </row>
    <row r="261" spans="1:16" x14ac:dyDescent="0.25">
      <c r="A261">
        <v>286</v>
      </c>
      <c r="B261" s="1">
        <v>40820</v>
      </c>
      <c r="C261" t="s">
        <v>132</v>
      </c>
      <c r="D261" t="s">
        <v>100</v>
      </c>
      <c r="E261">
        <v>1013.78</v>
      </c>
      <c r="F261">
        <v>1013.78</v>
      </c>
      <c r="G261">
        <v>0</v>
      </c>
      <c r="H261" t="s">
        <v>18</v>
      </c>
      <c r="I261">
        <v>0</v>
      </c>
      <c r="J261" t="s">
        <v>164</v>
      </c>
      <c r="K261" t="s">
        <v>93</v>
      </c>
      <c r="L261" t="s">
        <v>94</v>
      </c>
      <c r="M261" t="s">
        <v>94</v>
      </c>
      <c r="N261" t="s">
        <v>93</v>
      </c>
      <c r="O261" t="s">
        <v>94</v>
      </c>
      <c r="P261" t="s">
        <v>93</v>
      </c>
    </row>
    <row r="262" spans="1:16" x14ac:dyDescent="0.25">
      <c r="A262">
        <v>287</v>
      </c>
      <c r="B262" s="1">
        <v>40842</v>
      </c>
      <c r="C262" t="s">
        <v>236</v>
      </c>
      <c r="D262" t="s">
        <v>100</v>
      </c>
      <c r="E262">
        <v>1186.97</v>
      </c>
      <c r="F262">
        <v>1186.97</v>
      </c>
      <c r="G262">
        <v>0</v>
      </c>
      <c r="H262" t="s">
        <v>18</v>
      </c>
      <c r="I262">
        <v>0</v>
      </c>
      <c r="J262" t="s">
        <v>164</v>
      </c>
      <c r="K262" t="s">
        <v>79</v>
      </c>
      <c r="L262" t="s">
        <v>80</v>
      </c>
      <c r="M262" t="s">
        <v>80</v>
      </c>
      <c r="N262" t="s">
        <v>79</v>
      </c>
      <c r="O262" t="s">
        <v>80</v>
      </c>
      <c r="P262" t="s">
        <v>79</v>
      </c>
    </row>
    <row r="263" spans="1:16" x14ac:dyDescent="0.25">
      <c r="A263">
        <v>288</v>
      </c>
      <c r="B263" s="1">
        <v>40724</v>
      </c>
      <c r="C263" t="s">
        <v>256</v>
      </c>
      <c r="D263" t="s">
        <v>100</v>
      </c>
      <c r="E263">
        <v>5900</v>
      </c>
      <c r="F263">
        <v>5900</v>
      </c>
      <c r="G263">
        <v>0</v>
      </c>
      <c r="H263" t="s">
        <v>18</v>
      </c>
      <c r="I263">
        <v>0</v>
      </c>
      <c r="J263" t="s">
        <v>164</v>
      </c>
      <c r="K263" t="s">
        <v>55</v>
      </c>
      <c r="L263" t="s">
        <v>56</v>
      </c>
      <c r="M263" t="s">
        <v>56</v>
      </c>
      <c r="N263" t="s">
        <v>55</v>
      </c>
      <c r="O263" t="s">
        <v>56</v>
      </c>
      <c r="P263" t="s">
        <v>55</v>
      </c>
    </row>
    <row r="264" spans="1:16" x14ac:dyDescent="0.25">
      <c r="A264">
        <v>289</v>
      </c>
      <c r="B264" s="1">
        <v>40724</v>
      </c>
      <c r="C264" t="s">
        <v>256</v>
      </c>
      <c r="D264" t="s">
        <v>100</v>
      </c>
      <c r="E264">
        <v>29700</v>
      </c>
      <c r="F264">
        <v>29700</v>
      </c>
      <c r="G264">
        <v>0</v>
      </c>
      <c r="H264" t="s">
        <v>18</v>
      </c>
      <c r="I264">
        <v>0</v>
      </c>
      <c r="J264" t="s">
        <v>164</v>
      </c>
      <c r="K264" t="s">
        <v>55</v>
      </c>
      <c r="L264" t="s">
        <v>56</v>
      </c>
      <c r="M264" t="s">
        <v>56</v>
      </c>
      <c r="N264" t="s">
        <v>55</v>
      </c>
      <c r="O264" t="s">
        <v>56</v>
      </c>
      <c r="P264" t="s">
        <v>55</v>
      </c>
    </row>
    <row r="265" spans="1:16" x14ac:dyDescent="0.25">
      <c r="A265">
        <v>290</v>
      </c>
      <c r="B265" s="1">
        <v>40827</v>
      </c>
      <c r="C265" t="s">
        <v>257</v>
      </c>
      <c r="D265" t="s">
        <v>100</v>
      </c>
      <c r="E265">
        <v>136657.59</v>
      </c>
      <c r="F265">
        <v>136657.59</v>
      </c>
      <c r="G265">
        <v>0</v>
      </c>
      <c r="H265" t="s">
        <v>18</v>
      </c>
      <c r="I265">
        <v>0</v>
      </c>
      <c r="J265" t="s">
        <v>164</v>
      </c>
      <c r="K265" t="s">
        <v>55</v>
      </c>
      <c r="L265" t="s">
        <v>56</v>
      </c>
      <c r="M265" t="s">
        <v>56</v>
      </c>
      <c r="N265" t="s">
        <v>55</v>
      </c>
      <c r="O265" t="s">
        <v>56</v>
      </c>
      <c r="P265" t="s">
        <v>55</v>
      </c>
    </row>
    <row r="266" spans="1:16" x14ac:dyDescent="0.25">
      <c r="A266">
        <v>291</v>
      </c>
      <c r="B266" s="1">
        <v>40878</v>
      </c>
      <c r="C266" t="s">
        <v>258</v>
      </c>
      <c r="D266" t="s">
        <v>100</v>
      </c>
      <c r="E266">
        <v>129532.18</v>
      </c>
      <c r="F266">
        <v>129532.18</v>
      </c>
      <c r="G266">
        <v>0</v>
      </c>
      <c r="H266" t="s">
        <v>18</v>
      </c>
      <c r="I266">
        <v>0</v>
      </c>
      <c r="J266" t="s">
        <v>164</v>
      </c>
      <c r="K266" t="s">
        <v>55</v>
      </c>
      <c r="L266" t="s">
        <v>56</v>
      </c>
      <c r="M266" t="s">
        <v>56</v>
      </c>
      <c r="N266" t="s">
        <v>55</v>
      </c>
      <c r="O266" t="s">
        <v>56</v>
      </c>
      <c r="P266" t="s">
        <v>55</v>
      </c>
    </row>
    <row r="267" spans="1:16" x14ac:dyDescent="0.25">
      <c r="A267">
        <v>292</v>
      </c>
      <c r="B267" s="1">
        <v>40544</v>
      </c>
      <c r="C267" t="s">
        <v>259</v>
      </c>
      <c r="D267" t="s">
        <v>100</v>
      </c>
      <c r="E267">
        <v>11939.36</v>
      </c>
      <c r="F267">
        <v>11939.36</v>
      </c>
      <c r="G267">
        <v>0</v>
      </c>
      <c r="H267" t="s">
        <v>18</v>
      </c>
      <c r="I267">
        <v>0</v>
      </c>
      <c r="J267" t="s">
        <v>164</v>
      </c>
      <c r="K267" t="s">
        <v>55</v>
      </c>
      <c r="L267" t="s">
        <v>56</v>
      </c>
      <c r="M267" t="s">
        <v>56</v>
      </c>
      <c r="N267" t="s">
        <v>55</v>
      </c>
      <c r="O267" t="s">
        <v>56</v>
      </c>
      <c r="P267" t="s">
        <v>55</v>
      </c>
    </row>
    <row r="268" spans="1:16" x14ac:dyDescent="0.25">
      <c r="A268">
        <v>293</v>
      </c>
      <c r="B268" s="1">
        <v>41116</v>
      </c>
      <c r="C268" t="s">
        <v>260</v>
      </c>
      <c r="D268" t="s">
        <v>100</v>
      </c>
      <c r="E268">
        <v>55860.23</v>
      </c>
      <c r="F268">
        <v>55860.23</v>
      </c>
      <c r="G268">
        <v>0</v>
      </c>
      <c r="H268" t="s">
        <v>18</v>
      </c>
      <c r="I268">
        <v>0</v>
      </c>
      <c r="J268" t="s">
        <v>164</v>
      </c>
      <c r="K268" t="s">
        <v>55</v>
      </c>
      <c r="L268" t="s">
        <v>56</v>
      </c>
      <c r="M268" t="s">
        <v>56</v>
      </c>
      <c r="N268" t="s">
        <v>55</v>
      </c>
      <c r="O268" t="s">
        <v>56</v>
      </c>
      <c r="P268" t="s">
        <v>55</v>
      </c>
    </row>
    <row r="269" spans="1:16" x14ac:dyDescent="0.25">
      <c r="A269">
        <v>294</v>
      </c>
      <c r="B269" s="1">
        <v>41184</v>
      </c>
      <c r="C269" t="s">
        <v>261</v>
      </c>
      <c r="D269" t="s">
        <v>100</v>
      </c>
      <c r="E269">
        <v>47000</v>
      </c>
      <c r="F269">
        <v>47000</v>
      </c>
      <c r="G269">
        <v>0</v>
      </c>
      <c r="H269" t="s">
        <v>18</v>
      </c>
      <c r="I269">
        <v>0</v>
      </c>
      <c r="J269" t="s">
        <v>164</v>
      </c>
      <c r="K269" t="s">
        <v>41</v>
      </c>
      <c r="L269" t="s">
        <v>42</v>
      </c>
      <c r="M269" t="s">
        <v>42</v>
      </c>
      <c r="N269" t="s">
        <v>41</v>
      </c>
      <c r="O269" t="s">
        <v>42</v>
      </c>
      <c r="P269" t="s">
        <v>41</v>
      </c>
    </row>
    <row r="270" spans="1:16" x14ac:dyDescent="0.25">
      <c r="A270">
        <v>295</v>
      </c>
      <c r="B270" s="1">
        <v>41184</v>
      </c>
      <c r="C270" t="s">
        <v>262</v>
      </c>
      <c r="D270" t="s">
        <v>100</v>
      </c>
      <c r="E270">
        <v>18660</v>
      </c>
      <c r="F270">
        <v>18660</v>
      </c>
      <c r="G270">
        <v>0</v>
      </c>
      <c r="H270" t="s">
        <v>18</v>
      </c>
      <c r="I270">
        <v>0</v>
      </c>
      <c r="J270" t="s">
        <v>164</v>
      </c>
      <c r="K270" t="s">
        <v>55</v>
      </c>
      <c r="L270" t="s">
        <v>56</v>
      </c>
      <c r="M270" t="s">
        <v>56</v>
      </c>
      <c r="N270" t="s">
        <v>55</v>
      </c>
      <c r="O270" t="s">
        <v>56</v>
      </c>
      <c r="P270" t="s">
        <v>55</v>
      </c>
    </row>
    <row r="271" spans="1:16" x14ac:dyDescent="0.25">
      <c r="A271">
        <v>296</v>
      </c>
      <c r="B271" s="1">
        <v>41223</v>
      </c>
      <c r="C271" t="s">
        <v>263</v>
      </c>
      <c r="D271" t="s">
        <v>100</v>
      </c>
      <c r="E271">
        <v>45000</v>
      </c>
      <c r="F271">
        <v>45000</v>
      </c>
      <c r="G271">
        <v>0</v>
      </c>
      <c r="H271" t="s">
        <v>18</v>
      </c>
      <c r="I271">
        <v>0</v>
      </c>
      <c r="J271" t="s">
        <v>164</v>
      </c>
      <c r="K271" t="s">
        <v>36</v>
      </c>
      <c r="L271" t="s">
        <v>37</v>
      </c>
      <c r="M271" t="s">
        <v>37</v>
      </c>
      <c r="N271" t="s">
        <v>36</v>
      </c>
      <c r="O271" t="s">
        <v>37</v>
      </c>
      <c r="P271" t="s">
        <v>36</v>
      </c>
    </row>
    <row r="272" spans="1:16" x14ac:dyDescent="0.25">
      <c r="A272">
        <v>297</v>
      </c>
      <c r="B272" s="1">
        <v>41246</v>
      </c>
      <c r="C272" t="s">
        <v>264</v>
      </c>
      <c r="D272" t="s">
        <v>100</v>
      </c>
      <c r="E272">
        <v>1257.79</v>
      </c>
      <c r="F272">
        <v>1257.79</v>
      </c>
      <c r="G272">
        <v>0</v>
      </c>
      <c r="H272" t="s">
        <v>18</v>
      </c>
      <c r="I272">
        <v>0</v>
      </c>
      <c r="J272" t="s">
        <v>164</v>
      </c>
      <c r="K272" t="s">
        <v>213</v>
      </c>
      <c r="L272" t="s">
        <v>214</v>
      </c>
      <c r="M272" t="s">
        <v>214</v>
      </c>
      <c r="N272" t="s">
        <v>213</v>
      </c>
      <c r="O272" t="s">
        <v>214</v>
      </c>
      <c r="P272" t="s">
        <v>213</v>
      </c>
    </row>
    <row r="273" spans="1:16" x14ac:dyDescent="0.25">
      <c r="A273">
        <v>298</v>
      </c>
      <c r="B273" s="1">
        <v>41542</v>
      </c>
      <c r="C273" t="s">
        <v>265</v>
      </c>
      <c r="D273" t="s">
        <v>100</v>
      </c>
      <c r="E273">
        <v>10666.67</v>
      </c>
      <c r="F273">
        <v>10666.67</v>
      </c>
      <c r="G273">
        <v>0</v>
      </c>
      <c r="H273" t="s">
        <v>18</v>
      </c>
      <c r="I273">
        <v>0</v>
      </c>
      <c r="J273" t="s">
        <v>164</v>
      </c>
      <c r="K273" t="s">
        <v>79</v>
      </c>
      <c r="L273" t="s">
        <v>80</v>
      </c>
      <c r="M273" t="s">
        <v>80</v>
      </c>
      <c r="N273" t="s">
        <v>79</v>
      </c>
      <c r="O273" t="s">
        <v>80</v>
      </c>
      <c r="P273" t="s">
        <v>79</v>
      </c>
    </row>
    <row r="274" spans="1:16" x14ac:dyDescent="0.25">
      <c r="A274">
        <v>299</v>
      </c>
      <c r="B274" s="1">
        <v>41542</v>
      </c>
      <c r="C274" t="s">
        <v>265</v>
      </c>
      <c r="D274" t="s">
        <v>100</v>
      </c>
      <c r="E274">
        <v>10666.67</v>
      </c>
      <c r="F274">
        <v>10666.67</v>
      </c>
      <c r="G274">
        <v>0</v>
      </c>
      <c r="H274" t="s">
        <v>18</v>
      </c>
      <c r="I274">
        <v>0</v>
      </c>
      <c r="J274" t="s">
        <v>164</v>
      </c>
      <c r="K274" t="s">
        <v>79</v>
      </c>
      <c r="L274" t="s">
        <v>80</v>
      </c>
      <c r="M274" t="s">
        <v>80</v>
      </c>
      <c r="N274" t="s">
        <v>79</v>
      </c>
      <c r="O274" t="s">
        <v>80</v>
      </c>
      <c r="P274" t="s">
        <v>79</v>
      </c>
    </row>
    <row r="275" spans="1:16" x14ac:dyDescent="0.25">
      <c r="A275">
        <v>300</v>
      </c>
      <c r="B275" s="1">
        <v>41542</v>
      </c>
      <c r="C275" t="s">
        <v>265</v>
      </c>
      <c r="D275" t="s">
        <v>100</v>
      </c>
      <c r="E275">
        <v>10666.66</v>
      </c>
      <c r="F275">
        <v>10666.66</v>
      </c>
      <c r="G275">
        <v>0</v>
      </c>
      <c r="H275" t="s">
        <v>18</v>
      </c>
      <c r="I275">
        <v>0</v>
      </c>
      <c r="J275" t="s">
        <v>164</v>
      </c>
      <c r="K275" t="s">
        <v>79</v>
      </c>
      <c r="L275" t="s">
        <v>80</v>
      </c>
      <c r="M275" t="s">
        <v>80</v>
      </c>
      <c r="N275" t="s">
        <v>79</v>
      </c>
      <c r="O275" t="s">
        <v>80</v>
      </c>
      <c r="P275" t="s">
        <v>79</v>
      </c>
    </row>
    <row r="276" spans="1:16" x14ac:dyDescent="0.25">
      <c r="A276">
        <v>302</v>
      </c>
      <c r="B276" s="1">
        <v>41365</v>
      </c>
      <c r="C276" t="s">
        <v>266</v>
      </c>
      <c r="D276" t="s">
        <v>100</v>
      </c>
      <c r="E276">
        <v>14400</v>
      </c>
      <c r="F276">
        <v>14400</v>
      </c>
      <c r="G276">
        <v>0</v>
      </c>
      <c r="H276" t="s">
        <v>18</v>
      </c>
      <c r="I276">
        <v>0</v>
      </c>
      <c r="J276" t="s">
        <v>164</v>
      </c>
      <c r="K276" t="s">
        <v>36</v>
      </c>
      <c r="L276" t="s">
        <v>37</v>
      </c>
      <c r="M276" t="s">
        <v>37</v>
      </c>
      <c r="N276" t="s">
        <v>36</v>
      </c>
      <c r="O276" t="s">
        <v>37</v>
      </c>
      <c r="P276" t="s">
        <v>36</v>
      </c>
    </row>
    <row r="277" spans="1:16" x14ac:dyDescent="0.25">
      <c r="A277">
        <v>303</v>
      </c>
      <c r="B277" s="1">
        <v>41639</v>
      </c>
      <c r="C277" t="s">
        <v>267</v>
      </c>
      <c r="D277" t="s">
        <v>100</v>
      </c>
      <c r="E277">
        <v>507532.23</v>
      </c>
      <c r="F277">
        <v>507532.23</v>
      </c>
      <c r="G277">
        <v>0</v>
      </c>
      <c r="H277" t="s">
        <v>18</v>
      </c>
      <c r="I277">
        <v>0</v>
      </c>
      <c r="J277" t="s">
        <v>164</v>
      </c>
      <c r="K277" t="s">
        <v>55</v>
      </c>
      <c r="L277" t="s">
        <v>56</v>
      </c>
      <c r="M277" t="s">
        <v>56</v>
      </c>
      <c r="N277" t="s">
        <v>55</v>
      </c>
      <c r="O277" t="s">
        <v>56</v>
      </c>
      <c r="P277" t="s">
        <v>55</v>
      </c>
    </row>
    <row r="278" spans="1:16" x14ac:dyDescent="0.25">
      <c r="A278">
        <v>304</v>
      </c>
      <c r="B278" s="1">
        <v>41639</v>
      </c>
      <c r="C278" t="s">
        <v>268</v>
      </c>
      <c r="D278" t="s">
        <v>100</v>
      </c>
      <c r="E278">
        <v>41900.980000000003</v>
      </c>
      <c r="F278">
        <v>41900.980000000003</v>
      </c>
      <c r="G278">
        <v>0</v>
      </c>
      <c r="H278" t="s">
        <v>18</v>
      </c>
      <c r="I278">
        <v>0</v>
      </c>
      <c r="J278" t="s">
        <v>164</v>
      </c>
      <c r="K278" t="s">
        <v>55</v>
      </c>
      <c r="L278" t="s">
        <v>56</v>
      </c>
      <c r="M278" t="s">
        <v>56</v>
      </c>
      <c r="N278" t="s">
        <v>55</v>
      </c>
      <c r="O278" t="s">
        <v>56</v>
      </c>
      <c r="P278" t="s">
        <v>55</v>
      </c>
    </row>
    <row r="279" spans="1:16" x14ac:dyDescent="0.25">
      <c r="A279">
        <v>305</v>
      </c>
      <c r="B279" s="1">
        <v>41439</v>
      </c>
      <c r="C279" t="s">
        <v>269</v>
      </c>
      <c r="D279" t="s">
        <v>100</v>
      </c>
      <c r="E279">
        <v>11500</v>
      </c>
      <c r="F279">
        <v>11500</v>
      </c>
      <c r="G279">
        <v>0</v>
      </c>
      <c r="H279" t="s">
        <v>18</v>
      </c>
      <c r="I279">
        <v>0</v>
      </c>
      <c r="J279" t="s">
        <v>164</v>
      </c>
      <c r="K279" t="s">
        <v>79</v>
      </c>
      <c r="L279" t="s">
        <v>80</v>
      </c>
      <c r="M279" t="s">
        <v>80</v>
      </c>
      <c r="N279" t="s">
        <v>79</v>
      </c>
      <c r="O279" t="s">
        <v>80</v>
      </c>
      <c r="P279" t="s">
        <v>79</v>
      </c>
    </row>
    <row r="280" spans="1:16" x14ac:dyDescent="0.25">
      <c r="A280">
        <v>306</v>
      </c>
      <c r="B280" s="1">
        <v>41486</v>
      </c>
      <c r="C280" t="s">
        <v>270</v>
      </c>
      <c r="D280" t="s">
        <v>100</v>
      </c>
      <c r="E280">
        <v>10500</v>
      </c>
      <c r="F280">
        <v>10500</v>
      </c>
      <c r="G280">
        <v>0</v>
      </c>
      <c r="H280" t="s">
        <v>18</v>
      </c>
      <c r="I280">
        <v>0</v>
      </c>
      <c r="J280" t="s">
        <v>164</v>
      </c>
      <c r="K280" t="s">
        <v>41</v>
      </c>
      <c r="L280" t="s">
        <v>42</v>
      </c>
      <c r="M280" t="s">
        <v>42</v>
      </c>
      <c r="N280" t="s">
        <v>41</v>
      </c>
      <c r="O280" t="s">
        <v>42</v>
      </c>
      <c r="P280" t="s">
        <v>41</v>
      </c>
    </row>
    <row r="281" spans="1:16" x14ac:dyDescent="0.25">
      <c r="A281">
        <v>307</v>
      </c>
      <c r="B281" s="1">
        <v>41619</v>
      </c>
      <c r="C281" t="s">
        <v>271</v>
      </c>
      <c r="D281" t="s">
        <v>100</v>
      </c>
      <c r="E281">
        <v>6186</v>
      </c>
      <c r="F281">
        <v>6186</v>
      </c>
      <c r="G281">
        <v>0</v>
      </c>
      <c r="H281" t="s">
        <v>18</v>
      </c>
      <c r="I281">
        <v>0</v>
      </c>
      <c r="J281" t="s">
        <v>164</v>
      </c>
      <c r="K281" t="s">
        <v>93</v>
      </c>
      <c r="L281" t="s">
        <v>94</v>
      </c>
      <c r="M281" t="s">
        <v>94</v>
      </c>
      <c r="N281" t="s">
        <v>93</v>
      </c>
      <c r="O281" t="s">
        <v>94</v>
      </c>
      <c r="P281" t="s">
        <v>93</v>
      </c>
    </row>
    <row r="282" spans="1:16" x14ac:dyDescent="0.25">
      <c r="A282">
        <v>308</v>
      </c>
      <c r="B282" s="1">
        <v>41530</v>
      </c>
      <c r="C282" t="s">
        <v>272</v>
      </c>
      <c r="D282" t="s">
        <v>100</v>
      </c>
      <c r="E282">
        <v>5019</v>
      </c>
      <c r="F282">
        <v>5019</v>
      </c>
      <c r="G282">
        <v>0</v>
      </c>
      <c r="H282" t="s">
        <v>18</v>
      </c>
      <c r="I282">
        <v>0</v>
      </c>
      <c r="J282" t="s">
        <v>164</v>
      </c>
      <c r="K282" t="s">
        <v>79</v>
      </c>
      <c r="L282" t="s">
        <v>80</v>
      </c>
      <c r="M282" t="s">
        <v>80</v>
      </c>
      <c r="N282" t="s">
        <v>79</v>
      </c>
      <c r="O282" t="s">
        <v>80</v>
      </c>
      <c r="P282" t="s">
        <v>79</v>
      </c>
    </row>
    <row r="283" spans="1:16" x14ac:dyDescent="0.25">
      <c r="A283">
        <v>309</v>
      </c>
      <c r="B283" s="1">
        <v>41640</v>
      </c>
      <c r="C283" t="s">
        <v>273</v>
      </c>
      <c r="D283" t="s">
        <v>100</v>
      </c>
      <c r="E283">
        <v>0</v>
      </c>
      <c r="F283">
        <v>0</v>
      </c>
      <c r="G283">
        <v>0</v>
      </c>
      <c r="H283" t="s">
        <v>18</v>
      </c>
      <c r="I283">
        <v>0</v>
      </c>
      <c r="J283" t="s">
        <v>164</v>
      </c>
      <c r="K283" t="s">
        <v>79</v>
      </c>
      <c r="L283" t="s">
        <v>80</v>
      </c>
      <c r="M283" t="s">
        <v>80</v>
      </c>
      <c r="N283" t="s">
        <v>79</v>
      </c>
      <c r="O283" t="s">
        <v>80</v>
      </c>
      <c r="P283" t="s">
        <v>79</v>
      </c>
    </row>
    <row r="284" spans="1:16" x14ac:dyDescent="0.25">
      <c r="A284">
        <v>310</v>
      </c>
      <c r="B284" s="1">
        <v>41640</v>
      </c>
      <c r="C284" t="s">
        <v>274</v>
      </c>
      <c r="D284" t="s">
        <v>100</v>
      </c>
      <c r="E284">
        <v>0</v>
      </c>
      <c r="F284">
        <v>0</v>
      </c>
      <c r="G284">
        <v>0</v>
      </c>
      <c r="H284" t="s">
        <v>18</v>
      </c>
      <c r="I284">
        <v>0</v>
      </c>
      <c r="J284" t="s">
        <v>164</v>
      </c>
      <c r="K284" t="s">
        <v>55</v>
      </c>
      <c r="L284" t="s">
        <v>56</v>
      </c>
      <c r="M284" t="s">
        <v>56</v>
      </c>
      <c r="N284" t="s">
        <v>55</v>
      </c>
      <c r="O284" t="s">
        <v>56</v>
      </c>
      <c r="P284" t="s">
        <v>55</v>
      </c>
    </row>
    <row r="285" spans="1:16" x14ac:dyDescent="0.25">
      <c r="A285">
        <v>311</v>
      </c>
      <c r="B285" s="1">
        <v>42216</v>
      </c>
      <c r="C285" t="s">
        <v>212</v>
      </c>
      <c r="D285" t="s">
        <v>100</v>
      </c>
      <c r="E285">
        <v>41355</v>
      </c>
      <c r="F285">
        <v>41355</v>
      </c>
      <c r="G285">
        <v>0</v>
      </c>
      <c r="H285" t="s">
        <v>18</v>
      </c>
      <c r="I285">
        <v>0</v>
      </c>
      <c r="J285" t="s">
        <v>164</v>
      </c>
      <c r="K285" t="s">
        <v>213</v>
      </c>
      <c r="L285" t="s">
        <v>214</v>
      </c>
      <c r="M285" t="s">
        <v>214</v>
      </c>
      <c r="N285" t="s">
        <v>213</v>
      </c>
      <c r="O285" t="s">
        <v>214</v>
      </c>
      <c r="P285" t="s">
        <v>213</v>
      </c>
    </row>
    <row r="286" spans="1:16" x14ac:dyDescent="0.25">
      <c r="A286">
        <v>312</v>
      </c>
      <c r="B286" s="1">
        <v>42058</v>
      </c>
      <c r="C286" t="s">
        <v>275</v>
      </c>
      <c r="D286" t="s">
        <v>100</v>
      </c>
      <c r="E286">
        <v>4200</v>
      </c>
      <c r="F286">
        <v>4200</v>
      </c>
      <c r="G286">
        <v>0</v>
      </c>
      <c r="H286" t="s">
        <v>18</v>
      </c>
      <c r="I286">
        <v>0</v>
      </c>
      <c r="J286" t="s">
        <v>164</v>
      </c>
      <c r="K286" t="s">
        <v>79</v>
      </c>
      <c r="L286" t="s">
        <v>80</v>
      </c>
      <c r="M286" t="s">
        <v>80</v>
      </c>
      <c r="N286" t="s">
        <v>79</v>
      </c>
      <c r="O286" t="s">
        <v>80</v>
      </c>
      <c r="P286" t="s">
        <v>79</v>
      </c>
    </row>
    <row r="287" spans="1:16" x14ac:dyDescent="0.25">
      <c r="A287">
        <v>313</v>
      </c>
      <c r="B287" s="1">
        <v>42185</v>
      </c>
      <c r="C287" t="s">
        <v>236</v>
      </c>
      <c r="D287" t="s">
        <v>100</v>
      </c>
      <c r="E287">
        <v>3950</v>
      </c>
      <c r="F287">
        <v>3950</v>
      </c>
      <c r="G287">
        <v>0</v>
      </c>
      <c r="H287" t="s">
        <v>18</v>
      </c>
      <c r="I287">
        <v>0</v>
      </c>
      <c r="J287" t="s">
        <v>164</v>
      </c>
      <c r="K287" t="s">
        <v>79</v>
      </c>
      <c r="L287" t="s">
        <v>80</v>
      </c>
      <c r="M287" t="s">
        <v>80</v>
      </c>
      <c r="N287" t="s">
        <v>79</v>
      </c>
      <c r="O287" t="s">
        <v>80</v>
      </c>
      <c r="P287" t="s">
        <v>79</v>
      </c>
    </row>
    <row r="288" spans="1:16" x14ac:dyDescent="0.25">
      <c r="A288">
        <v>314</v>
      </c>
      <c r="B288" s="1">
        <v>42185</v>
      </c>
      <c r="C288" t="s">
        <v>276</v>
      </c>
      <c r="D288" t="s">
        <v>100</v>
      </c>
      <c r="E288">
        <v>3750</v>
      </c>
      <c r="F288">
        <v>3750</v>
      </c>
      <c r="G288">
        <v>0</v>
      </c>
      <c r="H288" t="s">
        <v>18</v>
      </c>
      <c r="I288">
        <v>0</v>
      </c>
      <c r="J288" t="s">
        <v>164</v>
      </c>
      <c r="K288" t="s">
        <v>213</v>
      </c>
      <c r="L288" t="s">
        <v>214</v>
      </c>
      <c r="M288" t="s">
        <v>214</v>
      </c>
      <c r="N288" t="s">
        <v>213</v>
      </c>
      <c r="O288" t="s">
        <v>214</v>
      </c>
      <c r="P288" t="s">
        <v>213</v>
      </c>
    </row>
    <row r="289" spans="1:16" x14ac:dyDescent="0.25">
      <c r="A289">
        <v>315</v>
      </c>
      <c r="B289" s="1">
        <v>42230</v>
      </c>
      <c r="C289" t="s">
        <v>236</v>
      </c>
      <c r="D289" t="s">
        <v>100</v>
      </c>
      <c r="E289">
        <v>1695</v>
      </c>
      <c r="F289">
        <v>1695</v>
      </c>
      <c r="G289">
        <v>0</v>
      </c>
      <c r="H289" t="s">
        <v>18</v>
      </c>
      <c r="I289">
        <v>0</v>
      </c>
      <c r="J289" t="s">
        <v>164</v>
      </c>
      <c r="K289" t="s">
        <v>79</v>
      </c>
      <c r="L289" t="s">
        <v>80</v>
      </c>
      <c r="M289" t="s">
        <v>80</v>
      </c>
      <c r="N289" t="s">
        <v>79</v>
      </c>
      <c r="O289" t="s">
        <v>80</v>
      </c>
      <c r="P289" t="s">
        <v>79</v>
      </c>
    </row>
    <row r="290" spans="1:16" x14ac:dyDescent="0.25">
      <c r="A290">
        <v>316</v>
      </c>
      <c r="B290" s="1">
        <v>42340</v>
      </c>
      <c r="C290" t="s">
        <v>150</v>
      </c>
      <c r="D290" t="s">
        <v>100</v>
      </c>
      <c r="E290">
        <v>5250</v>
      </c>
      <c r="F290">
        <v>5250</v>
      </c>
      <c r="G290">
        <v>0</v>
      </c>
      <c r="H290" t="s">
        <v>18</v>
      </c>
      <c r="I290">
        <v>0</v>
      </c>
      <c r="J290" t="s">
        <v>164</v>
      </c>
      <c r="K290" t="s">
        <v>36</v>
      </c>
      <c r="L290" t="s">
        <v>37</v>
      </c>
      <c r="M290" t="s">
        <v>37</v>
      </c>
      <c r="N290" t="s">
        <v>36</v>
      </c>
      <c r="O290" t="s">
        <v>37</v>
      </c>
      <c r="P290" t="s">
        <v>36</v>
      </c>
    </row>
    <row r="291" spans="1:16" x14ac:dyDescent="0.25">
      <c r="A291">
        <v>318</v>
      </c>
      <c r="B291" s="1">
        <v>42065</v>
      </c>
      <c r="C291" t="s">
        <v>264</v>
      </c>
      <c r="D291" t="s">
        <v>100</v>
      </c>
      <c r="E291">
        <v>2816.11</v>
      </c>
      <c r="F291">
        <v>2816.11</v>
      </c>
      <c r="G291">
        <v>0</v>
      </c>
      <c r="H291" t="s">
        <v>18</v>
      </c>
      <c r="I291">
        <v>0</v>
      </c>
      <c r="J291" t="s">
        <v>164</v>
      </c>
      <c r="K291" t="s">
        <v>93</v>
      </c>
      <c r="L291" t="s">
        <v>94</v>
      </c>
      <c r="M291" t="s">
        <v>94</v>
      </c>
      <c r="N291" t="s">
        <v>93</v>
      </c>
      <c r="O291" t="s">
        <v>94</v>
      </c>
      <c r="P291" t="s">
        <v>93</v>
      </c>
    </row>
    <row r="292" spans="1:16" x14ac:dyDescent="0.25">
      <c r="A292">
        <v>319</v>
      </c>
      <c r="B292" s="1">
        <v>42156</v>
      </c>
      <c r="C292" t="s">
        <v>277</v>
      </c>
      <c r="D292" t="s">
        <v>100</v>
      </c>
      <c r="E292">
        <v>2155.6</v>
      </c>
      <c r="F292">
        <v>2155.6</v>
      </c>
      <c r="G292">
        <v>0</v>
      </c>
      <c r="H292" t="s">
        <v>18</v>
      </c>
      <c r="I292">
        <v>0</v>
      </c>
      <c r="J292" t="s">
        <v>164</v>
      </c>
      <c r="K292" t="s">
        <v>55</v>
      </c>
      <c r="L292" t="s">
        <v>56</v>
      </c>
      <c r="M292" t="s">
        <v>56</v>
      </c>
      <c r="N292" t="s">
        <v>55</v>
      </c>
      <c r="O292" t="s">
        <v>56</v>
      </c>
      <c r="P292" t="s">
        <v>55</v>
      </c>
    </row>
    <row r="293" spans="1:16" x14ac:dyDescent="0.25">
      <c r="A293">
        <v>322</v>
      </c>
      <c r="B293" s="1">
        <v>42159</v>
      </c>
      <c r="C293" t="s">
        <v>278</v>
      </c>
      <c r="D293" t="s">
        <v>100</v>
      </c>
      <c r="E293">
        <v>2110.69</v>
      </c>
      <c r="F293">
        <v>2110.69</v>
      </c>
      <c r="G293">
        <v>0</v>
      </c>
      <c r="H293" t="s">
        <v>18</v>
      </c>
      <c r="I293">
        <v>0</v>
      </c>
      <c r="J293" t="s">
        <v>164</v>
      </c>
      <c r="K293" t="s">
        <v>79</v>
      </c>
      <c r="L293" t="s">
        <v>80</v>
      </c>
      <c r="M293" t="s">
        <v>80</v>
      </c>
      <c r="N293" t="s">
        <v>79</v>
      </c>
      <c r="O293" t="s">
        <v>80</v>
      </c>
      <c r="P293" t="s">
        <v>79</v>
      </c>
    </row>
    <row r="294" spans="1:16" x14ac:dyDescent="0.25">
      <c r="A294">
        <v>323</v>
      </c>
      <c r="B294" s="1">
        <v>42180</v>
      </c>
      <c r="C294" t="s">
        <v>277</v>
      </c>
      <c r="D294" t="s">
        <v>100</v>
      </c>
      <c r="E294">
        <v>7597.77</v>
      </c>
      <c r="F294">
        <v>7597.77</v>
      </c>
      <c r="G294">
        <v>0</v>
      </c>
      <c r="H294" t="s">
        <v>18</v>
      </c>
      <c r="I294">
        <v>0</v>
      </c>
      <c r="J294" t="s">
        <v>164</v>
      </c>
      <c r="K294" t="s">
        <v>55</v>
      </c>
      <c r="L294" t="s">
        <v>56</v>
      </c>
      <c r="M294" t="s">
        <v>56</v>
      </c>
      <c r="N294" t="s">
        <v>55</v>
      </c>
      <c r="O294" t="s">
        <v>56</v>
      </c>
      <c r="P294" t="s">
        <v>55</v>
      </c>
    </row>
    <row r="295" spans="1:16" x14ac:dyDescent="0.25">
      <c r="A295">
        <v>325</v>
      </c>
      <c r="B295" s="1">
        <v>42200</v>
      </c>
      <c r="C295" t="s">
        <v>279</v>
      </c>
      <c r="D295" t="s">
        <v>100</v>
      </c>
      <c r="E295">
        <v>6016.16</v>
      </c>
      <c r="F295">
        <v>6016.16</v>
      </c>
      <c r="G295">
        <v>0</v>
      </c>
      <c r="H295" t="s">
        <v>18</v>
      </c>
      <c r="I295">
        <v>0</v>
      </c>
      <c r="J295" t="s">
        <v>164</v>
      </c>
      <c r="K295" t="s">
        <v>36</v>
      </c>
      <c r="L295" t="s">
        <v>37</v>
      </c>
      <c r="M295" t="s">
        <v>37</v>
      </c>
      <c r="N295" t="s">
        <v>36</v>
      </c>
      <c r="O295" t="s">
        <v>37</v>
      </c>
      <c r="P295" t="s">
        <v>36</v>
      </c>
    </row>
    <row r="296" spans="1:16" x14ac:dyDescent="0.25">
      <c r="A296">
        <v>327</v>
      </c>
      <c r="B296" s="1">
        <v>42262</v>
      </c>
      <c r="C296" t="s">
        <v>280</v>
      </c>
      <c r="D296" t="s">
        <v>100</v>
      </c>
      <c r="E296">
        <v>19950</v>
      </c>
      <c r="F296">
        <v>19950</v>
      </c>
      <c r="G296">
        <v>0</v>
      </c>
      <c r="H296" t="s">
        <v>18</v>
      </c>
      <c r="I296">
        <v>0</v>
      </c>
      <c r="J296" t="s">
        <v>164</v>
      </c>
      <c r="K296" t="s">
        <v>55</v>
      </c>
      <c r="L296" t="s">
        <v>56</v>
      </c>
      <c r="M296" t="s">
        <v>56</v>
      </c>
      <c r="N296" t="s">
        <v>55</v>
      </c>
      <c r="O296" t="s">
        <v>56</v>
      </c>
      <c r="P296" t="s">
        <v>55</v>
      </c>
    </row>
    <row r="297" spans="1:16" x14ac:dyDescent="0.25">
      <c r="A297">
        <v>328</v>
      </c>
      <c r="B297" s="1">
        <v>42132</v>
      </c>
      <c r="C297" t="s">
        <v>207</v>
      </c>
      <c r="D297" t="s">
        <v>100</v>
      </c>
      <c r="E297">
        <v>325567.19</v>
      </c>
      <c r="F297">
        <v>325567.19</v>
      </c>
      <c r="G297">
        <v>0</v>
      </c>
      <c r="H297" t="s">
        <v>18</v>
      </c>
      <c r="I297">
        <v>0</v>
      </c>
      <c r="J297" t="s">
        <v>164</v>
      </c>
      <c r="K297" t="s">
        <v>44</v>
      </c>
      <c r="L297" t="s">
        <v>45</v>
      </c>
      <c r="M297" t="s">
        <v>45</v>
      </c>
      <c r="N297" t="s">
        <v>44</v>
      </c>
      <c r="O297" t="s">
        <v>45</v>
      </c>
      <c r="P297" t="s">
        <v>44</v>
      </c>
    </row>
    <row r="298" spans="1:16" x14ac:dyDescent="0.25">
      <c r="A298">
        <v>329</v>
      </c>
      <c r="B298" s="1">
        <v>42101</v>
      </c>
      <c r="C298" t="s">
        <v>281</v>
      </c>
      <c r="D298" t="s">
        <v>100</v>
      </c>
      <c r="E298">
        <v>591150.62</v>
      </c>
      <c r="F298">
        <v>591150.62</v>
      </c>
      <c r="G298">
        <v>0</v>
      </c>
      <c r="H298" t="s">
        <v>18</v>
      </c>
      <c r="I298">
        <v>0</v>
      </c>
      <c r="J298" t="s">
        <v>164</v>
      </c>
      <c r="K298" t="s">
        <v>55</v>
      </c>
      <c r="L298" t="s">
        <v>56</v>
      </c>
      <c r="M298" t="s">
        <v>56</v>
      </c>
      <c r="N298" t="s">
        <v>55</v>
      </c>
      <c r="O298" t="s">
        <v>56</v>
      </c>
      <c r="P298" t="s">
        <v>55</v>
      </c>
    </row>
    <row r="299" spans="1:16" x14ac:dyDescent="0.25">
      <c r="A299">
        <v>330</v>
      </c>
      <c r="B299" s="1">
        <v>42132</v>
      </c>
      <c r="C299" t="s">
        <v>282</v>
      </c>
      <c r="D299" t="s">
        <v>100</v>
      </c>
      <c r="E299">
        <v>19950</v>
      </c>
      <c r="F299">
        <v>19950</v>
      </c>
      <c r="G299">
        <v>0</v>
      </c>
      <c r="H299" t="s">
        <v>18</v>
      </c>
      <c r="I299">
        <v>0</v>
      </c>
      <c r="J299" t="s">
        <v>164</v>
      </c>
      <c r="K299" t="s">
        <v>55</v>
      </c>
      <c r="L299" t="s">
        <v>56</v>
      </c>
      <c r="M299" t="s">
        <v>56</v>
      </c>
      <c r="N299" t="s">
        <v>55</v>
      </c>
      <c r="O299" t="s">
        <v>56</v>
      </c>
      <c r="P299" t="s">
        <v>55</v>
      </c>
    </row>
    <row r="300" spans="1:16" x14ac:dyDescent="0.25">
      <c r="A300">
        <v>331</v>
      </c>
      <c r="B300" s="1">
        <v>42089</v>
      </c>
      <c r="C300" t="s">
        <v>283</v>
      </c>
      <c r="D300" t="s">
        <v>100</v>
      </c>
      <c r="E300">
        <v>2661.74</v>
      </c>
      <c r="F300">
        <v>2661.74</v>
      </c>
      <c r="G300">
        <v>0</v>
      </c>
      <c r="H300" t="s">
        <v>18</v>
      </c>
      <c r="I300">
        <v>0</v>
      </c>
      <c r="J300" t="s">
        <v>164</v>
      </c>
      <c r="K300" t="s">
        <v>55</v>
      </c>
      <c r="L300" t="s">
        <v>56</v>
      </c>
      <c r="M300" t="s">
        <v>56</v>
      </c>
      <c r="N300" t="s">
        <v>55</v>
      </c>
      <c r="O300" t="s">
        <v>56</v>
      </c>
      <c r="P300" t="s">
        <v>55</v>
      </c>
    </row>
    <row r="301" spans="1:16" x14ac:dyDescent="0.25">
      <c r="A301">
        <v>332</v>
      </c>
      <c r="B301" s="1">
        <v>42137</v>
      </c>
      <c r="C301" t="s">
        <v>284</v>
      </c>
      <c r="D301" t="s">
        <v>100</v>
      </c>
      <c r="E301">
        <v>59750</v>
      </c>
      <c r="F301">
        <v>59750</v>
      </c>
      <c r="G301">
        <v>0</v>
      </c>
      <c r="H301" t="s">
        <v>18</v>
      </c>
      <c r="I301">
        <v>0</v>
      </c>
      <c r="J301" t="s">
        <v>164</v>
      </c>
      <c r="K301" t="s">
        <v>55</v>
      </c>
      <c r="L301" t="s">
        <v>56</v>
      </c>
      <c r="M301" t="s">
        <v>56</v>
      </c>
      <c r="N301" t="s">
        <v>55</v>
      </c>
      <c r="O301" t="s">
        <v>56</v>
      </c>
      <c r="P301" t="s">
        <v>55</v>
      </c>
    </row>
    <row r="302" spans="1:16" x14ac:dyDescent="0.25">
      <c r="A302">
        <v>333</v>
      </c>
      <c r="B302" s="1">
        <v>42224</v>
      </c>
      <c r="C302" t="s">
        <v>285</v>
      </c>
      <c r="D302" t="s">
        <v>100</v>
      </c>
      <c r="E302">
        <v>3735</v>
      </c>
      <c r="F302">
        <v>3735</v>
      </c>
      <c r="G302">
        <v>0</v>
      </c>
      <c r="H302" t="s">
        <v>18</v>
      </c>
      <c r="I302">
        <v>0</v>
      </c>
      <c r="J302" t="s">
        <v>164</v>
      </c>
      <c r="K302" t="s">
        <v>55</v>
      </c>
      <c r="L302" t="s">
        <v>56</v>
      </c>
      <c r="M302" t="s">
        <v>56</v>
      </c>
      <c r="N302" t="s">
        <v>55</v>
      </c>
      <c r="O302" t="s">
        <v>56</v>
      </c>
      <c r="P302" t="s">
        <v>55</v>
      </c>
    </row>
    <row r="303" spans="1:16" x14ac:dyDescent="0.25">
      <c r="A303">
        <v>334</v>
      </c>
      <c r="B303" s="1">
        <v>42674</v>
      </c>
      <c r="C303" t="s">
        <v>286</v>
      </c>
      <c r="D303" t="s">
        <v>100</v>
      </c>
      <c r="E303">
        <v>147164.62</v>
      </c>
      <c r="F303">
        <v>147164.62</v>
      </c>
      <c r="G303">
        <v>0</v>
      </c>
      <c r="H303" t="s">
        <v>18</v>
      </c>
      <c r="I303">
        <v>0</v>
      </c>
      <c r="J303" t="s">
        <v>164</v>
      </c>
      <c r="K303" t="s">
        <v>55</v>
      </c>
      <c r="L303" t="s">
        <v>56</v>
      </c>
      <c r="M303" t="s">
        <v>56</v>
      </c>
      <c r="N303" t="s">
        <v>55</v>
      </c>
      <c r="O303" t="s">
        <v>56</v>
      </c>
      <c r="P303" t="s">
        <v>55</v>
      </c>
    </row>
    <row r="304" spans="1:16" x14ac:dyDescent="0.25">
      <c r="A304">
        <v>335</v>
      </c>
      <c r="B304" s="1">
        <v>42612</v>
      </c>
      <c r="C304" t="s">
        <v>287</v>
      </c>
      <c r="D304" t="s">
        <v>100</v>
      </c>
      <c r="E304">
        <v>195422.12</v>
      </c>
      <c r="F304">
        <v>195422.12</v>
      </c>
      <c r="G304">
        <v>0</v>
      </c>
      <c r="H304" t="s">
        <v>18</v>
      </c>
      <c r="I304">
        <v>0</v>
      </c>
      <c r="J304" t="s">
        <v>164</v>
      </c>
      <c r="K304" t="s">
        <v>55</v>
      </c>
      <c r="L304" t="s">
        <v>56</v>
      </c>
      <c r="M304" t="s">
        <v>56</v>
      </c>
      <c r="N304" t="s">
        <v>55</v>
      </c>
      <c r="O304" t="s">
        <v>56</v>
      </c>
      <c r="P304" t="s">
        <v>55</v>
      </c>
    </row>
    <row r="305" spans="1:16" x14ac:dyDescent="0.25">
      <c r="A305">
        <v>336</v>
      </c>
      <c r="B305" s="1">
        <v>42437</v>
      </c>
      <c r="C305" t="s">
        <v>288</v>
      </c>
      <c r="D305" t="s">
        <v>100</v>
      </c>
      <c r="E305">
        <v>54877</v>
      </c>
      <c r="F305">
        <v>54877</v>
      </c>
      <c r="G305">
        <v>0</v>
      </c>
      <c r="H305" t="s">
        <v>18</v>
      </c>
      <c r="I305">
        <v>0</v>
      </c>
      <c r="J305" t="s">
        <v>164</v>
      </c>
      <c r="K305" t="s">
        <v>36</v>
      </c>
      <c r="L305" t="s">
        <v>37</v>
      </c>
      <c r="M305" t="s">
        <v>37</v>
      </c>
      <c r="N305" t="s">
        <v>36</v>
      </c>
      <c r="O305" t="s">
        <v>37</v>
      </c>
      <c r="P305" t="s">
        <v>36</v>
      </c>
    </row>
    <row r="306" spans="1:16" x14ac:dyDescent="0.25">
      <c r="A306">
        <v>337</v>
      </c>
      <c r="B306" s="1">
        <v>42528</v>
      </c>
      <c r="C306" t="s">
        <v>289</v>
      </c>
      <c r="D306" t="s">
        <v>100</v>
      </c>
      <c r="E306">
        <v>36618</v>
      </c>
      <c r="F306">
        <v>36618</v>
      </c>
      <c r="G306">
        <v>0</v>
      </c>
      <c r="H306" t="s">
        <v>18</v>
      </c>
      <c r="I306">
        <v>0</v>
      </c>
      <c r="J306" t="s">
        <v>164</v>
      </c>
      <c r="K306" t="s">
        <v>79</v>
      </c>
      <c r="L306" t="s">
        <v>80</v>
      </c>
      <c r="M306" t="s">
        <v>80</v>
      </c>
      <c r="N306" t="s">
        <v>79</v>
      </c>
      <c r="O306" t="s">
        <v>80</v>
      </c>
      <c r="P306" t="s">
        <v>79</v>
      </c>
    </row>
    <row r="307" spans="1:16" x14ac:dyDescent="0.25">
      <c r="A307">
        <v>338</v>
      </c>
      <c r="B307" s="1">
        <v>42528</v>
      </c>
      <c r="C307" t="s">
        <v>290</v>
      </c>
      <c r="D307" t="s">
        <v>100</v>
      </c>
      <c r="E307">
        <v>29017</v>
      </c>
      <c r="F307">
        <v>29017</v>
      </c>
      <c r="G307">
        <v>0</v>
      </c>
      <c r="H307" t="s">
        <v>18</v>
      </c>
      <c r="I307">
        <v>0</v>
      </c>
      <c r="J307" t="s">
        <v>164</v>
      </c>
      <c r="K307" t="s">
        <v>79</v>
      </c>
      <c r="L307" t="s">
        <v>80</v>
      </c>
      <c r="M307" t="s">
        <v>80</v>
      </c>
      <c r="N307" t="s">
        <v>79</v>
      </c>
      <c r="O307" t="s">
        <v>80</v>
      </c>
      <c r="P307" t="s">
        <v>79</v>
      </c>
    </row>
    <row r="308" spans="1:16" x14ac:dyDescent="0.25">
      <c r="A308">
        <v>339</v>
      </c>
      <c r="B308" s="1">
        <v>42528</v>
      </c>
      <c r="C308" t="s">
        <v>291</v>
      </c>
      <c r="D308" t="s">
        <v>100</v>
      </c>
      <c r="E308">
        <v>45690</v>
      </c>
      <c r="F308">
        <v>45690</v>
      </c>
      <c r="G308">
        <v>0</v>
      </c>
      <c r="H308" t="s">
        <v>18</v>
      </c>
      <c r="I308">
        <v>0</v>
      </c>
      <c r="J308" t="s">
        <v>164</v>
      </c>
      <c r="K308" t="s">
        <v>79</v>
      </c>
      <c r="L308" t="s">
        <v>80</v>
      </c>
      <c r="M308" t="s">
        <v>80</v>
      </c>
      <c r="N308" t="s">
        <v>79</v>
      </c>
      <c r="O308" t="s">
        <v>80</v>
      </c>
      <c r="P308" t="s">
        <v>79</v>
      </c>
    </row>
    <row r="309" spans="1:16" x14ac:dyDescent="0.25">
      <c r="A309">
        <v>340</v>
      </c>
      <c r="B309" s="1">
        <v>42807</v>
      </c>
      <c r="C309" t="s">
        <v>292</v>
      </c>
      <c r="D309" t="s">
        <v>100</v>
      </c>
      <c r="E309">
        <v>3345</v>
      </c>
      <c r="F309">
        <v>3345</v>
      </c>
      <c r="G309">
        <v>0</v>
      </c>
      <c r="H309" t="s">
        <v>18</v>
      </c>
      <c r="I309">
        <v>0</v>
      </c>
      <c r="J309" t="s">
        <v>164</v>
      </c>
      <c r="K309" t="s">
        <v>213</v>
      </c>
      <c r="L309" t="s">
        <v>214</v>
      </c>
      <c r="M309" t="s">
        <v>214</v>
      </c>
      <c r="N309" t="s">
        <v>213</v>
      </c>
      <c r="O309" t="s">
        <v>214</v>
      </c>
      <c r="P309" t="s">
        <v>213</v>
      </c>
    </row>
    <row r="310" spans="1:16" x14ac:dyDescent="0.25">
      <c r="A310">
        <v>341</v>
      </c>
      <c r="B310" s="1">
        <v>42823</v>
      </c>
      <c r="C310" t="s">
        <v>293</v>
      </c>
      <c r="D310" t="s">
        <v>100</v>
      </c>
      <c r="E310">
        <v>791.75</v>
      </c>
      <c r="F310">
        <v>791.75</v>
      </c>
      <c r="G310">
        <v>0</v>
      </c>
      <c r="H310" t="s">
        <v>18</v>
      </c>
      <c r="I310">
        <v>0</v>
      </c>
      <c r="J310" t="s">
        <v>164</v>
      </c>
      <c r="K310" t="s">
        <v>79</v>
      </c>
      <c r="L310" t="s">
        <v>80</v>
      </c>
      <c r="M310" t="s">
        <v>80</v>
      </c>
      <c r="N310" t="s">
        <v>79</v>
      </c>
      <c r="O310" t="s">
        <v>80</v>
      </c>
      <c r="P310" t="s">
        <v>79</v>
      </c>
    </row>
    <row r="311" spans="1:16" x14ac:dyDescent="0.25">
      <c r="A311">
        <v>342</v>
      </c>
      <c r="B311" s="1">
        <v>42830</v>
      </c>
      <c r="C311" t="s">
        <v>294</v>
      </c>
      <c r="D311" t="s">
        <v>100</v>
      </c>
      <c r="E311">
        <v>1789.14</v>
      </c>
      <c r="F311">
        <v>1789.14</v>
      </c>
      <c r="G311">
        <v>0</v>
      </c>
      <c r="H311" t="s">
        <v>18</v>
      </c>
      <c r="I311">
        <v>0</v>
      </c>
      <c r="J311" t="s">
        <v>164</v>
      </c>
      <c r="K311" t="s">
        <v>213</v>
      </c>
      <c r="L311" t="s">
        <v>214</v>
      </c>
      <c r="M311" t="s">
        <v>214</v>
      </c>
      <c r="N311" t="s">
        <v>213</v>
      </c>
      <c r="O311" t="s">
        <v>214</v>
      </c>
      <c r="P311" t="s">
        <v>213</v>
      </c>
    </row>
    <row r="312" spans="1:16" x14ac:dyDescent="0.25">
      <c r="A312">
        <v>343</v>
      </c>
      <c r="B312" s="1">
        <v>42831</v>
      </c>
      <c r="C312" t="s">
        <v>295</v>
      </c>
      <c r="D312" t="s">
        <v>100</v>
      </c>
      <c r="E312">
        <v>2426.27</v>
      </c>
      <c r="F312">
        <v>2426.27</v>
      </c>
      <c r="G312">
        <v>0</v>
      </c>
      <c r="H312" t="s">
        <v>18</v>
      </c>
      <c r="I312">
        <v>0</v>
      </c>
      <c r="J312" t="s">
        <v>164</v>
      </c>
      <c r="K312" t="s">
        <v>61</v>
      </c>
      <c r="L312" t="s">
        <v>62</v>
      </c>
      <c r="M312" t="s">
        <v>62</v>
      </c>
      <c r="N312" t="s">
        <v>61</v>
      </c>
      <c r="O312" t="s">
        <v>62</v>
      </c>
      <c r="P312" t="s">
        <v>61</v>
      </c>
    </row>
    <row r="313" spans="1:16" x14ac:dyDescent="0.25">
      <c r="A313">
        <v>344</v>
      </c>
      <c r="B313" s="1">
        <v>42842</v>
      </c>
      <c r="C313" t="s">
        <v>240</v>
      </c>
      <c r="D313" t="s">
        <v>100</v>
      </c>
      <c r="E313">
        <v>671.1</v>
      </c>
      <c r="F313">
        <v>671.1</v>
      </c>
      <c r="G313">
        <v>0</v>
      </c>
      <c r="H313" t="s">
        <v>18</v>
      </c>
      <c r="I313">
        <v>0</v>
      </c>
      <c r="J313" t="s">
        <v>164</v>
      </c>
      <c r="K313" t="s">
        <v>26</v>
      </c>
      <c r="L313" t="s">
        <v>27</v>
      </c>
      <c r="M313" t="s">
        <v>27</v>
      </c>
      <c r="N313" t="s">
        <v>26</v>
      </c>
      <c r="O313" t="s">
        <v>27</v>
      </c>
      <c r="P313" t="s">
        <v>26</v>
      </c>
    </row>
    <row r="314" spans="1:16" x14ac:dyDescent="0.25">
      <c r="A314">
        <v>345</v>
      </c>
      <c r="B314" s="1">
        <v>42842</v>
      </c>
      <c r="C314" t="s">
        <v>240</v>
      </c>
      <c r="D314" t="s">
        <v>100</v>
      </c>
      <c r="E314">
        <v>0</v>
      </c>
      <c r="F314">
        <v>0</v>
      </c>
      <c r="G314">
        <v>0</v>
      </c>
      <c r="H314" t="s">
        <v>18</v>
      </c>
      <c r="I314">
        <v>0</v>
      </c>
      <c r="J314" t="s">
        <v>164</v>
      </c>
      <c r="K314" t="s">
        <v>26</v>
      </c>
      <c r="L314" t="s">
        <v>27</v>
      </c>
      <c r="M314" t="s">
        <v>27</v>
      </c>
      <c r="N314" t="s">
        <v>26</v>
      </c>
      <c r="O314" t="s">
        <v>27</v>
      </c>
      <c r="P314" t="s">
        <v>26</v>
      </c>
    </row>
    <row r="315" spans="1:16" x14ac:dyDescent="0.25">
      <c r="A315">
        <v>346</v>
      </c>
      <c r="B315" s="1">
        <v>42853</v>
      </c>
      <c r="C315" t="s">
        <v>296</v>
      </c>
      <c r="D315" t="s">
        <v>100</v>
      </c>
      <c r="E315">
        <v>2475</v>
      </c>
      <c r="F315">
        <v>2475</v>
      </c>
      <c r="G315">
        <v>0</v>
      </c>
      <c r="H315" t="s">
        <v>18</v>
      </c>
      <c r="I315">
        <v>0</v>
      </c>
      <c r="J315" t="s">
        <v>164</v>
      </c>
      <c r="K315" t="s">
        <v>213</v>
      </c>
      <c r="L315" t="s">
        <v>214</v>
      </c>
      <c r="M315" t="s">
        <v>214</v>
      </c>
      <c r="N315" t="s">
        <v>213</v>
      </c>
      <c r="O315" t="s">
        <v>214</v>
      </c>
      <c r="P315" t="s">
        <v>213</v>
      </c>
    </row>
    <row r="316" spans="1:16" x14ac:dyDescent="0.25">
      <c r="A316">
        <v>347</v>
      </c>
      <c r="B316" s="1">
        <v>42853</v>
      </c>
      <c r="C316" t="s">
        <v>297</v>
      </c>
      <c r="D316" t="s">
        <v>100</v>
      </c>
      <c r="E316">
        <v>1470.22</v>
      </c>
      <c r="F316">
        <v>1470.22</v>
      </c>
      <c r="G316">
        <v>0</v>
      </c>
      <c r="H316" t="s">
        <v>18</v>
      </c>
      <c r="I316">
        <v>0</v>
      </c>
      <c r="J316" t="s">
        <v>164</v>
      </c>
      <c r="K316" t="s">
        <v>213</v>
      </c>
      <c r="L316" t="s">
        <v>214</v>
      </c>
      <c r="M316" t="s">
        <v>214</v>
      </c>
      <c r="N316" t="s">
        <v>213</v>
      </c>
      <c r="O316" t="s">
        <v>214</v>
      </c>
      <c r="P316" t="s">
        <v>213</v>
      </c>
    </row>
    <row r="317" spans="1:16" x14ac:dyDescent="0.25">
      <c r="A317">
        <v>348</v>
      </c>
      <c r="B317" s="1">
        <v>42879</v>
      </c>
      <c r="C317" t="s">
        <v>298</v>
      </c>
      <c r="D317" t="s">
        <v>100</v>
      </c>
      <c r="E317">
        <v>2775</v>
      </c>
      <c r="F317">
        <v>2775</v>
      </c>
      <c r="G317">
        <v>0</v>
      </c>
      <c r="H317" t="s">
        <v>18</v>
      </c>
      <c r="I317">
        <v>0</v>
      </c>
      <c r="J317" t="s">
        <v>164</v>
      </c>
      <c r="K317" t="s">
        <v>213</v>
      </c>
      <c r="L317" t="s">
        <v>214</v>
      </c>
      <c r="M317" t="s">
        <v>214</v>
      </c>
      <c r="N317" t="s">
        <v>213</v>
      </c>
      <c r="O317" t="s">
        <v>214</v>
      </c>
      <c r="P317" t="s">
        <v>213</v>
      </c>
    </row>
    <row r="318" spans="1:16" x14ac:dyDescent="0.25">
      <c r="A318">
        <v>349</v>
      </c>
      <c r="B318" s="1">
        <v>42930</v>
      </c>
      <c r="C318" t="s">
        <v>299</v>
      </c>
      <c r="D318" t="s">
        <v>100</v>
      </c>
      <c r="E318">
        <v>2387.08</v>
      </c>
      <c r="F318">
        <v>2387.08</v>
      </c>
      <c r="G318">
        <v>0</v>
      </c>
      <c r="H318" t="s">
        <v>18</v>
      </c>
      <c r="I318">
        <v>0</v>
      </c>
      <c r="J318" t="s">
        <v>164</v>
      </c>
      <c r="K318" t="s">
        <v>213</v>
      </c>
      <c r="L318" t="s">
        <v>214</v>
      </c>
      <c r="M318" t="s">
        <v>214</v>
      </c>
      <c r="N318" t="s">
        <v>213</v>
      </c>
      <c r="O318" t="s">
        <v>214</v>
      </c>
      <c r="P318" t="s">
        <v>213</v>
      </c>
    </row>
    <row r="319" spans="1:16" x14ac:dyDescent="0.25">
      <c r="A319">
        <v>350</v>
      </c>
      <c r="B319" s="1">
        <v>43100</v>
      </c>
      <c r="C319" t="s">
        <v>300</v>
      </c>
      <c r="D319" t="s">
        <v>100</v>
      </c>
      <c r="E319">
        <v>25196.799999999999</v>
      </c>
      <c r="F319">
        <v>25196.799999999999</v>
      </c>
      <c r="G319">
        <v>0</v>
      </c>
      <c r="H319" t="s">
        <v>18</v>
      </c>
      <c r="I319">
        <v>0</v>
      </c>
      <c r="J319" t="s">
        <v>164</v>
      </c>
      <c r="K319" t="s">
        <v>79</v>
      </c>
      <c r="L319" t="s">
        <v>80</v>
      </c>
      <c r="M319" t="s">
        <v>80</v>
      </c>
      <c r="N319" t="s">
        <v>79</v>
      </c>
      <c r="O319" t="s">
        <v>80</v>
      </c>
      <c r="P319" t="s">
        <v>79</v>
      </c>
    </row>
    <row r="320" spans="1:16" x14ac:dyDescent="0.25">
      <c r="A320">
        <v>351</v>
      </c>
      <c r="B320" s="1">
        <v>43100</v>
      </c>
      <c r="C320" t="s">
        <v>300</v>
      </c>
      <c r="D320" t="s">
        <v>100</v>
      </c>
      <c r="E320">
        <v>25196.799999999999</v>
      </c>
      <c r="F320">
        <v>25196.799999999999</v>
      </c>
      <c r="G320">
        <v>0</v>
      </c>
      <c r="H320" t="s">
        <v>18</v>
      </c>
      <c r="I320">
        <v>0</v>
      </c>
      <c r="J320" t="s">
        <v>164</v>
      </c>
      <c r="K320" t="s">
        <v>79</v>
      </c>
      <c r="L320" t="s">
        <v>80</v>
      </c>
      <c r="M320" t="s">
        <v>80</v>
      </c>
      <c r="N320" t="s">
        <v>79</v>
      </c>
      <c r="O320" t="s">
        <v>80</v>
      </c>
      <c r="P320" t="s">
        <v>79</v>
      </c>
    </row>
    <row r="321" spans="1:16" x14ac:dyDescent="0.25">
      <c r="A321">
        <v>352</v>
      </c>
      <c r="B321" s="1">
        <v>43100</v>
      </c>
      <c r="C321" t="s">
        <v>300</v>
      </c>
      <c r="D321" t="s">
        <v>100</v>
      </c>
      <c r="E321">
        <v>25196.799999999999</v>
      </c>
      <c r="F321">
        <v>25196.799999999999</v>
      </c>
      <c r="G321">
        <v>0</v>
      </c>
      <c r="H321" t="s">
        <v>18</v>
      </c>
      <c r="I321">
        <v>0</v>
      </c>
      <c r="J321" t="s">
        <v>164</v>
      </c>
      <c r="K321" t="s">
        <v>79</v>
      </c>
      <c r="L321" t="s">
        <v>80</v>
      </c>
      <c r="M321" t="s">
        <v>80</v>
      </c>
      <c r="N321" t="s">
        <v>79</v>
      </c>
      <c r="O321" t="s">
        <v>80</v>
      </c>
      <c r="P321" t="s">
        <v>79</v>
      </c>
    </row>
    <row r="322" spans="1:16" x14ac:dyDescent="0.25">
      <c r="A322">
        <v>353</v>
      </c>
      <c r="B322" s="1">
        <v>43100</v>
      </c>
      <c r="C322" t="s">
        <v>300</v>
      </c>
      <c r="D322" t="s">
        <v>100</v>
      </c>
      <c r="E322">
        <v>25196.799999999999</v>
      </c>
      <c r="F322">
        <v>25196.799999999999</v>
      </c>
      <c r="G322">
        <v>0</v>
      </c>
      <c r="H322" t="s">
        <v>18</v>
      </c>
      <c r="I322">
        <v>0</v>
      </c>
      <c r="J322" t="s">
        <v>164</v>
      </c>
      <c r="K322" t="s">
        <v>79</v>
      </c>
      <c r="L322" t="s">
        <v>80</v>
      </c>
      <c r="M322" t="s">
        <v>80</v>
      </c>
      <c r="N322" t="s">
        <v>79</v>
      </c>
      <c r="O322" t="s">
        <v>80</v>
      </c>
      <c r="P322" t="s">
        <v>79</v>
      </c>
    </row>
    <row r="323" spans="1:16" x14ac:dyDescent="0.25">
      <c r="A323">
        <v>354</v>
      </c>
      <c r="B323" s="1">
        <v>43100</v>
      </c>
      <c r="C323" t="s">
        <v>300</v>
      </c>
      <c r="D323" t="s">
        <v>100</v>
      </c>
      <c r="E323">
        <v>25196.799999999999</v>
      </c>
      <c r="F323">
        <v>25196.799999999999</v>
      </c>
      <c r="G323">
        <v>0</v>
      </c>
      <c r="H323" t="s">
        <v>18</v>
      </c>
      <c r="I323">
        <v>0</v>
      </c>
      <c r="J323" t="s">
        <v>164</v>
      </c>
      <c r="K323" t="s">
        <v>79</v>
      </c>
      <c r="L323" t="s">
        <v>80</v>
      </c>
      <c r="M323" t="s">
        <v>80</v>
      </c>
      <c r="N323" t="s">
        <v>79</v>
      </c>
      <c r="O323" t="s">
        <v>80</v>
      </c>
      <c r="P323" t="s">
        <v>79</v>
      </c>
    </row>
    <row r="324" spans="1:16" x14ac:dyDescent="0.25">
      <c r="A324">
        <v>357</v>
      </c>
      <c r="B324" s="1">
        <v>42736</v>
      </c>
      <c r="C324" t="s">
        <v>301</v>
      </c>
      <c r="D324" t="s">
        <v>100</v>
      </c>
      <c r="E324">
        <v>47343</v>
      </c>
      <c r="F324">
        <v>47343</v>
      </c>
      <c r="G324">
        <v>0</v>
      </c>
      <c r="H324" t="s">
        <v>18</v>
      </c>
      <c r="I324">
        <v>0</v>
      </c>
      <c r="J324" t="s">
        <v>164</v>
      </c>
      <c r="K324" t="s">
        <v>93</v>
      </c>
      <c r="L324" t="s">
        <v>94</v>
      </c>
      <c r="M324" t="s">
        <v>94</v>
      </c>
      <c r="N324" t="s">
        <v>93</v>
      </c>
      <c r="O324" t="s">
        <v>94</v>
      </c>
      <c r="P324" t="s">
        <v>93</v>
      </c>
    </row>
    <row r="325" spans="1:16" x14ac:dyDescent="0.25">
      <c r="A325">
        <v>358</v>
      </c>
      <c r="B325" s="1">
        <v>42948</v>
      </c>
      <c r="C325" t="s">
        <v>302</v>
      </c>
      <c r="D325" t="s">
        <v>100</v>
      </c>
      <c r="E325">
        <v>16245.89</v>
      </c>
      <c r="F325">
        <v>16245.89</v>
      </c>
      <c r="G325">
        <v>0</v>
      </c>
      <c r="H325" t="s">
        <v>18</v>
      </c>
      <c r="I325">
        <v>0</v>
      </c>
      <c r="J325" t="s">
        <v>164</v>
      </c>
      <c r="K325" t="s">
        <v>41</v>
      </c>
      <c r="L325" t="s">
        <v>42</v>
      </c>
      <c r="M325" t="s">
        <v>42</v>
      </c>
      <c r="N325" t="s">
        <v>41</v>
      </c>
      <c r="O325" t="s">
        <v>42</v>
      </c>
      <c r="P325" t="s">
        <v>41</v>
      </c>
    </row>
    <row r="326" spans="1:16" x14ac:dyDescent="0.25">
      <c r="A326">
        <v>359</v>
      </c>
      <c r="B326" s="1">
        <v>42926</v>
      </c>
      <c r="C326" t="s">
        <v>303</v>
      </c>
      <c r="D326" t="s">
        <v>100</v>
      </c>
      <c r="E326">
        <v>2450</v>
      </c>
      <c r="F326">
        <v>2450</v>
      </c>
      <c r="G326">
        <v>0</v>
      </c>
      <c r="H326" t="s">
        <v>18</v>
      </c>
      <c r="I326">
        <v>0</v>
      </c>
      <c r="J326" t="s">
        <v>164</v>
      </c>
      <c r="K326" t="s">
        <v>55</v>
      </c>
      <c r="L326" t="s">
        <v>56</v>
      </c>
      <c r="M326" t="s">
        <v>56</v>
      </c>
      <c r="N326" t="s">
        <v>55</v>
      </c>
      <c r="O326" t="s">
        <v>56</v>
      </c>
      <c r="P326" t="s">
        <v>55</v>
      </c>
    </row>
    <row r="327" spans="1:16" x14ac:dyDescent="0.25">
      <c r="A327">
        <v>360</v>
      </c>
      <c r="B327" s="1">
        <v>42902</v>
      </c>
      <c r="C327" t="s">
        <v>304</v>
      </c>
      <c r="D327" t="s">
        <v>100</v>
      </c>
      <c r="E327">
        <v>56842.12</v>
      </c>
      <c r="F327">
        <v>56842.12</v>
      </c>
      <c r="G327">
        <v>0</v>
      </c>
      <c r="H327" t="s">
        <v>18</v>
      </c>
      <c r="I327">
        <v>0</v>
      </c>
      <c r="J327" t="s">
        <v>164</v>
      </c>
      <c r="K327" t="s">
        <v>55</v>
      </c>
      <c r="L327" t="s">
        <v>56</v>
      </c>
      <c r="M327" t="s">
        <v>56</v>
      </c>
      <c r="N327" t="s">
        <v>55</v>
      </c>
      <c r="O327" t="s">
        <v>56</v>
      </c>
      <c r="P327" t="s">
        <v>55</v>
      </c>
    </row>
    <row r="328" spans="1:16" x14ac:dyDescent="0.25">
      <c r="A328">
        <v>361</v>
      </c>
      <c r="B328" s="1">
        <v>43117</v>
      </c>
      <c r="C328" t="s">
        <v>305</v>
      </c>
      <c r="D328" t="s">
        <v>100</v>
      </c>
      <c r="E328">
        <v>3900</v>
      </c>
      <c r="F328">
        <v>3900</v>
      </c>
      <c r="G328">
        <v>0</v>
      </c>
      <c r="H328" t="s">
        <v>18</v>
      </c>
      <c r="I328">
        <v>0</v>
      </c>
      <c r="J328" t="s">
        <v>164</v>
      </c>
      <c r="K328" t="s">
        <v>55</v>
      </c>
      <c r="L328" t="s">
        <v>56</v>
      </c>
      <c r="M328" t="s">
        <v>56</v>
      </c>
      <c r="N328" t="s">
        <v>55</v>
      </c>
      <c r="O328" t="s">
        <v>56</v>
      </c>
      <c r="P328" t="s">
        <v>55</v>
      </c>
    </row>
    <row r="329" spans="1:16" x14ac:dyDescent="0.25">
      <c r="A329">
        <v>362</v>
      </c>
      <c r="B329" s="1">
        <v>43369</v>
      </c>
      <c r="C329" t="s">
        <v>306</v>
      </c>
      <c r="D329" t="s">
        <v>100</v>
      </c>
      <c r="E329">
        <v>345272.63</v>
      </c>
      <c r="F329">
        <v>345272.63</v>
      </c>
      <c r="G329">
        <v>0</v>
      </c>
      <c r="H329" t="s">
        <v>18</v>
      </c>
      <c r="I329">
        <v>0</v>
      </c>
      <c r="J329" t="s">
        <v>164</v>
      </c>
      <c r="K329" t="s">
        <v>55</v>
      </c>
      <c r="L329" t="s">
        <v>56</v>
      </c>
      <c r="M329" t="s">
        <v>56</v>
      </c>
      <c r="N329" t="s">
        <v>55</v>
      </c>
      <c r="O329" t="s">
        <v>56</v>
      </c>
      <c r="P329" t="s">
        <v>55</v>
      </c>
    </row>
    <row r="330" spans="1:16" x14ac:dyDescent="0.25">
      <c r="A330">
        <v>363</v>
      </c>
      <c r="B330" s="1">
        <v>43164</v>
      </c>
      <c r="C330" t="s">
        <v>307</v>
      </c>
      <c r="D330" t="s">
        <v>100</v>
      </c>
      <c r="E330">
        <v>343599.09</v>
      </c>
      <c r="F330">
        <v>343599.09</v>
      </c>
      <c r="G330">
        <v>0</v>
      </c>
      <c r="H330" t="s">
        <v>18</v>
      </c>
      <c r="I330">
        <v>0</v>
      </c>
      <c r="J330" t="s">
        <v>164</v>
      </c>
      <c r="K330" t="s">
        <v>41</v>
      </c>
      <c r="L330" t="s">
        <v>42</v>
      </c>
      <c r="M330" t="s">
        <v>42</v>
      </c>
      <c r="N330" t="s">
        <v>41</v>
      </c>
      <c r="O330" t="s">
        <v>42</v>
      </c>
      <c r="P330" t="s">
        <v>41</v>
      </c>
    </row>
    <row r="331" spans="1:16" x14ac:dyDescent="0.25">
      <c r="A331">
        <v>364</v>
      </c>
      <c r="B331" s="1">
        <v>43195</v>
      </c>
      <c r="C331" t="s">
        <v>308</v>
      </c>
      <c r="D331" t="s">
        <v>100</v>
      </c>
      <c r="E331">
        <v>15200</v>
      </c>
      <c r="F331">
        <v>15200</v>
      </c>
      <c r="G331">
        <v>0</v>
      </c>
      <c r="H331" t="s">
        <v>18</v>
      </c>
      <c r="I331">
        <v>0</v>
      </c>
      <c r="J331" t="s">
        <v>164</v>
      </c>
      <c r="K331" t="s">
        <v>55</v>
      </c>
      <c r="L331" t="s">
        <v>56</v>
      </c>
      <c r="M331" t="s">
        <v>56</v>
      </c>
      <c r="N331" t="s">
        <v>55</v>
      </c>
      <c r="O331" t="s">
        <v>56</v>
      </c>
      <c r="P331" t="s">
        <v>55</v>
      </c>
    </row>
    <row r="332" spans="1:16" x14ac:dyDescent="0.25">
      <c r="A332">
        <v>365</v>
      </c>
      <c r="B332" s="1">
        <v>43109</v>
      </c>
      <c r="C332" t="s">
        <v>309</v>
      </c>
      <c r="D332" t="s">
        <v>100</v>
      </c>
      <c r="E332">
        <v>2095</v>
      </c>
      <c r="F332">
        <v>2095</v>
      </c>
      <c r="G332">
        <v>0</v>
      </c>
      <c r="H332" t="s">
        <v>18</v>
      </c>
      <c r="I332">
        <v>0</v>
      </c>
      <c r="J332" t="s">
        <v>164</v>
      </c>
      <c r="K332" t="s">
        <v>76</v>
      </c>
      <c r="L332" t="s">
        <v>77</v>
      </c>
      <c r="M332" t="s">
        <v>77</v>
      </c>
      <c r="N332" t="s">
        <v>76</v>
      </c>
      <c r="O332" t="s">
        <v>77</v>
      </c>
      <c r="P332" t="s">
        <v>76</v>
      </c>
    </row>
    <row r="333" spans="1:16" x14ac:dyDescent="0.25">
      <c r="A333">
        <v>366</v>
      </c>
      <c r="B333" s="1">
        <v>43245</v>
      </c>
      <c r="C333" t="s">
        <v>133</v>
      </c>
      <c r="D333" t="s">
        <v>100</v>
      </c>
      <c r="E333">
        <v>2029.2</v>
      </c>
      <c r="F333">
        <v>2029.2</v>
      </c>
      <c r="G333">
        <v>0</v>
      </c>
      <c r="H333" t="s">
        <v>18</v>
      </c>
      <c r="I333">
        <v>0</v>
      </c>
      <c r="J333" t="s">
        <v>164</v>
      </c>
      <c r="K333" t="s">
        <v>49</v>
      </c>
      <c r="L333" t="s">
        <v>50</v>
      </c>
      <c r="M333" t="s">
        <v>50</v>
      </c>
      <c r="N333" t="s">
        <v>49</v>
      </c>
      <c r="O333" t="s">
        <v>50</v>
      </c>
      <c r="P333" t="s">
        <v>49</v>
      </c>
    </row>
    <row r="334" spans="1:16" x14ac:dyDescent="0.25">
      <c r="A334">
        <v>367</v>
      </c>
      <c r="B334" s="1">
        <v>43194</v>
      </c>
      <c r="C334" t="s">
        <v>264</v>
      </c>
      <c r="D334" t="s">
        <v>100</v>
      </c>
      <c r="E334">
        <v>1400</v>
      </c>
      <c r="F334">
        <v>1400</v>
      </c>
      <c r="G334">
        <v>0</v>
      </c>
      <c r="H334" t="s">
        <v>18</v>
      </c>
      <c r="I334">
        <v>0</v>
      </c>
      <c r="J334" t="s">
        <v>164</v>
      </c>
      <c r="K334" t="s">
        <v>85</v>
      </c>
      <c r="L334" t="s">
        <v>86</v>
      </c>
      <c r="M334" t="s">
        <v>86</v>
      </c>
      <c r="N334" t="s">
        <v>85</v>
      </c>
      <c r="O334" t="s">
        <v>86</v>
      </c>
      <c r="P334" t="s">
        <v>85</v>
      </c>
    </row>
    <row r="335" spans="1:16" x14ac:dyDescent="0.25">
      <c r="A335">
        <v>368</v>
      </c>
      <c r="B335" s="1">
        <v>43683</v>
      </c>
      <c r="C335" t="s">
        <v>310</v>
      </c>
      <c r="D335" t="s">
        <v>100</v>
      </c>
      <c r="E335">
        <v>22349</v>
      </c>
      <c r="F335">
        <v>22349</v>
      </c>
      <c r="G335">
        <v>0</v>
      </c>
      <c r="H335" t="s">
        <v>18</v>
      </c>
      <c r="I335">
        <v>0</v>
      </c>
      <c r="J335" t="s">
        <v>164</v>
      </c>
      <c r="K335" t="s">
        <v>36</v>
      </c>
      <c r="L335" t="s">
        <v>37</v>
      </c>
      <c r="M335" t="s">
        <v>37</v>
      </c>
      <c r="N335" t="s">
        <v>36</v>
      </c>
      <c r="O335" t="s">
        <v>37</v>
      </c>
      <c r="P335" t="s">
        <v>36</v>
      </c>
    </row>
    <row r="336" spans="1:16" x14ac:dyDescent="0.25">
      <c r="A336">
        <v>369</v>
      </c>
      <c r="B336" s="1">
        <v>43766</v>
      </c>
      <c r="C336" t="s">
        <v>311</v>
      </c>
      <c r="D336" t="s">
        <v>100</v>
      </c>
      <c r="E336">
        <v>8532.02</v>
      </c>
      <c r="F336">
        <v>8532.02</v>
      </c>
      <c r="G336">
        <v>0</v>
      </c>
      <c r="H336" t="s">
        <v>18</v>
      </c>
      <c r="I336">
        <v>0</v>
      </c>
      <c r="J336" t="s">
        <v>164</v>
      </c>
      <c r="K336" t="s">
        <v>36</v>
      </c>
      <c r="L336" t="s">
        <v>37</v>
      </c>
      <c r="M336" t="s">
        <v>37</v>
      </c>
      <c r="N336" t="s">
        <v>36</v>
      </c>
      <c r="O336" t="s">
        <v>37</v>
      </c>
      <c r="P336" t="s">
        <v>36</v>
      </c>
    </row>
    <row r="337" spans="1:16" x14ac:dyDescent="0.25">
      <c r="A337">
        <v>370</v>
      </c>
      <c r="B337" s="1">
        <v>43748</v>
      </c>
      <c r="C337" t="s">
        <v>236</v>
      </c>
      <c r="D337" t="s">
        <v>100</v>
      </c>
      <c r="E337">
        <v>4995</v>
      </c>
      <c r="F337">
        <v>4995</v>
      </c>
      <c r="G337">
        <v>0</v>
      </c>
      <c r="H337" t="s">
        <v>18</v>
      </c>
      <c r="I337">
        <v>0</v>
      </c>
      <c r="J337" t="s">
        <v>164</v>
      </c>
      <c r="K337" t="s">
        <v>79</v>
      </c>
      <c r="L337" t="s">
        <v>80</v>
      </c>
      <c r="M337" t="s">
        <v>80</v>
      </c>
      <c r="N337" t="s">
        <v>79</v>
      </c>
      <c r="O337" t="s">
        <v>80</v>
      </c>
      <c r="P337" t="s">
        <v>79</v>
      </c>
    </row>
    <row r="338" spans="1:16" x14ac:dyDescent="0.25">
      <c r="A338">
        <v>371</v>
      </c>
      <c r="B338" s="1">
        <v>43496</v>
      </c>
      <c r="C338" t="s">
        <v>312</v>
      </c>
      <c r="D338" t="s">
        <v>100</v>
      </c>
      <c r="E338">
        <v>2782200.76</v>
      </c>
      <c r="F338">
        <v>2782200.76</v>
      </c>
      <c r="G338">
        <v>0</v>
      </c>
      <c r="H338" t="s">
        <v>18</v>
      </c>
      <c r="I338">
        <v>0</v>
      </c>
      <c r="J338" t="s">
        <v>164</v>
      </c>
      <c r="K338" t="s">
        <v>55</v>
      </c>
      <c r="L338" t="s">
        <v>56</v>
      </c>
      <c r="M338" t="s">
        <v>56</v>
      </c>
      <c r="N338" t="s">
        <v>55</v>
      </c>
      <c r="O338" t="s">
        <v>56</v>
      </c>
      <c r="P338" t="s">
        <v>55</v>
      </c>
    </row>
    <row r="339" spans="1:16" x14ac:dyDescent="0.25">
      <c r="A339">
        <v>372</v>
      </c>
      <c r="B339" s="1">
        <v>43978</v>
      </c>
      <c r="C339" t="s">
        <v>313</v>
      </c>
      <c r="D339" t="s">
        <v>100</v>
      </c>
      <c r="E339">
        <v>2724.4</v>
      </c>
      <c r="F339">
        <v>2724.4</v>
      </c>
      <c r="G339">
        <v>0</v>
      </c>
      <c r="H339" t="s">
        <v>18</v>
      </c>
      <c r="I339">
        <v>156.93000000000029</v>
      </c>
      <c r="J339" t="s">
        <v>164</v>
      </c>
      <c r="K339" t="s">
        <v>41</v>
      </c>
      <c r="L339" t="s">
        <v>42</v>
      </c>
      <c r="M339" t="s">
        <v>42</v>
      </c>
      <c r="N339" t="s">
        <v>41</v>
      </c>
      <c r="O339" t="s">
        <v>42</v>
      </c>
      <c r="P339" t="s">
        <v>41</v>
      </c>
    </row>
    <row r="340" spans="1:16" x14ac:dyDescent="0.25">
      <c r="A340">
        <v>373</v>
      </c>
      <c r="B340" s="1">
        <v>43943</v>
      </c>
      <c r="C340" t="s">
        <v>133</v>
      </c>
      <c r="D340" t="s">
        <v>100</v>
      </c>
      <c r="E340">
        <v>823.14</v>
      </c>
      <c r="F340">
        <v>823.14</v>
      </c>
      <c r="G340">
        <v>0</v>
      </c>
      <c r="H340" t="s">
        <v>18</v>
      </c>
      <c r="I340">
        <v>47.409999999999968</v>
      </c>
      <c r="J340" t="s">
        <v>164</v>
      </c>
      <c r="K340" t="s">
        <v>26</v>
      </c>
      <c r="L340" t="s">
        <v>27</v>
      </c>
      <c r="M340" t="s">
        <v>27</v>
      </c>
      <c r="N340" t="s">
        <v>26</v>
      </c>
      <c r="O340" t="s">
        <v>27</v>
      </c>
      <c r="P340" t="s">
        <v>26</v>
      </c>
    </row>
    <row r="341" spans="1:16" x14ac:dyDescent="0.25">
      <c r="A341">
        <v>374</v>
      </c>
      <c r="B341" s="1">
        <v>43943</v>
      </c>
      <c r="C341" t="s">
        <v>133</v>
      </c>
      <c r="D341" t="s">
        <v>100</v>
      </c>
      <c r="E341">
        <v>738.51</v>
      </c>
      <c r="F341">
        <v>738.51</v>
      </c>
      <c r="G341">
        <v>0</v>
      </c>
      <c r="H341" t="s">
        <v>18</v>
      </c>
      <c r="I341">
        <v>42.539999999999964</v>
      </c>
      <c r="J341" t="s">
        <v>164</v>
      </c>
      <c r="K341" t="s">
        <v>26</v>
      </c>
      <c r="L341" t="s">
        <v>27</v>
      </c>
      <c r="M341" t="s">
        <v>27</v>
      </c>
      <c r="N341" t="s">
        <v>26</v>
      </c>
      <c r="O341" t="s">
        <v>27</v>
      </c>
      <c r="P341" t="s">
        <v>26</v>
      </c>
    </row>
    <row r="342" spans="1:16" x14ac:dyDescent="0.25">
      <c r="A342">
        <v>375</v>
      </c>
      <c r="B342" s="1">
        <v>43983</v>
      </c>
      <c r="C342" t="s">
        <v>314</v>
      </c>
      <c r="D342" t="s">
        <v>100</v>
      </c>
      <c r="E342">
        <v>30000</v>
      </c>
      <c r="F342">
        <v>30000</v>
      </c>
      <c r="G342">
        <v>0</v>
      </c>
      <c r="H342" t="s">
        <v>18</v>
      </c>
      <c r="I342">
        <v>1728</v>
      </c>
      <c r="J342" t="s">
        <v>164</v>
      </c>
      <c r="K342" t="s">
        <v>36</v>
      </c>
      <c r="L342" t="s">
        <v>37</v>
      </c>
      <c r="M342" t="s">
        <v>37</v>
      </c>
      <c r="N342" t="s">
        <v>36</v>
      </c>
      <c r="O342" t="s">
        <v>37</v>
      </c>
      <c r="P342" t="s">
        <v>36</v>
      </c>
    </row>
    <row r="343" spans="1:16" x14ac:dyDescent="0.25">
      <c r="A343">
        <v>376</v>
      </c>
      <c r="B343" s="1">
        <v>44011</v>
      </c>
      <c r="C343" t="s">
        <v>315</v>
      </c>
      <c r="D343" t="s">
        <v>100</v>
      </c>
      <c r="E343">
        <v>1354579.8</v>
      </c>
      <c r="F343">
        <v>1354579.8</v>
      </c>
      <c r="G343">
        <v>0</v>
      </c>
      <c r="H343" t="s">
        <v>18</v>
      </c>
      <c r="I343">
        <v>78023.800000000047</v>
      </c>
      <c r="J343" t="s">
        <v>164</v>
      </c>
      <c r="K343" t="s">
        <v>61</v>
      </c>
      <c r="L343" t="s">
        <v>62</v>
      </c>
      <c r="M343" t="s">
        <v>62</v>
      </c>
      <c r="N343" t="s">
        <v>61</v>
      </c>
      <c r="O343" t="s">
        <v>62</v>
      </c>
      <c r="P343" t="s">
        <v>61</v>
      </c>
    </row>
    <row r="344" spans="1:16" x14ac:dyDescent="0.25">
      <c r="A344">
        <v>377</v>
      </c>
      <c r="B344" s="1">
        <v>44050</v>
      </c>
      <c r="C344" t="s">
        <v>316</v>
      </c>
      <c r="D344" t="s">
        <v>100</v>
      </c>
      <c r="E344">
        <v>10000</v>
      </c>
      <c r="F344">
        <v>10000</v>
      </c>
      <c r="G344">
        <v>0</v>
      </c>
      <c r="H344" t="s">
        <v>18</v>
      </c>
      <c r="I344">
        <v>576</v>
      </c>
      <c r="J344" t="s">
        <v>164</v>
      </c>
      <c r="K344" t="s">
        <v>26</v>
      </c>
      <c r="L344" t="s">
        <v>27</v>
      </c>
      <c r="M344" t="s">
        <v>27</v>
      </c>
      <c r="N344" t="s">
        <v>26</v>
      </c>
      <c r="O344" t="s">
        <v>27</v>
      </c>
      <c r="P344" t="s">
        <v>26</v>
      </c>
    </row>
    <row r="345" spans="1:16" x14ac:dyDescent="0.25">
      <c r="A345">
        <v>378</v>
      </c>
      <c r="B345" s="1">
        <v>44132</v>
      </c>
      <c r="C345" t="s">
        <v>317</v>
      </c>
      <c r="D345" t="s">
        <v>100</v>
      </c>
      <c r="E345">
        <v>2500</v>
      </c>
      <c r="F345">
        <v>2500</v>
      </c>
      <c r="G345">
        <v>0</v>
      </c>
      <c r="H345" t="s">
        <v>18</v>
      </c>
      <c r="I345">
        <v>144</v>
      </c>
      <c r="J345" t="s">
        <v>164</v>
      </c>
      <c r="K345" t="s">
        <v>79</v>
      </c>
      <c r="L345" t="s">
        <v>80</v>
      </c>
      <c r="M345" t="s">
        <v>80</v>
      </c>
      <c r="N345" t="s">
        <v>79</v>
      </c>
      <c r="O345" t="s">
        <v>80</v>
      </c>
      <c r="P345" t="s">
        <v>79</v>
      </c>
    </row>
    <row r="346" spans="1:16" x14ac:dyDescent="0.25">
      <c r="A346">
        <v>379</v>
      </c>
      <c r="B346" s="1">
        <v>43943</v>
      </c>
      <c r="C346" t="s">
        <v>318</v>
      </c>
      <c r="D346" t="s">
        <v>100</v>
      </c>
      <c r="E346">
        <v>10704.14</v>
      </c>
      <c r="F346">
        <v>10704.14</v>
      </c>
      <c r="G346">
        <v>0</v>
      </c>
      <c r="H346" t="s">
        <v>18</v>
      </c>
      <c r="I346">
        <v>616.55999999999949</v>
      </c>
      <c r="J346" t="s">
        <v>164</v>
      </c>
      <c r="K346" t="s">
        <v>36</v>
      </c>
      <c r="L346" t="s">
        <v>37</v>
      </c>
      <c r="M346" t="s">
        <v>37</v>
      </c>
      <c r="N346" t="s">
        <v>36</v>
      </c>
      <c r="O346" t="s">
        <v>37</v>
      </c>
      <c r="P346" t="s">
        <v>36</v>
      </c>
    </row>
    <row r="347" spans="1:16" x14ac:dyDescent="0.25">
      <c r="A347">
        <v>380</v>
      </c>
      <c r="B347" s="1">
        <v>44088</v>
      </c>
      <c r="C347" t="s">
        <v>319</v>
      </c>
      <c r="D347" t="s">
        <v>100</v>
      </c>
      <c r="E347">
        <v>18821.75</v>
      </c>
      <c r="F347">
        <v>18821.75</v>
      </c>
      <c r="G347">
        <v>0</v>
      </c>
      <c r="H347" t="s">
        <v>18</v>
      </c>
      <c r="I347">
        <v>1084.130000000001</v>
      </c>
      <c r="J347" t="s">
        <v>164</v>
      </c>
      <c r="K347" t="s">
        <v>41</v>
      </c>
      <c r="L347" t="s">
        <v>42</v>
      </c>
      <c r="M347" t="s">
        <v>42</v>
      </c>
      <c r="N347" t="s">
        <v>41</v>
      </c>
      <c r="O347" t="s">
        <v>42</v>
      </c>
      <c r="P347" t="s">
        <v>41</v>
      </c>
    </row>
    <row r="348" spans="1:16" x14ac:dyDescent="0.25">
      <c r="A348">
        <v>381</v>
      </c>
      <c r="B348" s="1">
        <v>43936</v>
      </c>
      <c r="C348" t="s">
        <v>320</v>
      </c>
      <c r="D348" t="s">
        <v>100</v>
      </c>
      <c r="E348">
        <v>5950</v>
      </c>
      <c r="F348">
        <v>5950</v>
      </c>
      <c r="G348">
        <v>0</v>
      </c>
      <c r="H348" t="s">
        <v>18</v>
      </c>
      <c r="I348">
        <v>342.71999999999935</v>
      </c>
      <c r="J348" t="s">
        <v>164</v>
      </c>
      <c r="K348" t="s">
        <v>79</v>
      </c>
      <c r="L348" t="s">
        <v>80</v>
      </c>
      <c r="M348" t="s">
        <v>80</v>
      </c>
      <c r="N348" t="s">
        <v>79</v>
      </c>
      <c r="O348" t="s">
        <v>80</v>
      </c>
      <c r="P348" t="s">
        <v>79</v>
      </c>
    </row>
    <row r="349" spans="1:16" x14ac:dyDescent="0.25">
      <c r="A349">
        <v>382</v>
      </c>
      <c r="B349" s="1">
        <v>44085</v>
      </c>
      <c r="C349" t="s">
        <v>321</v>
      </c>
      <c r="D349" t="s">
        <v>100</v>
      </c>
      <c r="E349">
        <v>31738</v>
      </c>
      <c r="F349">
        <v>31738</v>
      </c>
      <c r="G349">
        <v>0</v>
      </c>
      <c r="H349" t="s">
        <v>18</v>
      </c>
      <c r="I349">
        <v>1828.1100000000006</v>
      </c>
      <c r="J349" t="s">
        <v>164</v>
      </c>
      <c r="K349" t="s">
        <v>36</v>
      </c>
      <c r="L349" t="s">
        <v>37</v>
      </c>
      <c r="M349" t="s">
        <v>37</v>
      </c>
      <c r="N349" t="s">
        <v>36</v>
      </c>
      <c r="O349" t="s">
        <v>37</v>
      </c>
      <c r="P349" t="s">
        <v>36</v>
      </c>
    </row>
    <row r="350" spans="1:16" x14ac:dyDescent="0.25">
      <c r="A350">
        <v>383</v>
      </c>
      <c r="B350" s="1">
        <v>44012</v>
      </c>
      <c r="C350" t="s">
        <v>322</v>
      </c>
      <c r="D350" t="s">
        <v>100</v>
      </c>
      <c r="E350">
        <v>39460</v>
      </c>
      <c r="F350">
        <v>39460</v>
      </c>
      <c r="G350">
        <v>0</v>
      </c>
      <c r="H350" t="s">
        <v>18</v>
      </c>
      <c r="I350">
        <v>2272.9000000000015</v>
      </c>
      <c r="J350" t="s">
        <v>164</v>
      </c>
      <c r="K350" t="s">
        <v>79</v>
      </c>
      <c r="L350" t="s">
        <v>80</v>
      </c>
      <c r="M350" t="s">
        <v>80</v>
      </c>
      <c r="N350" t="s">
        <v>79</v>
      </c>
      <c r="O350" t="s">
        <v>80</v>
      </c>
      <c r="P350" t="s">
        <v>79</v>
      </c>
    </row>
    <row r="351" spans="1:16" x14ac:dyDescent="0.25">
      <c r="A351">
        <v>384</v>
      </c>
      <c r="B351" s="1">
        <v>43860</v>
      </c>
      <c r="C351" t="s">
        <v>323</v>
      </c>
      <c r="D351" t="s">
        <v>100</v>
      </c>
      <c r="E351">
        <v>105300</v>
      </c>
      <c r="F351">
        <v>105300</v>
      </c>
      <c r="G351">
        <v>0</v>
      </c>
      <c r="H351" t="s">
        <v>18</v>
      </c>
      <c r="I351">
        <v>6065.2799999999988</v>
      </c>
      <c r="J351" t="s">
        <v>164</v>
      </c>
      <c r="K351" t="s">
        <v>55</v>
      </c>
      <c r="L351" t="s">
        <v>56</v>
      </c>
      <c r="M351" t="s">
        <v>56</v>
      </c>
      <c r="N351" t="s">
        <v>55</v>
      </c>
      <c r="O351" t="s">
        <v>56</v>
      </c>
      <c r="P351" t="s">
        <v>55</v>
      </c>
    </row>
    <row r="352" spans="1:16" x14ac:dyDescent="0.25">
      <c r="A352">
        <v>385</v>
      </c>
      <c r="B352" s="1">
        <v>43860</v>
      </c>
      <c r="C352" t="s">
        <v>324</v>
      </c>
      <c r="D352" t="s">
        <v>100</v>
      </c>
      <c r="E352">
        <v>41250</v>
      </c>
      <c r="F352">
        <v>41250</v>
      </c>
      <c r="G352">
        <v>0</v>
      </c>
      <c r="H352" t="s">
        <v>18</v>
      </c>
      <c r="I352">
        <v>2376</v>
      </c>
      <c r="J352" t="s">
        <v>164</v>
      </c>
      <c r="K352" t="s">
        <v>55</v>
      </c>
      <c r="L352" t="s">
        <v>56</v>
      </c>
      <c r="M352" t="s">
        <v>56</v>
      </c>
      <c r="N352" t="s">
        <v>55</v>
      </c>
      <c r="O352" t="s">
        <v>56</v>
      </c>
      <c r="P352" t="s">
        <v>55</v>
      </c>
    </row>
    <row r="353" spans="1:16" x14ac:dyDescent="0.25">
      <c r="A353">
        <v>386</v>
      </c>
      <c r="B353" s="1">
        <v>44392</v>
      </c>
      <c r="C353" t="s">
        <v>325</v>
      </c>
      <c r="D353" t="s">
        <v>100</v>
      </c>
      <c r="E353">
        <v>276900</v>
      </c>
      <c r="F353">
        <v>276900</v>
      </c>
      <c r="G353">
        <v>0</v>
      </c>
      <c r="H353" t="s">
        <v>18</v>
      </c>
      <c r="I353">
        <v>83070</v>
      </c>
      <c r="J353" t="s">
        <v>164</v>
      </c>
      <c r="K353" t="s">
        <v>55</v>
      </c>
      <c r="L353" t="s">
        <v>56</v>
      </c>
      <c r="M353" t="s">
        <v>56</v>
      </c>
      <c r="N353" t="s">
        <v>55</v>
      </c>
      <c r="O353" t="s">
        <v>56</v>
      </c>
      <c r="P353" t="s">
        <v>55</v>
      </c>
    </row>
    <row r="354" spans="1:16" x14ac:dyDescent="0.25">
      <c r="A354">
        <v>387</v>
      </c>
      <c r="B354" s="1">
        <v>44197</v>
      </c>
      <c r="C354" t="s">
        <v>326</v>
      </c>
      <c r="D354" t="s">
        <v>100</v>
      </c>
      <c r="E354">
        <v>411648.93</v>
      </c>
      <c r="F354">
        <v>411648.93</v>
      </c>
      <c r="G354">
        <v>0</v>
      </c>
      <c r="H354" t="s">
        <v>18</v>
      </c>
      <c r="I354">
        <v>123494.68</v>
      </c>
      <c r="J354" t="s">
        <v>164</v>
      </c>
      <c r="K354" t="s">
        <v>44</v>
      </c>
      <c r="L354" t="s">
        <v>45</v>
      </c>
      <c r="M354" t="s">
        <v>45</v>
      </c>
      <c r="N354" t="s">
        <v>44</v>
      </c>
      <c r="O354" t="s">
        <v>45</v>
      </c>
      <c r="P354" t="s">
        <v>44</v>
      </c>
    </row>
    <row r="355" spans="1:16" x14ac:dyDescent="0.25">
      <c r="A355">
        <v>388</v>
      </c>
      <c r="B355" s="1">
        <v>44215</v>
      </c>
      <c r="C355" t="s">
        <v>327</v>
      </c>
      <c r="D355" t="s">
        <v>100</v>
      </c>
      <c r="E355">
        <v>9980</v>
      </c>
      <c r="F355">
        <v>9980</v>
      </c>
      <c r="G355">
        <v>0</v>
      </c>
      <c r="H355" t="s">
        <v>18</v>
      </c>
      <c r="I355">
        <v>1724.5399999999991</v>
      </c>
      <c r="J355" t="s">
        <v>164</v>
      </c>
      <c r="K355" t="s">
        <v>36</v>
      </c>
      <c r="L355" t="s">
        <v>37</v>
      </c>
      <c r="M355" t="s">
        <v>37</v>
      </c>
      <c r="N355" t="s">
        <v>36</v>
      </c>
      <c r="O355" t="s">
        <v>37</v>
      </c>
      <c r="P355" t="s">
        <v>36</v>
      </c>
    </row>
    <row r="356" spans="1:16" x14ac:dyDescent="0.25">
      <c r="A356">
        <v>389</v>
      </c>
      <c r="B356" s="1">
        <v>44227</v>
      </c>
      <c r="C356" t="s">
        <v>328</v>
      </c>
      <c r="D356" t="s">
        <v>100</v>
      </c>
      <c r="E356">
        <v>18894</v>
      </c>
      <c r="F356">
        <v>18894</v>
      </c>
      <c r="G356">
        <v>0</v>
      </c>
      <c r="H356" t="s">
        <v>18</v>
      </c>
      <c r="I356">
        <v>3264.8799999999992</v>
      </c>
      <c r="J356" t="s">
        <v>164</v>
      </c>
      <c r="K356" t="s">
        <v>36</v>
      </c>
      <c r="L356" t="s">
        <v>37</v>
      </c>
      <c r="M356" t="s">
        <v>37</v>
      </c>
      <c r="N356" t="s">
        <v>36</v>
      </c>
      <c r="O356" t="s">
        <v>37</v>
      </c>
      <c r="P356" t="s">
        <v>36</v>
      </c>
    </row>
    <row r="357" spans="1:16" x14ac:dyDescent="0.25">
      <c r="A357">
        <v>390</v>
      </c>
      <c r="B357" s="1">
        <v>44364</v>
      </c>
      <c r="C357" t="s">
        <v>329</v>
      </c>
      <c r="D357" t="s">
        <v>100</v>
      </c>
      <c r="E357">
        <v>33270.94</v>
      </c>
      <c r="F357">
        <v>33270.94</v>
      </c>
      <c r="G357">
        <v>0</v>
      </c>
      <c r="H357" t="s">
        <v>18</v>
      </c>
      <c r="I357">
        <v>5749.2200000000012</v>
      </c>
      <c r="J357" t="s">
        <v>164</v>
      </c>
      <c r="K357" t="s">
        <v>36</v>
      </c>
      <c r="L357" t="s">
        <v>37</v>
      </c>
      <c r="M357" t="s">
        <v>37</v>
      </c>
      <c r="N357" t="s">
        <v>36</v>
      </c>
      <c r="O357" t="s">
        <v>37</v>
      </c>
      <c r="P357" t="s">
        <v>36</v>
      </c>
    </row>
    <row r="358" spans="1:16" x14ac:dyDescent="0.25">
      <c r="A358">
        <v>391</v>
      </c>
      <c r="B358" s="1">
        <v>44273</v>
      </c>
      <c r="C358" t="s">
        <v>330</v>
      </c>
      <c r="D358" t="s">
        <v>100</v>
      </c>
      <c r="E358">
        <v>1500</v>
      </c>
      <c r="F358">
        <v>1500</v>
      </c>
      <c r="G358">
        <v>0</v>
      </c>
      <c r="H358" t="s">
        <v>18</v>
      </c>
      <c r="I358">
        <v>259.20000000000005</v>
      </c>
      <c r="J358" t="s">
        <v>164</v>
      </c>
      <c r="K358" t="s">
        <v>26</v>
      </c>
      <c r="L358" t="s">
        <v>27</v>
      </c>
      <c r="M358" t="s">
        <v>27</v>
      </c>
      <c r="N358" t="s">
        <v>26</v>
      </c>
      <c r="O358" t="s">
        <v>27</v>
      </c>
      <c r="P358" t="s">
        <v>26</v>
      </c>
    </row>
    <row r="359" spans="1:16" x14ac:dyDescent="0.25">
      <c r="A359">
        <v>392</v>
      </c>
      <c r="B359" s="1">
        <v>44279</v>
      </c>
      <c r="C359" t="s">
        <v>331</v>
      </c>
      <c r="D359" t="s">
        <v>100</v>
      </c>
      <c r="E359">
        <v>1500</v>
      </c>
      <c r="F359">
        <v>1500</v>
      </c>
      <c r="G359">
        <v>0</v>
      </c>
      <c r="H359" t="s">
        <v>18</v>
      </c>
      <c r="I359">
        <v>259.20000000000005</v>
      </c>
      <c r="J359" t="s">
        <v>164</v>
      </c>
      <c r="K359" t="s">
        <v>26</v>
      </c>
      <c r="L359" t="s">
        <v>27</v>
      </c>
      <c r="M359" t="s">
        <v>27</v>
      </c>
      <c r="N359" t="s">
        <v>26</v>
      </c>
      <c r="O359" t="s">
        <v>27</v>
      </c>
      <c r="P359" t="s">
        <v>26</v>
      </c>
    </row>
    <row r="360" spans="1:16" x14ac:dyDescent="0.25">
      <c r="A360">
        <v>393</v>
      </c>
      <c r="B360" s="1">
        <v>44305</v>
      </c>
      <c r="C360" t="s">
        <v>332</v>
      </c>
      <c r="D360" t="s">
        <v>100</v>
      </c>
      <c r="E360">
        <v>976</v>
      </c>
      <c r="F360">
        <v>976</v>
      </c>
      <c r="G360">
        <v>0</v>
      </c>
      <c r="H360" t="s">
        <v>18</v>
      </c>
      <c r="I360">
        <v>168.65000000000009</v>
      </c>
      <c r="J360" t="s">
        <v>164</v>
      </c>
      <c r="K360" t="s">
        <v>26</v>
      </c>
      <c r="L360" t="s">
        <v>27</v>
      </c>
      <c r="M360" t="s">
        <v>27</v>
      </c>
      <c r="N360" t="s">
        <v>26</v>
      </c>
      <c r="O360" t="s">
        <v>27</v>
      </c>
      <c r="P360" t="s">
        <v>26</v>
      </c>
    </row>
    <row r="361" spans="1:16" x14ac:dyDescent="0.25">
      <c r="A361">
        <v>394</v>
      </c>
      <c r="B361" s="1">
        <v>44204</v>
      </c>
      <c r="C361" t="s">
        <v>333</v>
      </c>
      <c r="D361" t="s">
        <v>100</v>
      </c>
      <c r="E361">
        <v>3401.17</v>
      </c>
      <c r="F361">
        <v>3401.17</v>
      </c>
      <c r="G361">
        <v>0</v>
      </c>
      <c r="H361" t="s">
        <v>18</v>
      </c>
      <c r="I361">
        <v>587.7199999999998</v>
      </c>
      <c r="J361" t="s">
        <v>164</v>
      </c>
      <c r="K361" t="s">
        <v>61</v>
      </c>
      <c r="L361" t="s">
        <v>62</v>
      </c>
      <c r="M361" t="s">
        <v>62</v>
      </c>
      <c r="N361" t="s">
        <v>61</v>
      </c>
      <c r="O361" t="s">
        <v>62</v>
      </c>
      <c r="P361" t="s">
        <v>61</v>
      </c>
    </row>
    <row r="362" spans="1:16" x14ac:dyDescent="0.25">
      <c r="A362">
        <v>395</v>
      </c>
      <c r="B362" s="1">
        <v>44305</v>
      </c>
      <c r="C362" t="s">
        <v>334</v>
      </c>
      <c r="D362" t="s">
        <v>100</v>
      </c>
      <c r="E362">
        <v>727.34</v>
      </c>
      <c r="F362">
        <v>727.34</v>
      </c>
      <c r="G362">
        <v>0</v>
      </c>
      <c r="H362" t="s">
        <v>18</v>
      </c>
      <c r="I362">
        <v>125.68000000000006</v>
      </c>
      <c r="J362" t="s">
        <v>164</v>
      </c>
      <c r="K362" t="s">
        <v>26</v>
      </c>
      <c r="L362" t="s">
        <v>27</v>
      </c>
      <c r="M362" t="s">
        <v>27</v>
      </c>
      <c r="N362" t="s">
        <v>26</v>
      </c>
      <c r="O362" t="s">
        <v>27</v>
      </c>
      <c r="P362" t="s">
        <v>26</v>
      </c>
    </row>
    <row r="363" spans="1:16" x14ac:dyDescent="0.25">
      <c r="A363">
        <v>396</v>
      </c>
      <c r="B363" s="1">
        <v>44490</v>
      </c>
      <c r="C363" t="s">
        <v>335</v>
      </c>
      <c r="D363" t="s">
        <v>100</v>
      </c>
      <c r="E363">
        <v>5056.3500000000004</v>
      </c>
      <c r="F363">
        <v>5056.3500000000004</v>
      </c>
      <c r="G363">
        <v>0</v>
      </c>
      <c r="H363" t="s">
        <v>18</v>
      </c>
      <c r="I363">
        <v>873.74000000000069</v>
      </c>
      <c r="J363" t="s">
        <v>164</v>
      </c>
      <c r="K363" t="s">
        <v>79</v>
      </c>
      <c r="L363" t="s">
        <v>80</v>
      </c>
      <c r="M363" t="s">
        <v>80</v>
      </c>
      <c r="N363" t="s">
        <v>79</v>
      </c>
      <c r="O363" t="s">
        <v>80</v>
      </c>
      <c r="P363" t="s">
        <v>79</v>
      </c>
    </row>
    <row r="364" spans="1:16" x14ac:dyDescent="0.25">
      <c r="A364">
        <v>397</v>
      </c>
      <c r="B364" s="1">
        <v>44356</v>
      </c>
      <c r="C364" t="s">
        <v>336</v>
      </c>
      <c r="D364" t="s">
        <v>100</v>
      </c>
      <c r="E364">
        <v>3695</v>
      </c>
      <c r="F364">
        <v>3695</v>
      </c>
      <c r="G364">
        <v>0</v>
      </c>
      <c r="H364" t="s">
        <v>18</v>
      </c>
      <c r="I364">
        <v>638.5</v>
      </c>
      <c r="J364" t="s">
        <v>164</v>
      </c>
      <c r="K364" t="s">
        <v>213</v>
      </c>
      <c r="L364" t="s">
        <v>214</v>
      </c>
      <c r="M364" t="s">
        <v>214</v>
      </c>
      <c r="N364" t="s">
        <v>213</v>
      </c>
      <c r="O364" t="s">
        <v>214</v>
      </c>
      <c r="P364" t="s">
        <v>213</v>
      </c>
    </row>
    <row r="365" spans="1:16" x14ac:dyDescent="0.25">
      <c r="A365">
        <v>398</v>
      </c>
      <c r="B365" s="1">
        <v>44561</v>
      </c>
      <c r="C365" t="s">
        <v>329</v>
      </c>
      <c r="D365" t="s">
        <v>100</v>
      </c>
      <c r="E365">
        <v>18258.330000000002</v>
      </c>
      <c r="F365">
        <v>18258.330000000002</v>
      </c>
      <c r="G365">
        <v>0</v>
      </c>
      <c r="H365" t="s">
        <v>18</v>
      </c>
      <c r="I365">
        <v>3155.0400000000009</v>
      </c>
      <c r="J365" t="s">
        <v>164</v>
      </c>
      <c r="K365" t="s">
        <v>36</v>
      </c>
      <c r="L365" t="s">
        <v>37</v>
      </c>
      <c r="M365" t="s">
        <v>37</v>
      </c>
      <c r="N365" t="s">
        <v>36</v>
      </c>
      <c r="O365" t="s">
        <v>37</v>
      </c>
      <c r="P365" t="s">
        <v>36</v>
      </c>
    </row>
    <row r="366" spans="1:16" x14ac:dyDescent="0.25">
      <c r="A366">
        <v>399</v>
      </c>
      <c r="B366" s="1">
        <v>44561</v>
      </c>
      <c r="C366" t="s">
        <v>337</v>
      </c>
      <c r="D366" t="s">
        <v>100</v>
      </c>
      <c r="E366">
        <v>604935.74</v>
      </c>
      <c r="F366">
        <v>604935.74</v>
      </c>
      <c r="G366">
        <v>0</v>
      </c>
      <c r="H366" t="s">
        <v>18</v>
      </c>
      <c r="I366">
        <v>104532.89000000001</v>
      </c>
      <c r="J366" t="s">
        <v>164</v>
      </c>
      <c r="K366" t="s">
        <v>41</v>
      </c>
      <c r="L366" t="s">
        <v>42</v>
      </c>
      <c r="M366" t="s">
        <v>42</v>
      </c>
      <c r="N366" t="s">
        <v>41</v>
      </c>
      <c r="O366" t="s">
        <v>42</v>
      </c>
      <c r="P366" t="s">
        <v>41</v>
      </c>
    </row>
    <row r="367" spans="1:16" x14ac:dyDescent="0.25">
      <c r="A367">
        <v>400</v>
      </c>
      <c r="B367" s="1">
        <v>44561</v>
      </c>
      <c r="C367" t="s">
        <v>338</v>
      </c>
      <c r="D367" t="s">
        <v>100</v>
      </c>
      <c r="E367">
        <v>112100.44</v>
      </c>
      <c r="F367">
        <v>112100.44</v>
      </c>
      <c r="G367">
        <v>0</v>
      </c>
      <c r="H367" t="s">
        <v>18</v>
      </c>
      <c r="I367">
        <v>19370.960000000006</v>
      </c>
      <c r="J367" t="s">
        <v>164</v>
      </c>
      <c r="K367" t="s">
        <v>55</v>
      </c>
      <c r="L367" t="s">
        <v>56</v>
      </c>
      <c r="M367" t="s">
        <v>56</v>
      </c>
      <c r="N367" t="s">
        <v>55</v>
      </c>
      <c r="O367" t="s">
        <v>56</v>
      </c>
      <c r="P367" t="s">
        <v>55</v>
      </c>
    </row>
    <row r="368" spans="1:16" x14ac:dyDescent="0.25">
      <c r="A368">
        <v>401</v>
      </c>
      <c r="B368" s="1">
        <v>44561</v>
      </c>
      <c r="C368" t="s">
        <v>339</v>
      </c>
      <c r="D368" t="s">
        <v>100</v>
      </c>
      <c r="E368">
        <v>8446.75</v>
      </c>
      <c r="F368">
        <v>8446.75</v>
      </c>
      <c r="G368">
        <v>0</v>
      </c>
      <c r="H368" t="s">
        <v>18</v>
      </c>
      <c r="I368">
        <v>1459.6000000000004</v>
      </c>
      <c r="J368" t="s">
        <v>164</v>
      </c>
      <c r="K368" t="s">
        <v>68</v>
      </c>
      <c r="L368" t="s">
        <v>69</v>
      </c>
      <c r="M368" t="s">
        <v>69</v>
      </c>
      <c r="N368" t="s">
        <v>68</v>
      </c>
      <c r="O368" t="s">
        <v>69</v>
      </c>
      <c r="P368" t="s">
        <v>68</v>
      </c>
    </row>
    <row r="369" spans="1:16" x14ac:dyDescent="0.25">
      <c r="A369">
        <v>402</v>
      </c>
      <c r="B369" s="1">
        <v>44561</v>
      </c>
      <c r="C369" t="s">
        <v>340</v>
      </c>
      <c r="D369" t="s">
        <v>170</v>
      </c>
      <c r="E369">
        <v>7240.07</v>
      </c>
      <c r="F369">
        <v>7240.07</v>
      </c>
      <c r="G369">
        <v>0</v>
      </c>
      <c r="H369" t="s">
        <v>134</v>
      </c>
      <c r="I369">
        <v>7240.07</v>
      </c>
      <c r="J369" t="s">
        <v>164</v>
      </c>
      <c r="K369" t="s">
        <v>26</v>
      </c>
      <c r="L369" t="s">
        <v>27</v>
      </c>
      <c r="M369" t="s">
        <v>27</v>
      </c>
      <c r="N369" t="s">
        <v>26</v>
      </c>
      <c r="O369" t="s">
        <v>27</v>
      </c>
      <c r="P369" t="s">
        <v>26</v>
      </c>
    </row>
    <row r="370" spans="1:16" x14ac:dyDescent="0.25">
      <c r="A370">
        <v>405</v>
      </c>
      <c r="B370" s="1">
        <v>44607</v>
      </c>
      <c r="C370" t="s">
        <v>341</v>
      </c>
      <c r="D370" t="s">
        <v>100</v>
      </c>
      <c r="E370">
        <v>2989.17</v>
      </c>
      <c r="F370">
        <v>2989.17</v>
      </c>
      <c r="G370">
        <v>0</v>
      </c>
      <c r="H370" t="s">
        <v>18</v>
      </c>
      <c r="I370">
        <v>860.88000000000011</v>
      </c>
      <c r="J370" t="s">
        <v>164</v>
      </c>
      <c r="K370" t="s">
        <v>93</v>
      </c>
      <c r="L370" t="s">
        <v>94</v>
      </c>
      <c r="M370" t="s">
        <v>94</v>
      </c>
      <c r="N370" t="s">
        <v>93</v>
      </c>
      <c r="O370" t="s">
        <v>94</v>
      </c>
      <c r="P370" t="s">
        <v>93</v>
      </c>
    </row>
    <row r="371" spans="1:16" x14ac:dyDescent="0.25">
      <c r="A371">
        <v>406</v>
      </c>
      <c r="B371" s="1">
        <v>44644</v>
      </c>
      <c r="C371" t="s">
        <v>329</v>
      </c>
      <c r="D371" t="s">
        <v>100</v>
      </c>
      <c r="E371">
        <v>5025.17</v>
      </c>
      <c r="F371">
        <v>5025.17</v>
      </c>
      <c r="G371">
        <v>0</v>
      </c>
      <c r="H371" t="s">
        <v>18</v>
      </c>
      <c r="I371">
        <v>1447.25</v>
      </c>
      <c r="J371" t="s">
        <v>164</v>
      </c>
      <c r="K371" t="s">
        <v>36</v>
      </c>
      <c r="L371" t="s">
        <v>37</v>
      </c>
      <c r="M371" t="s">
        <v>37</v>
      </c>
      <c r="N371" t="s">
        <v>36</v>
      </c>
      <c r="O371" t="s">
        <v>37</v>
      </c>
      <c r="P371" t="s">
        <v>36</v>
      </c>
    </row>
    <row r="372" spans="1:16" x14ac:dyDescent="0.25">
      <c r="A372">
        <v>407</v>
      </c>
      <c r="B372" s="1">
        <v>44665</v>
      </c>
      <c r="C372" t="s">
        <v>342</v>
      </c>
      <c r="D372" t="s">
        <v>100</v>
      </c>
      <c r="E372">
        <v>1020.89</v>
      </c>
      <c r="F372">
        <v>1020.89</v>
      </c>
      <c r="G372">
        <v>0</v>
      </c>
      <c r="H372" t="s">
        <v>18</v>
      </c>
      <c r="I372">
        <v>294.02</v>
      </c>
      <c r="J372" t="s">
        <v>164</v>
      </c>
      <c r="K372" t="s">
        <v>26</v>
      </c>
      <c r="L372" t="s">
        <v>27</v>
      </c>
      <c r="M372" t="s">
        <v>27</v>
      </c>
      <c r="N372" t="s">
        <v>26</v>
      </c>
      <c r="O372" t="s">
        <v>27</v>
      </c>
      <c r="P372" t="s">
        <v>26</v>
      </c>
    </row>
    <row r="373" spans="1:16" x14ac:dyDescent="0.25">
      <c r="A373">
        <v>408</v>
      </c>
      <c r="B373" s="1">
        <v>44665</v>
      </c>
      <c r="C373" t="s">
        <v>343</v>
      </c>
      <c r="D373" t="s">
        <v>100</v>
      </c>
      <c r="E373">
        <v>653.91999999999996</v>
      </c>
      <c r="F373">
        <v>653.91999999999996</v>
      </c>
      <c r="G373">
        <v>0</v>
      </c>
      <c r="H373" t="s">
        <v>18</v>
      </c>
      <c r="I373">
        <v>188.32999999999993</v>
      </c>
      <c r="J373" t="s">
        <v>164</v>
      </c>
      <c r="K373" t="s">
        <v>26</v>
      </c>
      <c r="L373" t="s">
        <v>27</v>
      </c>
      <c r="M373" t="s">
        <v>27</v>
      </c>
      <c r="N373" t="s">
        <v>26</v>
      </c>
      <c r="O373" t="s">
        <v>27</v>
      </c>
      <c r="P373" t="s">
        <v>26</v>
      </c>
    </row>
    <row r="374" spans="1:16" x14ac:dyDescent="0.25">
      <c r="A374">
        <v>409</v>
      </c>
      <c r="B374" s="1">
        <v>44704</v>
      </c>
      <c r="C374" t="s">
        <v>327</v>
      </c>
      <c r="D374" t="s">
        <v>100</v>
      </c>
      <c r="E374">
        <v>4000</v>
      </c>
      <c r="F374">
        <v>4000</v>
      </c>
      <c r="G374">
        <v>0</v>
      </c>
      <c r="H374" t="s">
        <v>18</v>
      </c>
      <c r="I374">
        <v>1152</v>
      </c>
      <c r="J374" t="s">
        <v>164</v>
      </c>
      <c r="K374" t="s">
        <v>36</v>
      </c>
      <c r="L374" t="s">
        <v>37</v>
      </c>
      <c r="M374" t="s">
        <v>37</v>
      </c>
      <c r="N374" t="s">
        <v>36</v>
      </c>
      <c r="O374" t="s">
        <v>37</v>
      </c>
      <c r="P374" t="s">
        <v>36</v>
      </c>
    </row>
    <row r="375" spans="1:16" x14ac:dyDescent="0.25">
      <c r="A375">
        <v>410</v>
      </c>
      <c r="B375" s="1">
        <v>44704</v>
      </c>
      <c r="C375" t="s">
        <v>329</v>
      </c>
      <c r="D375" t="s">
        <v>100</v>
      </c>
      <c r="E375">
        <v>9580.0300000000007</v>
      </c>
      <c r="F375">
        <v>9580.0300000000007</v>
      </c>
      <c r="G375">
        <v>0</v>
      </c>
      <c r="H375" t="s">
        <v>18</v>
      </c>
      <c r="I375">
        <v>2759.0500000000011</v>
      </c>
      <c r="J375" t="s">
        <v>164</v>
      </c>
      <c r="K375" t="s">
        <v>36</v>
      </c>
      <c r="L375" t="s">
        <v>37</v>
      </c>
      <c r="M375" t="s">
        <v>37</v>
      </c>
      <c r="N375" t="s">
        <v>36</v>
      </c>
      <c r="O375" t="s">
        <v>37</v>
      </c>
      <c r="P375" t="s">
        <v>36</v>
      </c>
    </row>
    <row r="376" spans="1:16" x14ac:dyDescent="0.25">
      <c r="A376">
        <v>411</v>
      </c>
      <c r="B376" s="1">
        <v>44729</v>
      </c>
      <c r="C376" t="s">
        <v>344</v>
      </c>
      <c r="D376" t="s">
        <v>100</v>
      </c>
      <c r="E376">
        <v>7747.62</v>
      </c>
      <c r="F376">
        <v>7747.62</v>
      </c>
      <c r="G376">
        <v>0</v>
      </c>
      <c r="H376" t="s">
        <v>18</v>
      </c>
      <c r="I376">
        <v>2231.3199999999997</v>
      </c>
      <c r="J376" t="s">
        <v>164</v>
      </c>
      <c r="K376" t="s">
        <v>61</v>
      </c>
      <c r="L376" t="s">
        <v>62</v>
      </c>
      <c r="M376" t="s">
        <v>62</v>
      </c>
      <c r="N376" t="s">
        <v>61</v>
      </c>
      <c r="O376" t="s">
        <v>62</v>
      </c>
      <c r="P376" t="s">
        <v>61</v>
      </c>
    </row>
    <row r="377" spans="1:16" x14ac:dyDescent="0.25">
      <c r="A377">
        <v>412</v>
      </c>
      <c r="B377" s="1">
        <v>44733</v>
      </c>
      <c r="C377" t="s">
        <v>329</v>
      </c>
      <c r="D377" t="s">
        <v>100</v>
      </c>
      <c r="E377">
        <v>11837.34</v>
      </c>
      <c r="F377">
        <v>11837.34</v>
      </c>
      <c r="G377">
        <v>0</v>
      </c>
      <c r="H377" t="s">
        <v>18</v>
      </c>
      <c r="I377">
        <v>3409.1499999999996</v>
      </c>
      <c r="J377" t="s">
        <v>164</v>
      </c>
      <c r="K377" t="s">
        <v>36</v>
      </c>
      <c r="L377" t="s">
        <v>37</v>
      </c>
      <c r="M377" t="s">
        <v>37</v>
      </c>
      <c r="N377" t="s">
        <v>36</v>
      </c>
      <c r="O377" t="s">
        <v>37</v>
      </c>
      <c r="P377" t="s">
        <v>36</v>
      </c>
    </row>
    <row r="378" spans="1:16" x14ac:dyDescent="0.25">
      <c r="A378">
        <v>413</v>
      </c>
      <c r="B378" s="1">
        <v>44774</v>
      </c>
      <c r="C378" t="s">
        <v>329</v>
      </c>
      <c r="D378" t="s">
        <v>100</v>
      </c>
      <c r="E378">
        <v>828.02</v>
      </c>
      <c r="F378">
        <v>828.02</v>
      </c>
      <c r="G378">
        <v>0</v>
      </c>
      <c r="H378" t="s">
        <v>18</v>
      </c>
      <c r="I378">
        <v>238.47000000000003</v>
      </c>
      <c r="J378" t="s">
        <v>164</v>
      </c>
      <c r="K378" t="s">
        <v>36</v>
      </c>
      <c r="L378" t="s">
        <v>37</v>
      </c>
      <c r="M378" t="s">
        <v>37</v>
      </c>
      <c r="N378" t="s">
        <v>36</v>
      </c>
      <c r="O378" t="s">
        <v>37</v>
      </c>
      <c r="P378" t="s">
        <v>36</v>
      </c>
    </row>
    <row r="379" spans="1:16" x14ac:dyDescent="0.25">
      <c r="A379">
        <v>414</v>
      </c>
      <c r="B379" s="1">
        <v>44819</v>
      </c>
      <c r="C379" t="s">
        <v>345</v>
      </c>
      <c r="D379" t="s">
        <v>100</v>
      </c>
      <c r="E379">
        <v>3448.8</v>
      </c>
      <c r="F379">
        <v>3448.8</v>
      </c>
      <c r="G379">
        <v>0</v>
      </c>
      <c r="H379" t="s">
        <v>18</v>
      </c>
      <c r="I379">
        <v>993.25</v>
      </c>
      <c r="J379" t="s">
        <v>164</v>
      </c>
      <c r="K379" t="s">
        <v>79</v>
      </c>
      <c r="L379" t="s">
        <v>80</v>
      </c>
      <c r="M379" t="s">
        <v>80</v>
      </c>
      <c r="N379" t="s">
        <v>79</v>
      </c>
      <c r="O379" t="s">
        <v>80</v>
      </c>
      <c r="P379" t="s">
        <v>79</v>
      </c>
    </row>
    <row r="380" spans="1:16" x14ac:dyDescent="0.25">
      <c r="A380">
        <v>415</v>
      </c>
      <c r="B380" s="1">
        <v>44887</v>
      </c>
      <c r="C380" t="s">
        <v>346</v>
      </c>
      <c r="D380" t="s">
        <v>100</v>
      </c>
      <c r="E380">
        <v>30553.75</v>
      </c>
      <c r="F380">
        <v>30553.75</v>
      </c>
      <c r="G380">
        <v>0</v>
      </c>
      <c r="H380" t="s">
        <v>18</v>
      </c>
      <c r="I380">
        <v>8799.48</v>
      </c>
      <c r="J380" t="s">
        <v>164</v>
      </c>
      <c r="K380" t="s">
        <v>41</v>
      </c>
      <c r="L380" t="s">
        <v>42</v>
      </c>
      <c r="M380" t="s">
        <v>42</v>
      </c>
      <c r="N380" t="s">
        <v>41</v>
      </c>
      <c r="O380" t="s">
        <v>42</v>
      </c>
      <c r="P380" t="s">
        <v>41</v>
      </c>
    </row>
    <row r="381" spans="1:16" x14ac:dyDescent="0.25">
      <c r="A381">
        <v>416</v>
      </c>
      <c r="B381" s="1">
        <v>44900</v>
      </c>
      <c r="C381" t="s">
        <v>347</v>
      </c>
      <c r="D381" t="s">
        <v>100</v>
      </c>
      <c r="E381">
        <v>2800</v>
      </c>
      <c r="F381">
        <v>2800</v>
      </c>
      <c r="G381">
        <v>0</v>
      </c>
      <c r="H381" t="s">
        <v>18</v>
      </c>
      <c r="I381">
        <v>806.40000000000009</v>
      </c>
      <c r="J381" t="s">
        <v>164</v>
      </c>
      <c r="K381" t="s">
        <v>41</v>
      </c>
      <c r="L381" t="s">
        <v>42</v>
      </c>
      <c r="M381" t="s">
        <v>42</v>
      </c>
      <c r="N381" t="s">
        <v>41</v>
      </c>
      <c r="O381" t="s">
        <v>42</v>
      </c>
      <c r="P381" t="s">
        <v>41</v>
      </c>
    </row>
    <row r="382" spans="1:16" x14ac:dyDescent="0.25">
      <c r="A382">
        <v>417</v>
      </c>
      <c r="B382" s="1">
        <v>44792</v>
      </c>
      <c r="C382" t="s">
        <v>348</v>
      </c>
      <c r="D382" t="s">
        <v>100</v>
      </c>
      <c r="E382">
        <v>17500</v>
      </c>
      <c r="F382">
        <v>17500</v>
      </c>
      <c r="G382">
        <v>0</v>
      </c>
      <c r="H382" t="s">
        <v>18</v>
      </c>
      <c r="I382">
        <v>5040</v>
      </c>
      <c r="J382" t="s">
        <v>164</v>
      </c>
      <c r="K382" t="s">
        <v>55</v>
      </c>
      <c r="L382" t="s">
        <v>56</v>
      </c>
      <c r="M382" t="s">
        <v>56</v>
      </c>
      <c r="N382" t="s">
        <v>55</v>
      </c>
      <c r="O382" t="s">
        <v>56</v>
      </c>
      <c r="P382" t="s">
        <v>55</v>
      </c>
    </row>
    <row r="383" spans="1:16" x14ac:dyDescent="0.25">
      <c r="A383">
        <v>418</v>
      </c>
      <c r="B383" s="1">
        <v>44750</v>
      </c>
      <c r="C383" t="s">
        <v>349</v>
      </c>
      <c r="D383" t="s">
        <v>350</v>
      </c>
      <c r="E383">
        <v>102000</v>
      </c>
      <c r="F383">
        <v>102000</v>
      </c>
      <c r="G383">
        <v>0</v>
      </c>
      <c r="H383" t="s">
        <v>18</v>
      </c>
      <c r="I383">
        <v>97920</v>
      </c>
      <c r="J383" t="s">
        <v>164</v>
      </c>
      <c r="K383" t="s">
        <v>55</v>
      </c>
      <c r="L383" t="s">
        <v>56</v>
      </c>
      <c r="M383" t="s">
        <v>56</v>
      </c>
      <c r="N383" t="s">
        <v>55</v>
      </c>
      <c r="O383" t="s">
        <v>56</v>
      </c>
      <c r="P383" t="s">
        <v>55</v>
      </c>
    </row>
    <row r="384" spans="1:16" x14ac:dyDescent="0.25">
      <c r="A384">
        <v>419</v>
      </c>
      <c r="B384" s="1">
        <v>44939</v>
      </c>
      <c r="C384" t="s">
        <v>351</v>
      </c>
      <c r="D384" t="s">
        <v>170</v>
      </c>
      <c r="E384">
        <v>2000</v>
      </c>
      <c r="F384">
        <v>2000</v>
      </c>
      <c r="G384">
        <v>0</v>
      </c>
      <c r="H384" t="s">
        <v>134</v>
      </c>
      <c r="I384">
        <v>2000</v>
      </c>
      <c r="J384" t="s">
        <v>164</v>
      </c>
      <c r="K384" t="s">
        <v>26</v>
      </c>
      <c r="L384" t="s">
        <v>27</v>
      </c>
      <c r="M384" t="s">
        <v>27</v>
      </c>
      <c r="N384" t="s">
        <v>26</v>
      </c>
      <c r="O384" t="s">
        <v>27</v>
      </c>
      <c r="P384" t="s">
        <v>26</v>
      </c>
    </row>
    <row r="385" spans="1:16" x14ac:dyDescent="0.25">
      <c r="A385">
        <v>420</v>
      </c>
      <c r="B385" s="1">
        <v>44943</v>
      </c>
      <c r="C385" t="s">
        <v>352</v>
      </c>
      <c r="D385" t="s">
        <v>170</v>
      </c>
      <c r="E385">
        <v>1000</v>
      </c>
      <c r="F385">
        <v>1000</v>
      </c>
      <c r="G385">
        <v>0</v>
      </c>
      <c r="H385" t="s">
        <v>134</v>
      </c>
      <c r="I385">
        <v>1000</v>
      </c>
      <c r="J385" t="s">
        <v>164</v>
      </c>
      <c r="K385" t="s">
        <v>26</v>
      </c>
      <c r="L385" t="s">
        <v>27</v>
      </c>
      <c r="M385" t="s">
        <v>27</v>
      </c>
      <c r="N385" t="s">
        <v>26</v>
      </c>
      <c r="O385" t="s">
        <v>27</v>
      </c>
      <c r="P385" t="s">
        <v>26</v>
      </c>
    </row>
    <row r="386" spans="1:16" x14ac:dyDescent="0.25">
      <c r="A386">
        <v>421</v>
      </c>
      <c r="B386" s="1">
        <v>44950</v>
      </c>
      <c r="C386" t="s">
        <v>353</v>
      </c>
      <c r="D386" t="s">
        <v>170</v>
      </c>
      <c r="E386">
        <v>1500</v>
      </c>
      <c r="F386">
        <v>1500</v>
      </c>
      <c r="G386">
        <v>0</v>
      </c>
      <c r="H386" t="s">
        <v>134</v>
      </c>
      <c r="I386">
        <v>1500</v>
      </c>
      <c r="J386" t="s">
        <v>164</v>
      </c>
      <c r="K386" t="s">
        <v>26</v>
      </c>
      <c r="L386" t="s">
        <v>27</v>
      </c>
      <c r="M386" t="s">
        <v>27</v>
      </c>
      <c r="N386" t="s">
        <v>26</v>
      </c>
      <c r="O386" t="s">
        <v>27</v>
      </c>
      <c r="P386" t="s">
        <v>26</v>
      </c>
    </row>
    <row r="387" spans="1:16" x14ac:dyDescent="0.25">
      <c r="A387">
        <v>422</v>
      </c>
      <c r="B387" s="1">
        <v>44965</v>
      </c>
      <c r="C387" t="s">
        <v>354</v>
      </c>
      <c r="D387" t="s">
        <v>170</v>
      </c>
      <c r="E387">
        <v>810</v>
      </c>
      <c r="F387">
        <v>810</v>
      </c>
      <c r="G387">
        <v>0</v>
      </c>
      <c r="H387" t="s">
        <v>134</v>
      </c>
      <c r="I387">
        <v>810</v>
      </c>
      <c r="J387" t="s">
        <v>164</v>
      </c>
      <c r="K387" t="s">
        <v>26</v>
      </c>
      <c r="L387" t="s">
        <v>27</v>
      </c>
      <c r="M387" t="s">
        <v>27</v>
      </c>
      <c r="N387" t="s">
        <v>26</v>
      </c>
      <c r="O387" t="s">
        <v>27</v>
      </c>
      <c r="P387" t="s">
        <v>26</v>
      </c>
    </row>
    <row r="388" spans="1:16" x14ac:dyDescent="0.25">
      <c r="A388">
        <v>423</v>
      </c>
      <c r="B388" s="1">
        <v>45036</v>
      </c>
      <c r="C388" t="s">
        <v>355</v>
      </c>
      <c r="D388" t="s">
        <v>170</v>
      </c>
      <c r="E388">
        <v>1140.3599999999999</v>
      </c>
      <c r="F388">
        <v>1140.3599999999999</v>
      </c>
      <c r="G388">
        <v>0</v>
      </c>
      <c r="H388" t="s">
        <v>134</v>
      </c>
      <c r="I388">
        <v>1140.3599999999999</v>
      </c>
      <c r="J388" t="s">
        <v>164</v>
      </c>
      <c r="K388" t="s">
        <v>26</v>
      </c>
      <c r="L388" t="s">
        <v>27</v>
      </c>
      <c r="M388" t="s">
        <v>27</v>
      </c>
      <c r="N388" t="s">
        <v>26</v>
      </c>
      <c r="O388" t="s">
        <v>27</v>
      </c>
      <c r="P388" t="s">
        <v>26</v>
      </c>
    </row>
    <row r="389" spans="1:16" x14ac:dyDescent="0.25">
      <c r="A389">
        <v>424</v>
      </c>
      <c r="B389" s="1">
        <v>45036</v>
      </c>
      <c r="C389" t="s">
        <v>356</v>
      </c>
      <c r="D389" t="s">
        <v>100</v>
      </c>
      <c r="E389">
        <v>701.04</v>
      </c>
      <c r="F389">
        <v>701.04</v>
      </c>
      <c r="G389">
        <v>0</v>
      </c>
      <c r="H389" t="s">
        <v>18</v>
      </c>
      <c r="I389">
        <v>336.49999999999994</v>
      </c>
      <c r="J389" t="s">
        <v>164</v>
      </c>
      <c r="K389" t="s">
        <v>26</v>
      </c>
      <c r="L389" t="s">
        <v>27</v>
      </c>
      <c r="M389" t="s">
        <v>27</v>
      </c>
      <c r="N389" t="s">
        <v>26</v>
      </c>
      <c r="O389" t="s">
        <v>27</v>
      </c>
      <c r="P389" t="s">
        <v>26</v>
      </c>
    </row>
    <row r="390" spans="1:16" x14ac:dyDescent="0.25">
      <c r="A390">
        <v>425</v>
      </c>
      <c r="B390" s="1">
        <v>45047</v>
      </c>
      <c r="C390" t="s">
        <v>357</v>
      </c>
      <c r="D390" t="s">
        <v>170</v>
      </c>
      <c r="E390">
        <v>421.94</v>
      </c>
      <c r="F390">
        <v>421.94</v>
      </c>
      <c r="G390">
        <v>0</v>
      </c>
      <c r="H390" t="s">
        <v>134</v>
      </c>
      <c r="I390">
        <v>421.94</v>
      </c>
      <c r="J390" t="s">
        <v>164</v>
      </c>
      <c r="K390" t="s">
        <v>26</v>
      </c>
      <c r="L390" t="s">
        <v>27</v>
      </c>
      <c r="M390" t="s">
        <v>27</v>
      </c>
      <c r="N390" t="s">
        <v>26</v>
      </c>
      <c r="O390" t="s">
        <v>27</v>
      </c>
      <c r="P390" t="s">
        <v>26</v>
      </c>
    </row>
    <row r="391" spans="1:16" x14ac:dyDescent="0.25">
      <c r="A391">
        <v>426</v>
      </c>
      <c r="B391" s="1">
        <v>45267</v>
      </c>
      <c r="C391" t="s">
        <v>358</v>
      </c>
      <c r="D391" t="s">
        <v>170</v>
      </c>
      <c r="E391">
        <v>14500</v>
      </c>
      <c r="F391">
        <v>14500</v>
      </c>
      <c r="G391">
        <v>0</v>
      </c>
      <c r="H391" t="s">
        <v>134</v>
      </c>
      <c r="I391">
        <v>14500</v>
      </c>
      <c r="J391" t="s">
        <v>164</v>
      </c>
      <c r="K391" t="s">
        <v>73</v>
      </c>
      <c r="L391" t="s">
        <v>74</v>
      </c>
      <c r="M391" t="s">
        <v>74</v>
      </c>
      <c r="N391" t="s">
        <v>73</v>
      </c>
      <c r="O391" t="s">
        <v>74</v>
      </c>
      <c r="P391" t="s">
        <v>73</v>
      </c>
    </row>
    <row r="392" spans="1:16" x14ac:dyDescent="0.25">
      <c r="A392">
        <v>427</v>
      </c>
      <c r="B392" s="1">
        <v>44943</v>
      </c>
      <c r="C392" t="s">
        <v>359</v>
      </c>
      <c r="D392" t="s">
        <v>100</v>
      </c>
      <c r="E392">
        <v>20553.5</v>
      </c>
      <c r="F392">
        <v>20553.5</v>
      </c>
      <c r="G392">
        <v>0</v>
      </c>
      <c r="H392" t="s">
        <v>18</v>
      </c>
      <c r="I392">
        <v>9865.68</v>
      </c>
      <c r="J392" t="s">
        <v>164</v>
      </c>
      <c r="K392" t="s">
        <v>41</v>
      </c>
      <c r="L392" t="s">
        <v>42</v>
      </c>
      <c r="M392" t="s">
        <v>42</v>
      </c>
      <c r="N392" t="s">
        <v>41</v>
      </c>
      <c r="O392" t="s">
        <v>42</v>
      </c>
      <c r="P392" t="s">
        <v>41</v>
      </c>
    </row>
    <row r="393" spans="1:16" x14ac:dyDescent="0.25">
      <c r="A393">
        <v>428</v>
      </c>
      <c r="B393" s="1">
        <v>45040</v>
      </c>
      <c r="C393" t="s">
        <v>360</v>
      </c>
      <c r="D393" t="s">
        <v>100</v>
      </c>
      <c r="E393">
        <v>31774.16</v>
      </c>
      <c r="F393">
        <v>31774.16</v>
      </c>
      <c r="G393">
        <v>0</v>
      </c>
      <c r="H393" t="s">
        <v>18</v>
      </c>
      <c r="I393">
        <v>15251.600000000002</v>
      </c>
      <c r="J393" t="s">
        <v>164</v>
      </c>
      <c r="K393" t="s">
        <v>44</v>
      </c>
      <c r="L393" t="s">
        <v>45</v>
      </c>
      <c r="M393" t="s">
        <v>45</v>
      </c>
      <c r="N393" t="s">
        <v>44</v>
      </c>
      <c r="O393" t="s">
        <v>45</v>
      </c>
      <c r="P393" t="s">
        <v>44</v>
      </c>
    </row>
    <row r="394" spans="1:16" x14ac:dyDescent="0.25">
      <c r="A394">
        <v>429</v>
      </c>
      <c r="B394" s="1">
        <v>44971</v>
      </c>
      <c r="C394" t="s">
        <v>361</v>
      </c>
      <c r="D394" t="s">
        <v>100</v>
      </c>
      <c r="E394">
        <v>6425.18</v>
      </c>
      <c r="F394">
        <v>6425.18</v>
      </c>
      <c r="G394">
        <v>0</v>
      </c>
      <c r="H394" t="s">
        <v>18</v>
      </c>
      <c r="I394">
        <v>3084.0800000000004</v>
      </c>
      <c r="J394" t="s">
        <v>164</v>
      </c>
      <c r="K394" t="s">
        <v>36</v>
      </c>
      <c r="L394" t="s">
        <v>37</v>
      </c>
      <c r="M394" t="s">
        <v>37</v>
      </c>
      <c r="N394" t="s">
        <v>36</v>
      </c>
      <c r="O394" t="s">
        <v>37</v>
      </c>
      <c r="P394" t="s">
        <v>36</v>
      </c>
    </row>
    <row r="395" spans="1:16" x14ac:dyDescent="0.25">
      <c r="A395">
        <v>430</v>
      </c>
      <c r="B395" s="1">
        <v>45036</v>
      </c>
      <c r="C395" t="s">
        <v>361</v>
      </c>
      <c r="D395" t="s">
        <v>100</v>
      </c>
      <c r="E395">
        <v>6450</v>
      </c>
      <c r="F395">
        <v>6450</v>
      </c>
      <c r="G395">
        <v>0</v>
      </c>
      <c r="H395" t="s">
        <v>18</v>
      </c>
      <c r="I395">
        <v>3096</v>
      </c>
      <c r="J395" t="s">
        <v>164</v>
      </c>
      <c r="K395" t="s">
        <v>36</v>
      </c>
      <c r="L395" t="s">
        <v>37</v>
      </c>
      <c r="M395" t="s">
        <v>37</v>
      </c>
      <c r="N395" t="s">
        <v>36</v>
      </c>
      <c r="O395" t="s">
        <v>37</v>
      </c>
      <c r="P395" t="s">
        <v>36</v>
      </c>
    </row>
    <row r="396" spans="1:16" x14ac:dyDescent="0.25">
      <c r="A396">
        <v>431</v>
      </c>
      <c r="B396" s="1">
        <v>45070</v>
      </c>
      <c r="C396" t="s">
        <v>327</v>
      </c>
      <c r="D396" t="s">
        <v>100</v>
      </c>
      <c r="E396">
        <v>8850</v>
      </c>
      <c r="F396">
        <v>8850</v>
      </c>
      <c r="G396">
        <v>0</v>
      </c>
      <c r="H396" t="s">
        <v>18</v>
      </c>
      <c r="I396">
        <v>4248</v>
      </c>
      <c r="J396" t="s">
        <v>164</v>
      </c>
      <c r="K396" t="s">
        <v>36</v>
      </c>
      <c r="L396" t="s">
        <v>37</v>
      </c>
      <c r="M396" t="s">
        <v>37</v>
      </c>
      <c r="N396" t="s">
        <v>36</v>
      </c>
      <c r="O396" t="s">
        <v>37</v>
      </c>
      <c r="P396" t="s">
        <v>36</v>
      </c>
    </row>
    <row r="397" spans="1:16" x14ac:dyDescent="0.25">
      <c r="A397">
        <v>432</v>
      </c>
      <c r="B397" s="1">
        <v>45142</v>
      </c>
      <c r="C397" t="s">
        <v>327</v>
      </c>
      <c r="D397" t="s">
        <v>100</v>
      </c>
      <c r="E397">
        <v>4850</v>
      </c>
      <c r="F397">
        <v>4850</v>
      </c>
      <c r="G397">
        <v>0</v>
      </c>
      <c r="H397" t="s">
        <v>18</v>
      </c>
      <c r="I397">
        <v>2328</v>
      </c>
      <c r="J397" t="s">
        <v>164</v>
      </c>
      <c r="K397" t="s">
        <v>36</v>
      </c>
      <c r="L397" t="s">
        <v>37</v>
      </c>
      <c r="M397" t="s">
        <v>37</v>
      </c>
      <c r="N397" t="s">
        <v>36</v>
      </c>
      <c r="O397" t="s">
        <v>37</v>
      </c>
      <c r="P397" t="s">
        <v>36</v>
      </c>
    </row>
    <row r="398" spans="1:16" x14ac:dyDescent="0.25">
      <c r="A398">
        <v>433</v>
      </c>
      <c r="B398" s="1">
        <v>45273</v>
      </c>
      <c r="C398" t="s">
        <v>361</v>
      </c>
      <c r="D398" t="s">
        <v>100</v>
      </c>
      <c r="E398">
        <v>8950</v>
      </c>
      <c r="F398">
        <v>8950</v>
      </c>
      <c r="G398">
        <v>0</v>
      </c>
      <c r="H398" t="s">
        <v>18</v>
      </c>
      <c r="I398">
        <v>4296</v>
      </c>
      <c r="J398" t="s">
        <v>164</v>
      </c>
      <c r="K398" t="s">
        <v>36</v>
      </c>
      <c r="L398" t="s">
        <v>37</v>
      </c>
      <c r="M398" t="s">
        <v>37</v>
      </c>
      <c r="N398" t="s">
        <v>36</v>
      </c>
      <c r="O398" t="s">
        <v>37</v>
      </c>
      <c r="P398" t="s">
        <v>36</v>
      </c>
    </row>
    <row r="399" spans="1:16" x14ac:dyDescent="0.25">
      <c r="A399">
        <v>434</v>
      </c>
      <c r="B399" s="1">
        <v>45291</v>
      </c>
      <c r="C399" t="s">
        <v>327</v>
      </c>
      <c r="D399" t="s">
        <v>100</v>
      </c>
      <c r="E399">
        <v>15100</v>
      </c>
      <c r="F399">
        <v>15100</v>
      </c>
      <c r="G399">
        <v>0</v>
      </c>
      <c r="H399" t="s">
        <v>18</v>
      </c>
      <c r="I399">
        <v>7248</v>
      </c>
      <c r="J399" t="s">
        <v>164</v>
      </c>
      <c r="K399" t="s">
        <v>36</v>
      </c>
      <c r="L399" t="s">
        <v>37</v>
      </c>
      <c r="M399" t="s">
        <v>37</v>
      </c>
      <c r="N399" t="s">
        <v>36</v>
      </c>
      <c r="O399" t="s">
        <v>37</v>
      </c>
      <c r="P399" t="s">
        <v>36</v>
      </c>
    </row>
    <row r="400" spans="1:16" x14ac:dyDescent="0.25">
      <c r="A400">
        <v>435</v>
      </c>
      <c r="B400" s="1">
        <v>44985</v>
      </c>
      <c r="C400" t="s">
        <v>362</v>
      </c>
      <c r="D400" t="s">
        <v>100</v>
      </c>
      <c r="E400">
        <v>8632.9500000000007</v>
      </c>
      <c r="F400">
        <v>8632.9500000000007</v>
      </c>
      <c r="G400">
        <v>0</v>
      </c>
      <c r="H400" t="s">
        <v>18</v>
      </c>
      <c r="I400">
        <v>4143.8200000000006</v>
      </c>
      <c r="J400" t="s">
        <v>164</v>
      </c>
      <c r="K400" t="s">
        <v>213</v>
      </c>
      <c r="L400" t="s">
        <v>214</v>
      </c>
      <c r="M400" t="s">
        <v>214</v>
      </c>
      <c r="N400" t="s">
        <v>213</v>
      </c>
      <c r="O400" t="s">
        <v>214</v>
      </c>
      <c r="P400" t="s">
        <v>213</v>
      </c>
    </row>
    <row r="401" spans="1:16" x14ac:dyDescent="0.25">
      <c r="A401">
        <v>436</v>
      </c>
      <c r="B401" s="1">
        <v>45107</v>
      </c>
      <c r="C401" t="s">
        <v>363</v>
      </c>
      <c r="D401" t="s">
        <v>100</v>
      </c>
      <c r="E401">
        <v>12613.02</v>
      </c>
      <c r="F401">
        <v>12613.02</v>
      </c>
      <c r="G401">
        <v>0</v>
      </c>
      <c r="H401" t="s">
        <v>18</v>
      </c>
      <c r="I401">
        <v>6054.25</v>
      </c>
      <c r="J401" t="s">
        <v>164</v>
      </c>
      <c r="K401" t="s">
        <v>61</v>
      </c>
      <c r="L401" t="s">
        <v>62</v>
      </c>
      <c r="M401" t="s">
        <v>62</v>
      </c>
      <c r="N401" t="s">
        <v>61</v>
      </c>
      <c r="O401" t="s">
        <v>62</v>
      </c>
      <c r="P401" t="s">
        <v>61</v>
      </c>
    </row>
    <row r="402" spans="1:16" x14ac:dyDescent="0.25">
      <c r="A402">
        <v>437</v>
      </c>
      <c r="B402" s="1">
        <v>45287</v>
      </c>
      <c r="C402" t="s">
        <v>364</v>
      </c>
      <c r="D402" t="s">
        <v>100</v>
      </c>
      <c r="E402">
        <v>61495</v>
      </c>
      <c r="F402">
        <v>61495</v>
      </c>
      <c r="G402">
        <v>0</v>
      </c>
      <c r="H402" t="s">
        <v>18</v>
      </c>
      <c r="I402">
        <v>29517.599999999999</v>
      </c>
      <c r="J402" t="s">
        <v>164</v>
      </c>
      <c r="K402" t="s">
        <v>213</v>
      </c>
      <c r="L402" t="s">
        <v>214</v>
      </c>
      <c r="M402" t="s">
        <v>214</v>
      </c>
      <c r="N402" t="s">
        <v>213</v>
      </c>
      <c r="O402" t="s">
        <v>214</v>
      </c>
      <c r="P402" t="s">
        <v>213</v>
      </c>
    </row>
    <row r="403" spans="1:16" x14ac:dyDescent="0.25">
      <c r="A403">
        <v>438</v>
      </c>
      <c r="B403" s="1">
        <v>45047</v>
      </c>
      <c r="C403" t="s">
        <v>365</v>
      </c>
      <c r="D403" t="s">
        <v>100</v>
      </c>
      <c r="E403">
        <v>174938.57</v>
      </c>
      <c r="F403">
        <v>174938.57</v>
      </c>
      <c r="G403">
        <v>0</v>
      </c>
      <c r="H403" t="s">
        <v>18</v>
      </c>
      <c r="I403">
        <v>83970.520000000019</v>
      </c>
      <c r="J403" t="s">
        <v>164</v>
      </c>
      <c r="K403" t="s">
        <v>61</v>
      </c>
      <c r="L403" t="s">
        <v>62</v>
      </c>
      <c r="M403" t="s">
        <v>62</v>
      </c>
      <c r="N403" t="s">
        <v>61</v>
      </c>
      <c r="O403" t="s">
        <v>62</v>
      </c>
      <c r="P403" t="s">
        <v>61</v>
      </c>
    </row>
    <row r="404" spans="1:16" x14ac:dyDescent="0.25">
      <c r="A404">
        <v>439</v>
      </c>
      <c r="B404" s="1">
        <v>45050</v>
      </c>
      <c r="C404" t="s">
        <v>366</v>
      </c>
      <c r="D404" t="s">
        <v>100</v>
      </c>
      <c r="E404">
        <v>36500</v>
      </c>
      <c r="F404">
        <v>36500</v>
      </c>
      <c r="G404">
        <v>0</v>
      </c>
      <c r="H404" t="s">
        <v>18</v>
      </c>
      <c r="I404">
        <v>17520</v>
      </c>
      <c r="J404" t="s">
        <v>164</v>
      </c>
      <c r="K404" t="s">
        <v>36</v>
      </c>
      <c r="L404" t="s">
        <v>37</v>
      </c>
      <c r="M404" t="s">
        <v>37</v>
      </c>
      <c r="N404" t="s">
        <v>36</v>
      </c>
      <c r="O404" t="s">
        <v>37</v>
      </c>
      <c r="P404" t="s">
        <v>36</v>
      </c>
    </row>
    <row r="405" spans="1:16" x14ac:dyDescent="0.25">
      <c r="A405">
        <v>440</v>
      </c>
      <c r="B405" s="1">
        <v>45257</v>
      </c>
      <c r="C405" t="s">
        <v>367</v>
      </c>
      <c r="D405" t="s">
        <v>100</v>
      </c>
      <c r="E405">
        <v>25000</v>
      </c>
      <c r="F405">
        <v>25000</v>
      </c>
      <c r="G405">
        <v>0</v>
      </c>
      <c r="H405" t="s">
        <v>18</v>
      </c>
      <c r="I405">
        <v>12000</v>
      </c>
      <c r="J405" t="s">
        <v>164</v>
      </c>
      <c r="K405" t="s">
        <v>55</v>
      </c>
      <c r="L405" t="s">
        <v>56</v>
      </c>
      <c r="M405" t="s">
        <v>56</v>
      </c>
      <c r="N405" t="s">
        <v>55</v>
      </c>
      <c r="O405" t="s">
        <v>56</v>
      </c>
      <c r="P405" t="s">
        <v>55</v>
      </c>
    </row>
    <row r="406" spans="1:16" x14ac:dyDescent="0.25">
      <c r="A406">
        <v>441</v>
      </c>
      <c r="B406" s="1">
        <v>45199</v>
      </c>
      <c r="C406" t="s">
        <v>361</v>
      </c>
      <c r="D406" t="s">
        <v>100</v>
      </c>
      <c r="E406">
        <v>8500</v>
      </c>
      <c r="F406">
        <v>8500</v>
      </c>
      <c r="G406">
        <v>0</v>
      </c>
      <c r="H406" t="s">
        <v>18</v>
      </c>
      <c r="I406">
        <v>4080</v>
      </c>
      <c r="J406" t="s">
        <v>164</v>
      </c>
      <c r="K406" t="s">
        <v>36</v>
      </c>
      <c r="L406" t="s">
        <v>37</v>
      </c>
      <c r="M406" t="s">
        <v>37</v>
      </c>
      <c r="N406" t="s">
        <v>36</v>
      </c>
      <c r="O406" t="s">
        <v>37</v>
      </c>
      <c r="P406" t="s">
        <v>36</v>
      </c>
    </row>
    <row r="407" spans="1:16" x14ac:dyDescent="0.25">
      <c r="A407">
        <v>442</v>
      </c>
      <c r="B407" s="1">
        <v>45260</v>
      </c>
      <c r="C407" t="s">
        <v>368</v>
      </c>
      <c r="D407" t="s">
        <v>100</v>
      </c>
      <c r="E407">
        <v>67395</v>
      </c>
      <c r="F407">
        <v>67395</v>
      </c>
      <c r="G407">
        <v>0</v>
      </c>
      <c r="H407" t="s">
        <v>18</v>
      </c>
      <c r="I407">
        <v>32349.599999999999</v>
      </c>
      <c r="J407" t="s">
        <v>164</v>
      </c>
      <c r="K407" t="s">
        <v>213</v>
      </c>
      <c r="L407" t="s">
        <v>214</v>
      </c>
      <c r="M407" t="s">
        <v>214</v>
      </c>
      <c r="N407" t="s">
        <v>213</v>
      </c>
      <c r="O407" t="s">
        <v>214</v>
      </c>
      <c r="P407" t="s">
        <v>213</v>
      </c>
    </row>
    <row r="408" spans="1:16" x14ac:dyDescent="0.25">
      <c r="A408">
        <v>443</v>
      </c>
      <c r="B408" s="1">
        <v>45473</v>
      </c>
      <c r="C408" t="s">
        <v>369</v>
      </c>
      <c r="D408" t="s">
        <v>100</v>
      </c>
      <c r="E408">
        <v>13638.89</v>
      </c>
      <c r="F408">
        <v>13638.89</v>
      </c>
      <c r="G408">
        <v>0</v>
      </c>
      <c r="H408" t="s">
        <v>18</v>
      </c>
      <c r="I408">
        <v>10911.109999999999</v>
      </c>
      <c r="J408" t="s">
        <v>164</v>
      </c>
      <c r="K408" t="s">
        <v>61</v>
      </c>
      <c r="L408" t="s">
        <v>62</v>
      </c>
      <c r="M408" t="s">
        <v>62</v>
      </c>
      <c r="N408" t="s">
        <v>61</v>
      </c>
      <c r="O408" t="s">
        <v>62</v>
      </c>
      <c r="P408" t="s">
        <v>61</v>
      </c>
    </row>
    <row r="409" spans="1:16" x14ac:dyDescent="0.25">
      <c r="A409">
        <v>444</v>
      </c>
      <c r="B409" s="1">
        <v>45475</v>
      </c>
      <c r="C409" t="s">
        <v>370</v>
      </c>
      <c r="D409" t="s">
        <v>100</v>
      </c>
      <c r="E409">
        <v>75617.62</v>
      </c>
      <c r="F409">
        <v>75617.62</v>
      </c>
      <c r="G409">
        <v>0</v>
      </c>
      <c r="H409" t="s">
        <v>18</v>
      </c>
      <c r="I409">
        <v>60494.099999999991</v>
      </c>
      <c r="J409" t="s">
        <v>164</v>
      </c>
      <c r="K409" t="s">
        <v>36</v>
      </c>
      <c r="L409" t="s">
        <v>37</v>
      </c>
      <c r="M409" t="s">
        <v>37</v>
      </c>
      <c r="N409" t="s">
        <v>36</v>
      </c>
      <c r="O409" t="s">
        <v>37</v>
      </c>
      <c r="P409" t="s">
        <v>36</v>
      </c>
    </row>
    <row r="410" spans="1:16" x14ac:dyDescent="0.25">
      <c r="A410">
        <v>445</v>
      </c>
      <c r="B410" s="1">
        <v>45398</v>
      </c>
      <c r="C410" t="s">
        <v>371</v>
      </c>
      <c r="D410" t="s">
        <v>100</v>
      </c>
      <c r="E410">
        <v>907.07</v>
      </c>
      <c r="F410">
        <v>907.07</v>
      </c>
      <c r="G410">
        <v>0</v>
      </c>
      <c r="H410" t="s">
        <v>18</v>
      </c>
      <c r="I410">
        <v>725.66000000000008</v>
      </c>
      <c r="J410" t="s">
        <v>164</v>
      </c>
      <c r="K410" t="s">
        <v>26</v>
      </c>
      <c r="L410" t="s">
        <v>27</v>
      </c>
      <c r="M410" t="s">
        <v>27</v>
      </c>
      <c r="N410" t="s">
        <v>26</v>
      </c>
      <c r="O410" t="s">
        <v>27</v>
      </c>
      <c r="P410" t="s">
        <v>26</v>
      </c>
    </row>
    <row r="411" spans="1:16" x14ac:dyDescent="0.25">
      <c r="A411">
        <v>446</v>
      </c>
      <c r="B411" s="1">
        <v>45398</v>
      </c>
      <c r="C411" t="s">
        <v>372</v>
      </c>
      <c r="D411" t="s">
        <v>100</v>
      </c>
      <c r="E411">
        <v>720.88</v>
      </c>
      <c r="F411">
        <v>720.88</v>
      </c>
      <c r="G411">
        <v>0</v>
      </c>
      <c r="H411" t="s">
        <v>18</v>
      </c>
      <c r="I411">
        <v>576.70000000000005</v>
      </c>
      <c r="J411" t="s">
        <v>164</v>
      </c>
      <c r="K411" t="s">
        <v>26</v>
      </c>
      <c r="L411" t="s">
        <v>27</v>
      </c>
      <c r="M411" t="s">
        <v>27</v>
      </c>
      <c r="N411" t="s">
        <v>26</v>
      </c>
      <c r="O411" t="s">
        <v>27</v>
      </c>
      <c r="P411" t="s">
        <v>26</v>
      </c>
    </row>
    <row r="412" spans="1:16" x14ac:dyDescent="0.25">
      <c r="A412">
        <v>447</v>
      </c>
      <c r="B412" s="1">
        <v>45631</v>
      </c>
      <c r="C412" t="s">
        <v>373</v>
      </c>
      <c r="D412" t="s">
        <v>100</v>
      </c>
      <c r="E412">
        <v>5860</v>
      </c>
      <c r="F412">
        <v>5860</v>
      </c>
      <c r="G412">
        <v>0</v>
      </c>
      <c r="H412" t="s">
        <v>18</v>
      </c>
      <c r="I412">
        <v>4688</v>
      </c>
      <c r="J412" t="s">
        <v>164</v>
      </c>
      <c r="K412" t="s">
        <v>36</v>
      </c>
      <c r="L412" t="s">
        <v>37</v>
      </c>
      <c r="M412" t="s">
        <v>37</v>
      </c>
      <c r="N412" t="s">
        <v>36</v>
      </c>
      <c r="O412" t="s">
        <v>37</v>
      </c>
      <c r="P412" t="s">
        <v>36</v>
      </c>
    </row>
    <row r="413" spans="1:16" x14ac:dyDescent="0.25">
      <c r="A413">
        <v>448</v>
      </c>
      <c r="B413" s="1">
        <v>45638</v>
      </c>
      <c r="C413" t="s">
        <v>374</v>
      </c>
      <c r="D413" t="s">
        <v>100</v>
      </c>
      <c r="E413">
        <v>3250</v>
      </c>
      <c r="F413">
        <v>3250</v>
      </c>
      <c r="G413">
        <v>0</v>
      </c>
      <c r="H413" t="s">
        <v>18</v>
      </c>
      <c r="I413">
        <v>2600</v>
      </c>
      <c r="J413" t="s">
        <v>164</v>
      </c>
      <c r="K413" t="s">
        <v>41</v>
      </c>
      <c r="L413" t="s">
        <v>42</v>
      </c>
      <c r="M413" t="s">
        <v>42</v>
      </c>
      <c r="N413" t="s">
        <v>41</v>
      </c>
      <c r="O413" t="s">
        <v>42</v>
      </c>
      <c r="P413" t="s">
        <v>41</v>
      </c>
    </row>
    <row r="414" spans="1:16" x14ac:dyDescent="0.25">
      <c r="A414">
        <v>449</v>
      </c>
      <c r="B414" s="1">
        <v>45342</v>
      </c>
      <c r="C414" t="s">
        <v>239</v>
      </c>
      <c r="D414" t="s">
        <v>100</v>
      </c>
      <c r="E414">
        <v>28500</v>
      </c>
      <c r="F414">
        <v>28500</v>
      </c>
      <c r="G414">
        <v>0</v>
      </c>
      <c r="H414" t="s">
        <v>18</v>
      </c>
      <c r="I414">
        <v>22800</v>
      </c>
      <c r="J414" t="s">
        <v>164</v>
      </c>
      <c r="K414" t="s">
        <v>79</v>
      </c>
      <c r="L414" t="s">
        <v>80</v>
      </c>
      <c r="M414" t="s">
        <v>80</v>
      </c>
      <c r="N414" t="s">
        <v>79</v>
      </c>
      <c r="O414" t="s">
        <v>80</v>
      </c>
      <c r="P414" t="s">
        <v>79</v>
      </c>
    </row>
    <row r="415" spans="1:16" x14ac:dyDescent="0.25">
      <c r="A415">
        <v>450</v>
      </c>
      <c r="B415" s="1">
        <v>45366</v>
      </c>
      <c r="C415" t="s">
        <v>375</v>
      </c>
      <c r="D415" t="s">
        <v>100</v>
      </c>
      <c r="E415">
        <v>9266.94</v>
      </c>
      <c r="F415">
        <v>9266.94</v>
      </c>
      <c r="G415">
        <v>0</v>
      </c>
      <c r="H415" t="s">
        <v>18</v>
      </c>
      <c r="I415">
        <v>7413.55</v>
      </c>
      <c r="J415" t="s">
        <v>164</v>
      </c>
      <c r="K415" t="s">
        <v>68</v>
      </c>
      <c r="L415" t="s">
        <v>69</v>
      </c>
      <c r="M415" t="s">
        <v>69</v>
      </c>
      <c r="N415" t="s">
        <v>68</v>
      </c>
      <c r="O415" t="s">
        <v>69</v>
      </c>
      <c r="P415" t="s">
        <v>68</v>
      </c>
    </row>
    <row r="416" spans="1:16" x14ac:dyDescent="0.25">
      <c r="A416">
        <v>451</v>
      </c>
      <c r="B416" s="1">
        <v>45343</v>
      </c>
      <c r="C416" t="s">
        <v>376</v>
      </c>
      <c r="D416" t="s">
        <v>100</v>
      </c>
      <c r="E416">
        <v>4444.8599999999997</v>
      </c>
      <c r="F416">
        <v>4444.8599999999997</v>
      </c>
      <c r="G416">
        <v>0</v>
      </c>
      <c r="H416" t="s">
        <v>18</v>
      </c>
      <c r="I416">
        <v>3555.8899999999994</v>
      </c>
      <c r="J416" t="s">
        <v>164</v>
      </c>
      <c r="K416" t="s">
        <v>76</v>
      </c>
      <c r="L416" t="s">
        <v>77</v>
      </c>
      <c r="M416" t="s">
        <v>77</v>
      </c>
      <c r="N416" t="s">
        <v>76</v>
      </c>
      <c r="O416" t="s">
        <v>77</v>
      </c>
      <c r="P416" t="s">
        <v>76</v>
      </c>
    </row>
    <row r="417" spans="1:16" x14ac:dyDescent="0.25">
      <c r="A417">
        <v>452</v>
      </c>
      <c r="B417" s="1">
        <v>45309</v>
      </c>
      <c r="C417" t="s">
        <v>377</v>
      </c>
      <c r="D417" t="s">
        <v>100</v>
      </c>
      <c r="E417">
        <v>4754.84</v>
      </c>
      <c r="F417">
        <v>4754.84</v>
      </c>
      <c r="G417">
        <v>0</v>
      </c>
      <c r="H417" t="s">
        <v>18</v>
      </c>
      <c r="I417">
        <v>3803.87</v>
      </c>
      <c r="J417" t="s">
        <v>164</v>
      </c>
      <c r="K417" t="s">
        <v>79</v>
      </c>
      <c r="L417" t="s">
        <v>80</v>
      </c>
      <c r="M417" t="s">
        <v>80</v>
      </c>
      <c r="N417" t="s">
        <v>79</v>
      </c>
      <c r="O417" t="s">
        <v>80</v>
      </c>
      <c r="P417" t="s">
        <v>79</v>
      </c>
    </row>
    <row r="418" spans="1:16" x14ac:dyDescent="0.25">
      <c r="A418">
        <v>453</v>
      </c>
      <c r="B418" s="1">
        <v>45299</v>
      </c>
      <c r="C418" t="s">
        <v>378</v>
      </c>
      <c r="D418" t="s">
        <v>100</v>
      </c>
      <c r="E418">
        <v>8300</v>
      </c>
      <c r="F418">
        <v>8300</v>
      </c>
      <c r="G418">
        <v>0</v>
      </c>
      <c r="H418" t="s">
        <v>18</v>
      </c>
      <c r="I418">
        <v>6640</v>
      </c>
      <c r="J418" t="s">
        <v>164</v>
      </c>
      <c r="K418" t="s">
        <v>79</v>
      </c>
      <c r="L418" t="s">
        <v>80</v>
      </c>
      <c r="M418" t="s">
        <v>80</v>
      </c>
      <c r="N418" t="s">
        <v>79</v>
      </c>
      <c r="O418" t="s">
        <v>80</v>
      </c>
      <c r="P41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sorted</vt:lpstr>
      <vt:lpstr>psc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Spears</dc:creator>
  <cp:lastModifiedBy>Robert Miller</cp:lastModifiedBy>
  <cp:lastPrinted>2025-03-04T15:25:08Z</cp:lastPrinted>
  <dcterms:created xsi:type="dcterms:W3CDTF">2025-03-03T16:25:58Z</dcterms:created>
  <dcterms:modified xsi:type="dcterms:W3CDTF">2025-03-04T17:33:38Z</dcterms:modified>
</cp:coreProperties>
</file>